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RAW" sheetId="2" r:id="rId3"/>
    <sheet name="Sheet3" sheetId="3" r:id="rId4"/>
  </sheets>
  <definedNames>
    <definedName name="_xlnm._FilterDatabase" localSheetId="1" hidden="1">Sheet1!$A$1:$F$1531</definedName>
    <definedName name="Feb_2014" localSheetId="2">RAW!$A$1:$D$1530</definedName>
    <definedName name="Feb_2014LOC" localSheetId="3">Sheet3!$A$1:$C$323</definedName>
  </definedNames>
  <calcPr calcId="152511" concurrentCalc="0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71" i="4" l="1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V130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71" i="4"/>
  <c r="AU130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71" i="4"/>
  <c r="AS69" i="4"/>
  <c r="CD63" i="4"/>
  <c r="CC63" i="4"/>
  <c r="CB63" i="4"/>
  <c r="CA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CD62" i="4"/>
  <c r="CC62" i="4"/>
  <c r="CB62" i="4"/>
  <c r="CA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S62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C61" i="4"/>
  <c r="BB61" i="4"/>
  <c r="BA61" i="4"/>
  <c r="AY61" i="4"/>
  <c r="AX61" i="4"/>
  <c r="AW61" i="4"/>
  <c r="AT61" i="4"/>
  <c r="AS61" i="4"/>
  <c r="CD60" i="4"/>
  <c r="CC60" i="4"/>
  <c r="CA60" i="4"/>
  <c r="BZ60" i="4"/>
  <c r="BY60" i="4"/>
  <c r="BX60" i="4"/>
  <c r="BW60" i="4"/>
  <c r="BU60" i="4"/>
  <c r="BT60" i="4"/>
  <c r="BS60" i="4"/>
  <c r="BR60" i="4"/>
  <c r="BQ60" i="4"/>
  <c r="BP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X60" i="4"/>
  <c r="AW60" i="4"/>
  <c r="AU60" i="4"/>
  <c r="AT60" i="4"/>
  <c r="AS60" i="4"/>
  <c r="CD59" i="4"/>
  <c r="CC59" i="4"/>
  <c r="BZ59" i="4"/>
  <c r="BX59" i="4"/>
  <c r="BW59" i="4"/>
  <c r="BV59" i="4"/>
  <c r="BU59" i="4"/>
  <c r="BT59" i="4"/>
  <c r="BR59" i="4"/>
  <c r="BQ59" i="4"/>
  <c r="BP59" i="4"/>
  <c r="BN59" i="4"/>
  <c r="BM59" i="4"/>
  <c r="BK59" i="4"/>
  <c r="BJ59" i="4"/>
  <c r="BI59" i="4"/>
  <c r="BH59" i="4"/>
  <c r="BE59" i="4"/>
  <c r="BD59" i="4"/>
  <c r="BC59" i="4"/>
  <c r="BB59" i="4"/>
  <c r="BA59" i="4"/>
  <c r="AY59" i="4"/>
  <c r="AW59" i="4"/>
  <c r="AU59" i="4"/>
  <c r="CD58" i="4"/>
  <c r="CC58" i="4"/>
  <c r="CB58" i="4"/>
  <c r="CA58" i="4"/>
  <c r="BZ58" i="4"/>
  <c r="BX58" i="4"/>
  <c r="BW58" i="4"/>
  <c r="BV58" i="4"/>
  <c r="BU58" i="4"/>
  <c r="BT58" i="4"/>
  <c r="BS58" i="4"/>
  <c r="BR58" i="4"/>
  <c r="BQ58" i="4"/>
  <c r="BP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U58" i="4"/>
  <c r="AT58" i="4"/>
  <c r="AS58" i="4"/>
  <c r="CD57" i="4"/>
  <c r="CC57" i="4"/>
  <c r="CB57" i="4"/>
  <c r="BZ57" i="4"/>
  <c r="BY57" i="4"/>
  <c r="BX57" i="4"/>
  <c r="BW57" i="4"/>
  <c r="BV57" i="4"/>
  <c r="BU57" i="4"/>
  <c r="BT57" i="4"/>
  <c r="BR57" i="4"/>
  <c r="BQ57" i="4"/>
  <c r="BP57" i="4"/>
  <c r="BO57" i="4"/>
  <c r="BM57" i="4"/>
  <c r="BL57" i="4"/>
  <c r="BK57" i="4"/>
  <c r="BJ57" i="4"/>
  <c r="BI57" i="4"/>
  <c r="BH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CD56" i="4"/>
  <c r="CC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E56" i="4"/>
  <c r="BD56" i="4"/>
  <c r="BC56" i="4"/>
  <c r="BB56" i="4"/>
  <c r="BA56" i="4"/>
  <c r="AZ56" i="4"/>
  <c r="AY56" i="4"/>
  <c r="AW56" i="4"/>
  <c r="AV56" i="4"/>
  <c r="AU56" i="4"/>
  <c r="AT56" i="4"/>
  <c r="AS56" i="4"/>
  <c r="CD55" i="4"/>
  <c r="CC55" i="4"/>
  <c r="BZ55" i="4"/>
  <c r="BY55" i="4"/>
  <c r="BX55" i="4"/>
  <c r="BW55" i="4"/>
  <c r="BV55" i="4"/>
  <c r="BU55" i="4"/>
  <c r="BT55" i="4"/>
  <c r="BR55" i="4"/>
  <c r="BQ55" i="4"/>
  <c r="BP55" i="4"/>
  <c r="BO55" i="4"/>
  <c r="BM55" i="4"/>
  <c r="BL55" i="4"/>
  <c r="BK55" i="4"/>
  <c r="BJ55" i="4"/>
  <c r="BI55" i="4"/>
  <c r="BH55" i="4"/>
  <c r="BE55" i="4"/>
  <c r="BD55" i="4"/>
  <c r="BB55" i="4"/>
  <c r="BA55" i="4"/>
  <c r="AZ55" i="4"/>
  <c r="AY55" i="4"/>
  <c r="AX55" i="4"/>
  <c r="AW55" i="4"/>
  <c r="AU55" i="4"/>
  <c r="AT55" i="4"/>
  <c r="AS55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C54" i="4"/>
  <c r="BB54" i="4"/>
  <c r="BA54" i="4"/>
  <c r="AZ54" i="4"/>
  <c r="AY54" i="4"/>
  <c r="AX54" i="4"/>
  <c r="AW54" i="4"/>
  <c r="AV54" i="4"/>
  <c r="AU54" i="4"/>
  <c r="AT54" i="4"/>
  <c r="AS54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CD52" i="4"/>
  <c r="CC52" i="4"/>
  <c r="CB52" i="4"/>
  <c r="CA52" i="4"/>
  <c r="BZ52" i="4"/>
  <c r="BY52" i="4"/>
  <c r="BX52" i="4"/>
  <c r="BV52" i="4"/>
  <c r="BU52" i="4"/>
  <c r="BT52" i="4"/>
  <c r="BS52" i="4"/>
  <c r="BR52" i="4"/>
  <c r="BQ52" i="4"/>
  <c r="BP52" i="4"/>
  <c r="BO52" i="4"/>
  <c r="BM52" i="4"/>
  <c r="BL52" i="4"/>
  <c r="BK52" i="4"/>
  <c r="BJ52" i="4"/>
  <c r="BI52" i="4"/>
  <c r="BG52" i="4"/>
  <c r="BF52" i="4"/>
  <c r="BE52" i="4"/>
  <c r="BD52" i="4"/>
  <c r="BB52" i="4"/>
  <c r="BA52" i="4"/>
  <c r="AZ52" i="4"/>
  <c r="AY52" i="4"/>
  <c r="AW52" i="4"/>
  <c r="AT52" i="4"/>
  <c r="AS52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J51" i="4"/>
  <c r="BI51" i="4"/>
  <c r="BH51" i="4"/>
  <c r="BG51" i="4"/>
  <c r="BF51" i="4"/>
  <c r="BE51" i="4"/>
  <c r="BD51" i="4"/>
  <c r="BB51" i="4"/>
  <c r="BA51" i="4"/>
  <c r="AZ51" i="4"/>
  <c r="AY51" i="4"/>
  <c r="AX51" i="4"/>
  <c r="AW51" i="4"/>
  <c r="AV51" i="4"/>
  <c r="AU51" i="4"/>
  <c r="AT51" i="4"/>
  <c r="AS51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B50" i="4"/>
  <c r="BA50" i="4"/>
  <c r="AZ50" i="4"/>
  <c r="AY50" i="4"/>
  <c r="AX50" i="4"/>
  <c r="AW50" i="4"/>
  <c r="AV50" i="4"/>
  <c r="AU50" i="4"/>
  <c r="AT50" i="4"/>
  <c r="AS50" i="4"/>
  <c r="CD49" i="4"/>
  <c r="CC49" i="4"/>
  <c r="CB49" i="4"/>
  <c r="CA49" i="4"/>
  <c r="BZ49" i="4"/>
  <c r="BY49" i="4"/>
  <c r="BX49" i="4"/>
  <c r="BW49" i="4"/>
  <c r="BV49" i="4"/>
  <c r="BU49" i="4"/>
  <c r="BS49" i="4"/>
  <c r="BR49" i="4"/>
  <c r="BQ49" i="4"/>
  <c r="BP49" i="4"/>
  <c r="BM49" i="4"/>
  <c r="BL49" i="4"/>
  <c r="BK49" i="4"/>
  <c r="BJ49" i="4"/>
  <c r="BI49" i="4"/>
  <c r="BH49" i="4"/>
  <c r="BG49" i="4"/>
  <c r="BF49" i="4"/>
  <c r="BE49" i="4"/>
  <c r="BD49" i="4"/>
  <c r="BB49" i="4"/>
  <c r="BA49" i="4"/>
  <c r="AZ49" i="4"/>
  <c r="AY49" i="4"/>
  <c r="AX49" i="4"/>
  <c r="AW49" i="4"/>
  <c r="AV49" i="4"/>
  <c r="AU49" i="4"/>
  <c r="AT49" i="4"/>
  <c r="AS49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B48" i="4"/>
  <c r="BA48" i="4"/>
  <c r="AZ48" i="4"/>
  <c r="AY48" i="4"/>
  <c r="AX48" i="4"/>
  <c r="AW48" i="4"/>
  <c r="AV48" i="4"/>
  <c r="AU48" i="4"/>
  <c r="AT48" i="4"/>
  <c r="AS48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N46" i="4"/>
  <c r="BM46" i="4"/>
  <c r="BL46" i="4"/>
  <c r="BK46" i="4"/>
  <c r="BJ46" i="4"/>
  <c r="BI46" i="4"/>
  <c r="BH46" i="4"/>
  <c r="BG46" i="4"/>
  <c r="BF46" i="4"/>
  <c r="BE46" i="4"/>
  <c r="BC46" i="4"/>
  <c r="BB46" i="4"/>
  <c r="BA46" i="4"/>
  <c r="AZ46" i="4"/>
  <c r="AY46" i="4"/>
  <c r="AX46" i="4"/>
  <c r="AW46" i="4"/>
  <c r="AU46" i="4"/>
  <c r="AT46" i="4"/>
  <c r="AS46" i="4"/>
  <c r="CD45" i="4"/>
  <c r="CC45" i="4"/>
  <c r="CB45" i="4"/>
  <c r="CA45" i="4"/>
  <c r="BZ45" i="4"/>
  <c r="BY45" i="4"/>
  <c r="BV45" i="4"/>
  <c r="BU45" i="4"/>
  <c r="BT45" i="4"/>
  <c r="BS45" i="4"/>
  <c r="BR45" i="4"/>
  <c r="BQ45" i="4"/>
  <c r="BP45" i="4"/>
  <c r="BO45" i="4"/>
  <c r="BN45" i="4"/>
  <c r="BM45" i="4"/>
  <c r="BL45" i="4"/>
  <c r="BJ45" i="4"/>
  <c r="BI45" i="4"/>
  <c r="BG45" i="4"/>
  <c r="BF45" i="4"/>
  <c r="BE45" i="4"/>
  <c r="BD45" i="4"/>
  <c r="BC45" i="4"/>
  <c r="BB45" i="4"/>
  <c r="AZ45" i="4"/>
  <c r="AY45" i="4"/>
  <c r="AW45" i="4"/>
  <c r="AV45" i="4"/>
  <c r="AU45" i="4"/>
  <c r="AT45" i="4"/>
  <c r="AS45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M44" i="4"/>
  <c r="BL44" i="4"/>
  <c r="BK44" i="4"/>
  <c r="BJ44" i="4"/>
  <c r="BI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CD43" i="4"/>
  <c r="CC43" i="4"/>
  <c r="CB43" i="4"/>
  <c r="CA43" i="4"/>
  <c r="BZ43" i="4"/>
  <c r="BX43" i="4"/>
  <c r="BW43" i="4"/>
  <c r="BV43" i="4"/>
  <c r="BU43" i="4"/>
  <c r="BT43" i="4"/>
  <c r="BR43" i="4"/>
  <c r="BQ43" i="4"/>
  <c r="BP43" i="4"/>
  <c r="BO43" i="4"/>
  <c r="BN43" i="4"/>
  <c r="BM43" i="4"/>
  <c r="BL43" i="4"/>
  <c r="BK43" i="4"/>
  <c r="BJ43" i="4"/>
  <c r="BG43" i="4"/>
  <c r="BF43" i="4"/>
  <c r="BE43" i="4"/>
  <c r="BA43" i="4"/>
  <c r="AZ43" i="4"/>
  <c r="AY43" i="4"/>
  <c r="AW43" i="4"/>
  <c r="AU43" i="4"/>
  <c r="AT43" i="4"/>
  <c r="AS43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H42" i="4"/>
  <c r="BG42" i="4"/>
  <c r="BF42" i="4"/>
  <c r="BE42" i="4"/>
  <c r="BD42" i="4"/>
  <c r="BC42" i="4"/>
  <c r="BB42" i="4"/>
  <c r="AZ42" i="4"/>
  <c r="AY42" i="4"/>
  <c r="AW42" i="4"/>
  <c r="AV42" i="4"/>
  <c r="AU42" i="4"/>
  <c r="AT42" i="4"/>
  <c r="AS42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J41" i="4"/>
  <c r="BI41" i="4"/>
  <c r="BG41" i="4"/>
  <c r="BF41" i="4"/>
  <c r="BE41" i="4"/>
  <c r="BD41" i="4"/>
  <c r="BB41" i="4"/>
  <c r="BA41" i="4"/>
  <c r="AZ41" i="4"/>
  <c r="AY41" i="4"/>
  <c r="AW41" i="4"/>
  <c r="AV41" i="4"/>
  <c r="AU41" i="4"/>
  <c r="AT41" i="4"/>
  <c r="AS41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J40" i="4"/>
  <c r="BI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J38" i="4"/>
  <c r="BI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CD37" i="4"/>
  <c r="CC37" i="4"/>
  <c r="CB37" i="4"/>
  <c r="BZ37" i="4"/>
  <c r="BX37" i="4"/>
  <c r="BW37" i="4"/>
  <c r="BV37" i="4"/>
  <c r="BU37" i="4"/>
  <c r="BT37" i="4"/>
  <c r="BR37" i="4"/>
  <c r="BQ37" i="4"/>
  <c r="BP37" i="4"/>
  <c r="BO37" i="4"/>
  <c r="BN37" i="4"/>
  <c r="BM37" i="4"/>
  <c r="BL37" i="4"/>
  <c r="BK37" i="4"/>
  <c r="BJ37" i="4"/>
  <c r="BH37" i="4"/>
  <c r="BE37" i="4"/>
  <c r="BB37" i="4"/>
  <c r="BA37" i="4"/>
  <c r="AZ37" i="4"/>
  <c r="AY37" i="4"/>
  <c r="AX37" i="4"/>
  <c r="AW37" i="4"/>
  <c r="AU37" i="4"/>
  <c r="AT37" i="4"/>
  <c r="AS37" i="4"/>
  <c r="CD36" i="4"/>
  <c r="CC36" i="4"/>
  <c r="CA36" i="4"/>
  <c r="BY36" i="4"/>
  <c r="BX36" i="4"/>
  <c r="BW36" i="4"/>
  <c r="BV36" i="4"/>
  <c r="BU36" i="4"/>
  <c r="BT36" i="4"/>
  <c r="BR36" i="4"/>
  <c r="BQ36" i="4"/>
  <c r="BP36" i="4"/>
  <c r="BM36" i="4"/>
  <c r="BL36" i="4"/>
  <c r="BJ36" i="4"/>
  <c r="BI36" i="4"/>
  <c r="BG36" i="4"/>
  <c r="BF36" i="4"/>
  <c r="BE36" i="4"/>
  <c r="BB36" i="4"/>
  <c r="BA36" i="4"/>
  <c r="AY36" i="4"/>
  <c r="AV36" i="4"/>
  <c r="AU36" i="4"/>
  <c r="AS36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M35" i="4"/>
  <c r="BL35" i="4"/>
  <c r="BJ35" i="4"/>
  <c r="BI35" i="4"/>
  <c r="BG35" i="4"/>
  <c r="BF35" i="4"/>
  <c r="BE35" i="4"/>
  <c r="BD35" i="4"/>
  <c r="BB35" i="4"/>
  <c r="BA35" i="4"/>
  <c r="AZ35" i="4"/>
  <c r="AY35" i="4"/>
  <c r="AX35" i="4"/>
  <c r="AW35" i="4"/>
  <c r="AV35" i="4"/>
  <c r="AU35" i="4"/>
  <c r="AT35" i="4"/>
  <c r="AS35" i="4"/>
  <c r="CD34" i="4"/>
  <c r="CC34" i="4"/>
  <c r="CA34" i="4"/>
  <c r="BZ34" i="4"/>
  <c r="BX34" i="4"/>
  <c r="BW34" i="4"/>
  <c r="BV34" i="4"/>
  <c r="BU34" i="4"/>
  <c r="BT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B34" i="4"/>
  <c r="BA34" i="4"/>
  <c r="AZ34" i="4"/>
  <c r="AY34" i="4"/>
  <c r="AX34" i="4"/>
  <c r="AW34" i="4"/>
  <c r="AS34" i="4"/>
  <c r="CD33" i="4"/>
  <c r="CC33" i="4"/>
  <c r="CA33" i="4"/>
  <c r="BZ33" i="4"/>
  <c r="BX33" i="4"/>
  <c r="BW33" i="4"/>
  <c r="BU33" i="4"/>
  <c r="BT33" i="4"/>
  <c r="BR33" i="4"/>
  <c r="BQ33" i="4"/>
  <c r="BP33" i="4"/>
  <c r="BM33" i="4"/>
  <c r="BL33" i="4"/>
  <c r="BJ33" i="4"/>
  <c r="BI33" i="4"/>
  <c r="BG33" i="4"/>
  <c r="BF33" i="4"/>
  <c r="BE33" i="4"/>
  <c r="BB33" i="4"/>
  <c r="BA33" i="4"/>
  <c r="AZ33" i="4"/>
  <c r="AY33" i="4"/>
  <c r="AW33" i="4"/>
  <c r="AT33" i="4"/>
  <c r="AS33" i="4"/>
  <c r="CD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M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T32" i="4"/>
  <c r="AS32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T31" i="4"/>
  <c r="AS31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T30" i="4"/>
  <c r="AS30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B29" i="4"/>
  <c r="BA29" i="4"/>
  <c r="AZ29" i="4"/>
  <c r="AY29" i="4"/>
  <c r="AX29" i="4"/>
  <c r="AW29" i="4"/>
  <c r="AU29" i="4"/>
  <c r="AT29" i="4"/>
  <c r="AS29" i="4"/>
  <c r="CD28" i="4"/>
  <c r="CC28" i="4"/>
  <c r="CB28" i="4"/>
  <c r="CA28" i="4"/>
  <c r="BZ28" i="4"/>
  <c r="BX28" i="4"/>
  <c r="BW28" i="4"/>
  <c r="BV28" i="4"/>
  <c r="BU28" i="4"/>
  <c r="BT28" i="4"/>
  <c r="BS28" i="4"/>
  <c r="BR28" i="4"/>
  <c r="BQ28" i="4"/>
  <c r="BP28" i="4"/>
  <c r="BN28" i="4"/>
  <c r="BM28" i="4"/>
  <c r="BL28" i="4"/>
  <c r="BK28" i="4"/>
  <c r="BJ28" i="4"/>
  <c r="BI28" i="4"/>
  <c r="BG28" i="4"/>
  <c r="BF28" i="4"/>
  <c r="BE28" i="4"/>
  <c r="BD28" i="4"/>
  <c r="BB28" i="4"/>
  <c r="BA28" i="4"/>
  <c r="AZ28" i="4"/>
  <c r="AY28" i="4"/>
  <c r="AW28" i="4"/>
  <c r="AT28" i="4"/>
  <c r="AS28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T27" i="4"/>
  <c r="AS27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Y26" i="4"/>
  <c r="AX26" i="4"/>
  <c r="AW26" i="4"/>
  <c r="AV26" i="4"/>
  <c r="AU26" i="4"/>
  <c r="AT26" i="4"/>
  <c r="AS26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B25" i="4"/>
  <c r="BA25" i="4"/>
  <c r="AY25" i="4"/>
  <c r="AX25" i="4"/>
  <c r="AW25" i="4"/>
  <c r="AV25" i="4"/>
  <c r="AU25" i="4"/>
  <c r="AT25" i="4"/>
  <c r="AS25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Y24" i="4"/>
  <c r="AX24" i="4"/>
  <c r="AW24" i="4"/>
  <c r="AV24" i="4"/>
  <c r="AU24" i="4"/>
  <c r="AT24" i="4"/>
  <c r="AS24" i="4"/>
  <c r="CD23" i="4"/>
  <c r="CC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AY22" i="4"/>
  <c r="AX22" i="4"/>
  <c r="AW22" i="4"/>
  <c r="AV22" i="4"/>
  <c r="AU22" i="4"/>
  <c r="AT22" i="4"/>
  <c r="AS22" i="4"/>
  <c r="CD21" i="4"/>
  <c r="CC21" i="4"/>
  <c r="CB21" i="4"/>
  <c r="BZ21" i="4"/>
  <c r="BX21" i="4"/>
  <c r="BW21" i="4"/>
  <c r="BV21" i="4"/>
  <c r="BU21" i="4"/>
  <c r="BT21" i="4"/>
  <c r="BR21" i="4"/>
  <c r="BQ21" i="4"/>
  <c r="BP21" i="4"/>
  <c r="BN21" i="4"/>
  <c r="BM21" i="4"/>
  <c r="BL21" i="4"/>
  <c r="BK21" i="4"/>
  <c r="BJ21" i="4"/>
  <c r="BI21" i="4"/>
  <c r="BH21" i="4"/>
  <c r="BG21" i="4"/>
  <c r="BE21" i="4"/>
  <c r="BD21" i="4"/>
  <c r="BC21" i="4"/>
  <c r="BB21" i="4"/>
  <c r="BA21" i="4"/>
  <c r="AY21" i="4"/>
  <c r="AX21" i="4"/>
  <c r="AW21" i="4"/>
  <c r="AV21" i="4"/>
  <c r="AU21" i="4"/>
  <c r="AT21" i="4"/>
  <c r="AS21" i="4"/>
  <c r="CD20" i="4"/>
  <c r="CC20" i="4"/>
  <c r="CA20" i="4"/>
  <c r="BZ20" i="4"/>
  <c r="BX20" i="4"/>
  <c r="BW20" i="4"/>
  <c r="BV20" i="4"/>
  <c r="BU20" i="4"/>
  <c r="BT20" i="4"/>
  <c r="BR20" i="4"/>
  <c r="BQ20" i="4"/>
  <c r="BP20" i="4"/>
  <c r="BO20" i="4"/>
  <c r="BN20" i="4"/>
  <c r="BM20" i="4"/>
  <c r="BL20" i="4"/>
  <c r="BJ20" i="4"/>
  <c r="BI20" i="4"/>
  <c r="BH20" i="4"/>
  <c r="BG20" i="4"/>
  <c r="BE20" i="4"/>
  <c r="BD20" i="4"/>
  <c r="BC20" i="4"/>
  <c r="BB20" i="4"/>
  <c r="AY20" i="4"/>
  <c r="AW20" i="4"/>
  <c r="AV20" i="4"/>
  <c r="AU20" i="4"/>
  <c r="AT20" i="4"/>
  <c r="AS20" i="4"/>
  <c r="CD19" i="4"/>
  <c r="CC19" i="4"/>
  <c r="CA19" i="4"/>
  <c r="BZ19" i="4"/>
  <c r="BY19" i="4"/>
  <c r="BX19" i="4"/>
  <c r="BW19" i="4"/>
  <c r="BV19" i="4"/>
  <c r="BU19" i="4"/>
  <c r="BT19" i="4"/>
  <c r="BR19" i="4"/>
  <c r="BQ19" i="4"/>
  <c r="BP19" i="4"/>
  <c r="BN19" i="4"/>
  <c r="BM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W19" i="4"/>
  <c r="AV19" i="4"/>
  <c r="AU19" i="4"/>
  <c r="AT19" i="4"/>
  <c r="AS19" i="4"/>
  <c r="CD18" i="4"/>
  <c r="CC18" i="4"/>
  <c r="CB18" i="4"/>
  <c r="CA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CD17" i="4"/>
  <c r="CC17" i="4"/>
  <c r="CA17" i="4"/>
  <c r="BX17" i="4"/>
  <c r="BW17" i="4"/>
  <c r="BV17" i="4"/>
  <c r="BU17" i="4"/>
  <c r="BT17" i="4"/>
  <c r="BS17" i="4"/>
  <c r="BR17" i="4"/>
  <c r="BQ17" i="4"/>
  <c r="BP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Y17" i="4"/>
  <c r="AX17" i="4"/>
  <c r="AW17" i="4"/>
  <c r="AV17" i="4"/>
  <c r="AU17" i="4"/>
  <c r="AT17" i="4"/>
  <c r="AS17" i="4"/>
  <c r="CD16" i="4"/>
  <c r="CC16" i="4"/>
  <c r="CB16" i="4"/>
  <c r="CA16" i="4"/>
  <c r="BZ16" i="4"/>
  <c r="BY16" i="4"/>
  <c r="BX16" i="4"/>
  <c r="BW16" i="4"/>
  <c r="BV16" i="4"/>
  <c r="BU16" i="4"/>
  <c r="BT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CD15" i="4"/>
  <c r="CC15" i="4"/>
  <c r="CB15" i="4"/>
  <c r="CA15" i="4"/>
  <c r="BZ15" i="4"/>
  <c r="BY15" i="4"/>
  <c r="BX15" i="4"/>
  <c r="BW15" i="4"/>
  <c r="BV15" i="4"/>
  <c r="BU15" i="4"/>
  <c r="BT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CD14" i="4"/>
  <c r="CC14" i="4"/>
  <c r="CB14" i="4"/>
  <c r="CA14" i="4"/>
  <c r="BZ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Y13" i="4"/>
  <c r="AX13" i="4"/>
  <c r="AW13" i="4"/>
  <c r="AV13" i="4"/>
  <c r="AU13" i="4"/>
  <c r="AT13" i="4"/>
  <c r="AS13" i="4"/>
  <c r="CD12" i="4"/>
  <c r="CC12" i="4"/>
  <c r="CB12" i="4"/>
  <c r="BZ12" i="4"/>
  <c r="BX12" i="4"/>
  <c r="BW12" i="4"/>
  <c r="BV12" i="4"/>
  <c r="BU12" i="4"/>
  <c r="BT12" i="4"/>
  <c r="BR12" i="4"/>
  <c r="BQ12" i="4"/>
  <c r="BP12" i="4"/>
  <c r="BO12" i="4"/>
  <c r="BN12" i="4"/>
  <c r="BM12" i="4"/>
  <c r="BL12" i="4"/>
  <c r="BK12" i="4"/>
  <c r="BJ12" i="4"/>
  <c r="BI12" i="4"/>
  <c r="BH12" i="4"/>
  <c r="BE12" i="4"/>
  <c r="BD12" i="4"/>
  <c r="BC12" i="4"/>
  <c r="BB12" i="4"/>
  <c r="BA12" i="4"/>
  <c r="AY12" i="4"/>
  <c r="AX12" i="4"/>
  <c r="AW12" i="4"/>
  <c r="AV12" i="4"/>
  <c r="AU12" i="4"/>
  <c r="AT12" i="4"/>
  <c r="CD11" i="4"/>
  <c r="CC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Y11" i="4"/>
  <c r="AX11" i="4"/>
  <c r="AW11" i="4"/>
  <c r="AU11" i="4"/>
  <c r="AS11" i="4"/>
  <c r="CD10" i="4"/>
  <c r="CC10" i="4"/>
  <c r="CB10" i="4"/>
  <c r="CA10" i="4"/>
  <c r="BZ10" i="4"/>
  <c r="BY10" i="4"/>
  <c r="BX10" i="4"/>
  <c r="BW10" i="4"/>
  <c r="BV10" i="4"/>
  <c r="BU10" i="4"/>
  <c r="BT10" i="4"/>
  <c r="BR10" i="4"/>
  <c r="BQ10" i="4"/>
  <c r="BP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Y10" i="4"/>
  <c r="AX10" i="4"/>
  <c r="AW10" i="4"/>
  <c r="AV10" i="4"/>
  <c r="AU10" i="4"/>
  <c r="AT10" i="4"/>
  <c r="AS10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CD8" i="4"/>
  <c r="CC8" i="4"/>
  <c r="CB8" i="4"/>
  <c r="BZ8" i="4"/>
  <c r="BX8" i="4"/>
  <c r="BV8" i="4"/>
  <c r="BU8" i="4"/>
  <c r="BT8" i="4"/>
  <c r="BR8" i="4"/>
  <c r="BQ8" i="4"/>
  <c r="BP8" i="4"/>
  <c r="BO8" i="4"/>
  <c r="BM8" i="4"/>
  <c r="BL8" i="4"/>
  <c r="BJ8" i="4"/>
  <c r="BI8" i="4"/>
  <c r="BG8" i="4"/>
  <c r="BF8" i="4"/>
  <c r="BE8" i="4"/>
  <c r="BD8" i="4"/>
  <c r="BB8" i="4"/>
  <c r="AY8" i="4"/>
  <c r="AW8" i="4"/>
  <c r="AU8" i="4"/>
  <c r="AT8" i="4"/>
  <c r="AS8" i="4"/>
  <c r="CD7" i="4"/>
  <c r="CC7" i="4"/>
  <c r="CB7" i="4"/>
  <c r="CA7" i="4"/>
  <c r="BZ7" i="4"/>
  <c r="BY7" i="4"/>
  <c r="BX7" i="4"/>
  <c r="BW7" i="4"/>
  <c r="BV7" i="4"/>
  <c r="BT7" i="4"/>
  <c r="BS7" i="4"/>
  <c r="BR7" i="4"/>
  <c r="BQ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AT6" i="4"/>
  <c r="AS6" i="4"/>
  <c r="CC5" i="4"/>
  <c r="CA5" i="4"/>
  <c r="BX5" i="4"/>
  <c r="BW5" i="4"/>
  <c r="BV5" i="4"/>
  <c r="BU5" i="4"/>
  <c r="BT5" i="4"/>
  <c r="BS5" i="4"/>
  <c r="BR5" i="4"/>
  <c r="BP5" i="4"/>
  <c r="BO5" i="4"/>
  <c r="BN5" i="4"/>
  <c r="BM5" i="4"/>
  <c r="BL5" i="4"/>
  <c r="BK5" i="4"/>
  <c r="BJ5" i="4"/>
  <c r="BI5" i="4"/>
  <c r="BH5" i="4"/>
  <c r="BG5" i="4"/>
  <c r="BC5" i="4"/>
  <c r="BB5" i="4"/>
  <c r="BA5" i="4"/>
  <c r="AZ5" i="4"/>
  <c r="AY5" i="4"/>
  <c r="AX5" i="4"/>
  <c r="AW5" i="4"/>
  <c r="AV5" i="4"/>
  <c r="AU5" i="4"/>
  <c r="AT5" i="4"/>
  <c r="AS5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E2" i="1"/>
  <c r="E4" i="1"/>
  <c r="E5" i="1"/>
  <c r="E6" i="1"/>
  <c r="E7" i="1"/>
  <c r="F7" i="1"/>
  <c r="E9" i="1"/>
  <c r="F9" i="1"/>
  <c r="E10" i="1"/>
  <c r="F10" i="1"/>
  <c r="E11" i="1"/>
  <c r="F11" i="1"/>
  <c r="E13" i="1"/>
  <c r="E14" i="1"/>
  <c r="E15" i="1"/>
  <c r="E18" i="1"/>
  <c r="E19" i="1"/>
  <c r="E20" i="1"/>
  <c r="E21" i="1"/>
  <c r="E23" i="1"/>
  <c r="E24" i="1"/>
  <c r="F24" i="1"/>
  <c r="E25" i="1"/>
  <c r="E27" i="1"/>
  <c r="E28" i="1"/>
  <c r="E29" i="1"/>
  <c r="F29" i="1"/>
  <c r="E30" i="1"/>
  <c r="F30" i="1"/>
  <c r="E32" i="1"/>
  <c r="E33" i="1"/>
  <c r="E34" i="1"/>
  <c r="E35" i="1"/>
  <c r="E37" i="1"/>
  <c r="E38" i="1"/>
  <c r="E39" i="1"/>
  <c r="F39" i="1"/>
  <c r="E41" i="1"/>
  <c r="E42" i="1"/>
  <c r="E46" i="1"/>
  <c r="E50" i="1"/>
  <c r="F50" i="1"/>
  <c r="E51" i="1"/>
  <c r="E54" i="1"/>
  <c r="E55" i="1"/>
  <c r="E59" i="1"/>
  <c r="E60" i="1"/>
  <c r="E63" i="1"/>
  <c r="E67" i="1"/>
  <c r="E68" i="1"/>
  <c r="F68" i="1"/>
  <c r="E69" i="1"/>
  <c r="F69" i="1"/>
  <c r="E70" i="1"/>
  <c r="F70" i="1"/>
  <c r="E72" i="1"/>
  <c r="E73" i="1"/>
  <c r="E74" i="1"/>
  <c r="E80" i="1"/>
  <c r="F80" i="1"/>
  <c r="E81" i="1"/>
  <c r="E82" i="1"/>
  <c r="F82" i="1"/>
  <c r="E84" i="1"/>
  <c r="E85" i="1"/>
  <c r="E86" i="1"/>
  <c r="E88" i="1"/>
  <c r="E89" i="1"/>
  <c r="E92" i="1"/>
  <c r="E93" i="1"/>
  <c r="E94" i="1"/>
  <c r="E95" i="1"/>
  <c r="F95" i="1"/>
  <c r="E97" i="1"/>
  <c r="E98" i="1"/>
  <c r="F98" i="1"/>
  <c r="E99" i="1"/>
  <c r="F99" i="1"/>
  <c r="E101" i="1"/>
  <c r="E102" i="1"/>
  <c r="E103" i="1"/>
  <c r="F103" i="1"/>
  <c r="E105" i="1"/>
  <c r="E106" i="1"/>
  <c r="E107" i="1"/>
  <c r="F107" i="1"/>
  <c r="E109" i="1"/>
  <c r="E110" i="1"/>
  <c r="E111" i="1"/>
  <c r="F111" i="1"/>
  <c r="E113" i="1"/>
  <c r="E114" i="1"/>
  <c r="E117" i="1"/>
  <c r="E118" i="1"/>
  <c r="E119" i="1"/>
  <c r="E120" i="1"/>
  <c r="F120" i="1"/>
  <c r="E121" i="1"/>
  <c r="E124" i="1"/>
  <c r="E125" i="1"/>
  <c r="E126" i="1"/>
  <c r="E127" i="1"/>
  <c r="F127" i="1"/>
  <c r="E129" i="1"/>
  <c r="E130" i="1"/>
  <c r="E135" i="1"/>
  <c r="E136" i="1"/>
  <c r="E137" i="1"/>
  <c r="E139" i="1"/>
  <c r="E140" i="1"/>
  <c r="E141" i="1"/>
  <c r="E143" i="1"/>
  <c r="E144" i="1"/>
  <c r="E145" i="1"/>
  <c r="F145" i="1"/>
  <c r="E147" i="1"/>
  <c r="E148" i="1"/>
  <c r="E149" i="1"/>
  <c r="E150" i="1"/>
  <c r="E152" i="1"/>
  <c r="E153" i="1"/>
  <c r="E154" i="1"/>
  <c r="F154" i="1"/>
  <c r="E156" i="1"/>
  <c r="E157" i="1"/>
  <c r="E158" i="1"/>
  <c r="F158" i="1"/>
  <c r="E160" i="1"/>
  <c r="E161" i="1"/>
  <c r="F161" i="1"/>
  <c r="E162" i="1"/>
  <c r="E165" i="1"/>
  <c r="E166" i="1"/>
  <c r="E167" i="1"/>
  <c r="E168" i="1"/>
  <c r="E170" i="1"/>
  <c r="E171" i="1"/>
  <c r="E172" i="1"/>
  <c r="E174" i="1"/>
  <c r="F174" i="1"/>
  <c r="E175" i="1"/>
  <c r="E179" i="1"/>
  <c r="E180" i="1"/>
  <c r="E181" i="1"/>
  <c r="E183" i="1"/>
  <c r="E184" i="1"/>
  <c r="E185" i="1"/>
  <c r="E186" i="1"/>
  <c r="F186" i="1"/>
  <c r="E188" i="1"/>
  <c r="E189" i="1"/>
  <c r="E190" i="1"/>
  <c r="F190" i="1"/>
  <c r="E192" i="1"/>
  <c r="E193" i="1"/>
  <c r="E194" i="1"/>
  <c r="F194" i="1"/>
  <c r="E196" i="1"/>
  <c r="E201" i="1"/>
  <c r="E202" i="1"/>
  <c r="E206" i="1"/>
  <c r="E207" i="1"/>
  <c r="E208" i="1"/>
  <c r="E210" i="1"/>
  <c r="E211" i="1"/>
  <c r="E212" i="1"/>
  <c r="F212" i="1"/>
  <c r="E214" i="1"/>
  <c r="E215" i="1"/>
  <c r="E216" i="1"/>
  <c r="E221" i="1"/>
  <c r="E222" i="1"/>
  <c r="E223" i="1"/>
  <c r="E224" i="1"/>
  <c r="E225" i="1"/>
  <c r="F225" i="1"/>
  <c r="E227" i="1"/>
  <c r="E228" i="1"/>
  <c r="E229" i="1"/>
  <c r="E230" i="1"/>
  <c r="E234" i="1"/>
  <c r="E235" i="1"/>
  <c r="E236" i="1"/>
  <c r="E238" i="1"/>
  <c r="E239" i="1"/>
  <c r="E240" i="1"/>
  <c r="E242" i="1"/>
  <c r="F242" i="1"/>
  <c r="E243" i="1"/>
  <c r="E244" i="1"/>
  <c r="E245" i="1"/>
  <c r="E246" i="1"/>
  <c r="E247" i="1"/>
  <c r="F247" i="1"/>
  <c r="E249" i="1"/>
  <c r="E250" i="1"/>
  <c r="E251" i="1"/>
  <c r="E253" i="1"/>
  <c r="E254" i="1"/>
  <c r="E255" i="1"/>
  <c r="E260" i="1"/>
  <c r="E261" i="1"/>
  <c r="E262" i="1"/>
  <c r="E263" i="1"/>
  <c r="E265" i="1"/>
  <c r="E266" i="1"/>
  <c r="E269" i="1"/>
  <c r="E270" i="1"/>
  <c r="E271" i="1"/>
  <c r="E272" i="1"/>
  <c r="E273" i="1"/>
  <c r="E276" i="1"/>
  <c r="E277" i="1"/>
  <c r="E278" i="1"/>
  <c r="E280" i="1"/>
  <c r="E281" i="1"/>
  <c r="E282" i="1"/>
  <c r="F282" i="1"/>
  <c r="E284" i="1"/>
  <c r="E288" i="1"/>
  <c r="E289" i="1"/>
  <c r="E290" i="1"/>
  <c r="E291" i="1"/>
  <c r="E293" i="1"/>
  <c r="E299" i="1"/>
  <c r="E300" i="1"/>
  <c r="E301" i="1"/>
  <c r="F301" i="1"/>
  <c r="E303" i="1"/>
  <c r="E304" i="1"/>
  <c r="E307" i="1"/>
  <c r="E308" i="1"/>
  <c r="E309" i="1"/>
  <c r="E310" i="1"/>
  <c r="E311" i="1"/>
  <c r="E312" i="1"/>
  <c r="F312" i="1"/>
  <c r="E314" i="1"/>
  <c r="F314" i="1"/>
  <c r="E319" i="1"/>
  <c r="E320" i="1"/>
  <c r="E321" i="1"/>
  <c r="F321" i="1"/>
  <c r="E323" i="1"/>
  <c r="E324" i="1"/>
  <c r="E325" i="1"/>
  <c r="E326" i="1"/>
  <c r="E327" i="1"/>
  <c r="F327" i="1"/>
  <c r="E329" i="1"/>
  <c r="E330" i="1"/>
  <c r="F330" i="1"/>
  <c r="E334" i="1"/>
  <c r="E335" i="1"/>
  <c r="E336" i="1"/>
  <c r="F336" i="1"/>
  <c r="E338" i="1"/>
  <c r="E339" i="1"/>
  <c r="E340" i="1"/>
  <c r="E341" i="1"/>
  <c r="E343" i="1"/>
  <c r="E344" i="1"/>
  <c r="E348" i="1"/>
  <c r="E349" i="1"/>
  <c r="E350" i="1"/>
  <c r="E351" i="1"/>
  <c r="E352" i="1"/>
  <c r="F352" i="1"/>
  <c r="E354" i="1"/>
  <c r="F354" i="1"/>
  <c r="E360" i="1"/>
  <c r="E361" i="1"/>
  <c r="E362" i="1"/>
  <c r="E363" i="1"/>
  <c r="E365" i="1"/>
  <c r="E366" i="1"/>
  <c r="E367" i="1"/>
  <c r="E369" i="1"/>
  <c r="E370" i="1"/>
  <c r="F370" i="1"/>
  <c r="E371" i="1"/>
  <c r="E374" i="1"/>
  <c r="E375" i="1"/>
  <c r="E376" i="1"/>
  <c r="E377" i="1"/>
  <c r="E379" i="1"/>
  <c r="E380" i="1"/>
  <c r="E381" i="1"/>
  <c r="E382" i="1"/>
  <c r="E383" i="1"/>
  <c r="F383" i="1"/>
  <c r="E384" i="1"/>
  <c r="E386" i="1"/>
  <c r="E387" i="1"/>
  <c r="F387" i="1"/>
  <c r="E388" i="1"/>
  <c r="E389" i="1"/>
  <c r="E390" i="1"/>
  <c r="E391" i="1"/>
  <c r="F391" i="1"/>
  <c r="E393" i="1"/>
  <c r="E394" i="1"/>
  <c r="E398" i="1"/>
  <c r="E399" i="1"/>
  <c r="E400" i="1"/>
  <c r="E402" i="1"/>
  <c r="F402" i="1"/>
  <c r="E403" i="1"/>
  <c r="E404" i="1"/>
  <c r="E406" i="1"/>
  <c r="E407" i="1"/>
  <c r="E408" i="1"/>
  <c r="E409" i="1"/>
  <c r="E410" i="1"/>
  <c r="F410" i="1"/>
  <c r="E412" i="1"/>
  <c r="F412" i="1"/>
  <c r="E413" i="1"/>
  <c r="E414" i="1"/>
  <c r="F414" i="1"/>
  <c r="E416" i="1"/>
  <c r="E417" i="1"/>
  <c r="E418" i="1"/>
  <c r="F418" i="1"/>
  <c r="E420" i="1"/>
  <c r="E421" i="1"/>
  <c r="E424" i="1"/>
  <c r="E425" i="1"/>
  <c r="E426" i="1"/>
  <c r="E429" i="1"/>
  <c r="E430" i="1"/>
  <c r="F430" i="1"/>
  <c r="E431" i="1"/>
  <c r="E434" i="1"/>
  <c r="E435" i="1"/>
  <c r="E436" i="1"/>
  <c r="E437" i="1"/>
  <c r="E438" i="1"/>
  <c r="E439" i="1"/>
  <c r="E440" i="1"/>
  <c r="F440" i="1"/>
  <c r="E448" i="1"/>
  <c r="E449" i="1"/>
  <c r="E452" i="1"/>
  <c r="E453" i="1"/>
  <c r="E454" i="1"/>
  <c r="F454" i="1"/>
  <c r="E456" i="1"/>
  <c r="E457" i="1"/>
  <c r="E458" i="1"/>
  <c r="F458" i="1"/>
  <c r="E460" i="1"/>
  <c r="E461" i="1"/>
  <c r="E462" i="1"/>
  <c r="E463" i="1"/>
  <c r="F463" i="1"/>
  <c r="E465" i="1"/>
  <c r="E466" i="1"/>
  <c r="F466" i="1"/>
  <c r="E467" i="1"/>
  <c r="E469" i="1"/>
  <c r="E470" i="1"/>
  <c r="E471" i="1"/>
  <c r="E473" i="1"/>
  <c r="E474" i="1"/>
  <c r="E479" i="1"/>
  <c r="E480" i="1"/>
  <c r="E483" i="1"/>
  <c r="E484" i="1"/>
  <c r="E485" i="1"/>
  <c r="E489" i="1"/>
  <c r="E490" i="1"/>
  <c r="E491" i="1"/>
  <c r="E492" i="1"/>
  <c r="E494" i="1"/>
  <c r="E495" i="1"/>
  <c r="E496" i="1"/>
  <c r="E498" i="1"/>
  <c r="E502" i="1"/>
  <c r="E503" i="1"/>
  <c r="E504" i="1"/>
  <c r="E506" i="1"/>
  <c r="E507" i="1"/>
  <c r="E508" i="1"/>
  <c r="F508" i="1"/>
  <c r="E510" i="1"/>
  <c r="E511" i="1"/>
  <c r="E512" i="1"/>
  <c r="E513" i="1"/>
  <c r="F513" i="1"/>
  <c r="E515" i="1"/>
  <c r="E516" i="1"/>
  <c r="E517" i="1"/>
  <c r="E518" i="1"/>
  <c r="F518" i="1"/>
  <c r="E520" i="1"/>
  <c r="E521" i="1"/>
  <c r="E522" i="1"/>
  <c r="E531" i="1"/>
  <c r="E532" i="1"/>
  <c r="F532" i="1"/>
  <c r="E535" i="1"/>
  <c r="E536" i="1"/>
  <c r="E537" i="1"/>
  <c r="F537" i="1"/>
  <c r="E539" i="1"/>
  <c r="E540" i="1"/>
  <c r="E541" i="1"/>
  <c r="E543" i="1"/>
  <c r="E544" i="1"/>
  <c r="E545" i="1"/>
  <c r="F545" i="1"/>
  <c r="E547" i="1"/>
  <c r="E548" i="1"/>
  <c r="E561" i="1"/>
  <c r="E562" i="1"/>
  <c r="E571" i="1"/>
  <c r="E577" i="1"/>
  <c r="E582" i="1"/>
  <c r="E583" i="1"/>
  <c r="E584" i="1"/>
  <c r="E586" i="1"/>
  <c r="E587" i="1"/>
  <c r="E590" i="1"/>
  <c r="E591" i="1"/>
  <c r="E592" i="1"/>
  <c r="E594" i="1"/>
  <c r="E595" i="1"/>
  <c r="E598" i="1"/>
  <c r="E599" i="1"/>
  <c r="E600" i="1"/>
  <c r="E602" i="1"/>
  <c r="E608" i="1"/>
  <c r="E609" i="1"/>
  <c r="E610" i="1"/>
  <c r="F610" i="1"/>
  <c r="E612" i="1"/>
  <c r="E613" i="1"/>
  <c r="E614" i="1"/>
  <c r="E616" i="1"/>
  <c r="E617" i="1"/>
  <c r="E618" i="1"/>
  <c r="F618" i="1"/>
  <c r="E620" i="1"/>
  <c r="E621" i="1"/>
  <c r="E624" i="1"/>
  <c r="E625" i="1"/>
  <c r="E626" i="1"/>
  <c r="F626" i="1"/>
  <c r="E628" i="1"/>
  <c r="E629" i="1"/>
  <c r="E630" i="1"/>
  <c r="F630" i="1"/>
  <c r="E632" i="1"/>
  <c r="E633" i="1"/>
  <c r="E636" i="1"/>
  <c r="E637" i="1"/>
  <c r="E638" i="1"/>
  <c r="E640" i="1"/>
  <c r="E641" i="1"/>
  <c r="E642" i="1"/>
  <c r="F642" i="1"/>
  <c r="E644" i="1"/>
  <c r="E649" i="1"/>
  <c r="E650" i="1"/>
  <c r="E651" i="1"/>
  <c r="E653" i="1"/>
  <c r="E654" i="1"/>
  <c r="E657" i="1"/>
  <c r="E658" i="1"/>
  <c r="E661" i="1"/>
  <c r="E662" i="1"/>
  <c r="E663" i="1"/>
  <c r="E665" i="1"/>
  <c r="E666" i="1"/>
  <c r="E667" i="1"/>
  <c r="E669" i="1"/>
  <c r="E670" i="1"/>
  <c r="E671" i="1"/>
  <c r="E673" i="1"/>
  <c r="F673" i="1"/>
  <c r="E677" i="1"/>
  <c r="E678" i="1"/>
  <c r="E681" i="1"/>
  <c r="E682" i="1"/>
  <c r="E686" i="1"/>
  <c r="E687" i="1"/>
  <c r="E688" i="1"/>
  <c r="E690" i="1"/>
  <c r="E695" i="1"/>
  <c r="E696" i="1"/>
  <c r="E697" i="1"/>
  <c r="E698" i="1"/>
  <c r="E701" i="1"/>
  <c r="E702" i="1"/>
  <c r="E703" i="1"/>
  <c r="E704" i="1"/>
  <c r="E706" i="1"/>
  <c r="E707" i="1"/>
  <c r="E708" i="1"/>
  <c r="E710" i="1"/>
  <c r="E711" i="1"/>
  <c r="E712" i="1"/>
  <c r="E714" i="1"/>
  <c r="E715" i="1"/>
  <c r="E718" i="1"/>
  <c r="E719" i="1"/>
  <c r="E720" i="1"/>
  <c r="E722" i="1"/>
  <c r="E723" i="1"/>
  <c r="E724" i="1"/>
  <c r="E725" i="1"/>
  <c r="F725" i="1"/>
  <c r="E727" i="1"/>
  <c r="E731" i="1"/>
  <c r="E732" i="1"/>
  <c r="E733" i="1"/>
  <c r="E738" i="1"/>
  <c r="E739" i="1"/>
  <c r="E740" i="1"/>
  <c r="E741" i="1"/>
  <c r="E742" i="1"/>
  <c r="F742" i="1"/>
  <c r="E743" i="1"/>
  <c r="E745" i="1"/>
  <c r="E746" i="1"/>
  <c r="E747" i="1"/>
  <c r="F747" i="1"/>
  <c r="E749" i="1"/>
  <c r="E750" i="1"/>
  <c r="E751" i="1"/>
  <c r="E752" i="1"/>
  <c r="E753" i="1"/>
  <c r="E754" i="1"/>
  <c r="E755" i="1"/>
  <c r="E757" i="1"/>
  <c r="E758" i="1"/>
  <c r="F758" i="1"/>
  <c r="E761" i="1"/>
  <c r="E762" i="1"/>
  <c r="E763" i="1"/>
  <c r="E764" i="1"/>
  <c r="E766" i="1"/>
  <c r="E767" i="1"/>
  <c r="E768" i="1"/>
  <c r="E770" i="1"/>
  <c r="E771" i="1"/>
  <c r="E772" i="1"/>
  <c r="E773" i="1"/>
  <c r="E777" i="1"/>
  <c r="E778" i="1"/>
  <c r="E779" i="1"/>
  <c r="E781" i="1"/>
  <c r="E782" i="1"/>
  <c r="E783" i="1"/>
  <c r="E785" i="1"/>
  <c r="E786" i="1"/>
  <c r="E787" i="1"/>
  <c r="E788" i="1"/>
  <c r="E790" i="1"/>
  <c r="E791" i="1"/>
  <c r="E792" i="1"/>
  <c r="E794" i="1"/>
  <c r="E795" i="1"/>
  <c r="E796" i="1"/>
  <c r="F796" i="1"/>
  <c r="E798" i="1"/>
  <c r="E799" i="1"/>
  <c r="E803" i="1"/>
  <c r="E804" i="1"/>
  <c r="E805" i="1"/>
  <c r="F805" i="1"/>
  <c r="E807" i="1"/>
  <c r="E808" i="1"/>
  <c r="E809" i="1"/>
  <c r="E810" i="1"/>
  <c r="E815" i="1"/>
  <c r="E816" i="1"/>
  <c r="E817" i="1"/>
  <c r="E818" i="1"/>
  <c r="E819" i="1"/>
  <c r="E821" i="1"/>
  <c r="E822" i="1"/>
  <c r="E823" i="1"/>
  <c r="E824" i="1"/>
  <c r="F824" i="1"/>
  <c r="E830" i="1"/>
  <c r="E831" i="1"/>
  <c r="E832" i="1"/>
  <c r="E834" i="1"/>
  <c r="E835" i="1"/>
  <c r="E838" i="1"/>
  <c r="E839" i="1"/>
  <c r="E840" i="1"/>
  <c r="F840" i="1"/>
  <c r="E844" i="1"/>
  <c r="E845" i="1"/>
  <c r="E846" i="1"/>
  <c r="E848" i="1"/>
  <c r="E849" i="1"/>
  <c r="E850" i="1"/>
  <c r="E852" i="1"/>
  <c r="E853" i="1"/>
  <c r="F853" i="1"/>
  <c r="E854" i="1"/>
  <c r="F854" i="1"/>
  <c r="E856" i="1"/>
  <c r="E857" i="1"/>
  <c r="E858" i="1"/>
  <c r="E860" i="1"/>
  <c r="E861" i="1"/>
  <c r="E862" i="1"/>
  <c r="E864" i="1"/>
  <c r="E865" i="1"/>
  <c r="E866" i="1"/>
  <c r="F866" i="1"/>
  <c r="E868" i="1"/>
  <c r="E869" i="1"/>
  <c r="F869" i="1"/>
  <c r="E870" i="1"/>
  <c r="F870" i="1"/>
  <c r="E872" i="1"/>
  <c r="E873" i="1"/>
  <c r="E874" i="1"/>
  <c r="E875" i="1"/>
  <c r="E877" i="1"/>
  <c r="E878" i="1"/>
  <c r="E879" i="1"/>
  <c r="E881" i="1"/>
  <c r="E882" i="1"/>
  <c r="E883" i="1"/>
  <c r="F883" i="1"/>
  <c r="E885" i="1"/>
  <c r="E889" i="1"/>
  <c r="E890" i="1"/>
  <c r="E891" i="1"/>
  <c r="E895" i="1"/>
  <c r="E900" i="1"/>
  <c r="E901" i="1"/>
  <c r="E902" i="1"/>
  <c r="E904" i="1"/>
  <c r="E905" i="1"/>
  <c r="E906" i="1"/>
  <c r="E908" i="1"/>
  <c r="E909" i="1"/>
  <c r="E912" i="1"/>
  <c r="E916" i="1"/>
  <c r="E917" i="1"/>
  <c r="E918" i="1"/>
  <c r="F918" i="1"/>
  <c r="E920" i="1"/>
  <c r="E921" i="1"/>
  <c r="E922" i="1"/>
  <c r="E923" i="1"/>
  <c r="E924" i="1"/>
  <c r="E926" i="1"/>
  <c r="E927" i="1"/>
  <c r="E928" i="1"/>
  <c r="E930" i="1"/>
  <c r="E931" i="1"/>
  <c r="E932" i="1"/>
  <c r="E934" i="1"/>
  <c r="E935" i="1"/>
  <c r="E936" i="1"/>
  <c r="F936" i="1"/>
  <c r="E938" i="1"/>
  <c r="E939" i="1"/>
  <c r="E940" i="1"/>
  <c r="E941" i="1"/>
  <c r="E945" i="1"/>
  <c r="E946" i="1"/>
  <c r="E947" i="1"/>
  <c r="E949" i="1"/>
  <c r="E950" i="1"/>
  <c r="E951" i="1"/>
  <c r="E953" i="1"/>
  <c r="E957" i="1"/>
  <c r="E965" i="1"/>
  <c r="E966" i="1"/>
  <c r="E967" i="1"/>
  <c r="E969" i="1"/>
  <c r="E970" i="1"/>
  <c r="E971" i="1"/>
  <c r="E973" i="1"/>
  <c r="E978" i="1"/>
  <c r="E979" i="1"/>
  <c r="E982" i="1"/>
  <c r="E983" i="1"/>
  <c r="E984" i="1"/>
  <c r="E986" i="1"/>
  <c r="E987" i="1"/>
  <c r="E990" i="1"/>
  <c r="E991" i="1"/>
  <c r="E993" i="1"/>
  <c r="E994" i="1"/>
  <c r="E995" i="1"/>
  <c r="E997" i="1"/>
  <c r="F997" i="1"/>
  <c r="E1000" i="1"/>
  <c r="E1001" i="1"/>
  <c r="E1004" i="1"/>
  <c r="E1005" i="1"/>
  <c r="E1006" i="1"/>
  <c r="E1008" i="1"/>
  <c r="E1009" i="1"/>
  <c r="F1009" i="1"/>
  <c r="E1010" i="1"/>
  <c r="F1010" i="1"/>
  <c r="E1011" i="1"/>
  <c r="E1012" i="1"/>
  <c r="E1015" i="1"/>
  <c r="E1016" i="1"/>
  <c r="E1017" i="1"/>
  <c r="E1018" i="1"/>
  <c r="E1020" i="1"/>
  <c r="E1021" i="1"/>
  <c r="F1021" i="1"/>
  <c r="E1022" i="1"/>
  <c r="F1022" i="1"/>
  <c r="E1024" i="1"/>
  <c r="E1025" i="1"/>
  <c r="E1026" i="1"/>
  <c r="E1027" i="1"/>
  <c r="F1027" i="1"/>
  <c r="E1029" i="1"/>
  <c r="E1033" i="1"/>
  <c r="E1034" i="1"/>
  <c r="E1035" i="1"/>
  <c r="E1036" i="1"/>
  <c r="E1038" i="1"/>
  <c r="E1039" i="1"/>
  <c r="E1040" i="1"/>
  <c r="E1041" i="1"/>
  <c r="E1042" i="1"/>
  <c r="E1043" i="1"/>
  <c r="F1043" i="1"/>
  <c r="E1045" i="1"/>
  <c r="E1050" i="1"/>
  <c r="E1051" i="1"/>
  <c r="E1052" i="1"/>
  <c r="E1053" i="1"/>
  <c r="F1053" i="1"/>
  <c r="E1054" i="1"/>
  <c r="F1054" i="1"/>
  <c r="E1056" i="1"/>
  <c r="E1057" i="1"/>
  <c r="E1060" i="1"/>
  <c r="E1061" i="1"/>
  <c r="E1062" i="1"/>
  <c r="E1063" i="1"/>
  <c r="F1063" i="1"/>
  <c r="E1065" i="1"/>
  <c r="E1066" i="1"/>
  <c r="E1067" i="1"/>
  <c r="E1068" i="1"/>
  <c r="F1068" i="1"/>
  <c r="E1070" i="1"/>
  <c r="E1071" i="1"/>
  <c r="E1072" i="1"/>
  <c r="F1072" i="1"/>
  <c r="E1074" i="1"/>
  <c r="E1075" i="1"/>
  <c r="E1076" i="1"/>
  <c r="E1077" i="1"/>
  <c r="F1077" i="1"/>
  <c r="E1079" i="1"/>
  <c r="E1083" i="1"/>
  <c r="E1084" i="1"/>
  <c r="E1085" i="1"/>
  <c r="F1085" i="1"/>
  <c r="E1087" i="1"/>
  <c r="E1088" i="1"/>
  <c r="E1089" i="1"/>
  <c r="E1091" i="1"/>
  <c r="E1092" i="1"/>
  <c r="E1093" i="1"/>
  <c r="E1095" i="1"/>
  <c r="E1096" i="1"/>
  <c r="E1099" i="1"/>
  <c r="E1100" i="1"/>
  <c r="E1101" i="1"/>
  <c r="F1101" i="1"/>
  <c r="E1103" i="1"/>
  <c r="E1104" i="1"/>
  <c r="E1105" i="1"/>
  <c r="E1107" i="1"/>
  <c r="E1108" i="1"/>
  <c r="E1109" i="1"/>
  <c r="E1110" i="1"/>
  <c r="E1111" i="1"/>
  <c r="E1113" i="1"/>
  <c r="F1113" i="1"/>
  <c r="E1114" i="1"/>
  <c r="E1121" i="1"/>
  <c r="E1122" i="1"/>
  <c r="E1126" i="1"/>
  <c r="E1127" i="1"/>
  <c r="E1129" i="1"/>
  <c r="E1130" i="1"/>
  <c r="E1133" i="1"/>
  <c r="F1133" i="1"/>
  <c r="E1138" i="1"/>
  <c r="E1139" i="1"/>
  <c r="E1140" i="1"/>
  <c r="E1142" i="1"/>
  <c r="E1143" i="1"/>
  <c r="E1144" i="1"/>
  <c r="F1144" i="1"/>
  <c r="E1146" i="1"/>
  <c r="E1150" i="1"/>
  <c r="E1151" i="1"/>
  <c r="E1152" i="1"/>
  <c r="E1153" i="1"/>
  <c r="E1155" i="1"/>
  <c r="E1159" i="1"/>
  <c r="E1160" i="1"/>
  <c r="E1161" i="1"/>
  <c r="E1163" i="1"/>
  <c r="E1164" i="1"/>
  <c r="E1165" i="1"/>
  <c r="E1167" i="1"/>
  <c r="E1168" i="1"/>
  <c r="E1170" i="1"/>
  <c r="E1171" i="1"/>
  <c r="E1172" i="1"/>
  <c r="E1173" i="1"/>
  <c r="E1174" i="1"/>
  <c r="E1175" i="1"/>
  <c r="E1177" i="1"/>
  <c r="E1178" i="1"/>
  <c r="E1181" i="1"/>
  <c r="E1185" i="1"/>
  <c r="E1186" i="1"/>
  <c r="E1187" i="1"/>
  <c r="E1190" i="1"/>
  <c r="E1191" i="1"/>
  <c r="E1192" i="1"/>
  <c r="E1194" i="1"/>
  <c r="E1195" i="1"/>
  <c r="E1196" i="1"/>
  <c r="E1198" i="1"/>
  <c r="E1199" i="1"/>
  <c r="E1200" i="1"/>
  <c r="F1200" i="1"/>
  <c r="E1202" i="1"/>
  <c r="E1203" i="1"/>
  <c r="E1204" i="1"/>
  <c r="E1206" i="1"/>
  <c r="E1207" i="1"/>
  <c r="E1208" i="1"/>
  <c r="E1209" i="1"/>
  <c r="E1210" i="1"/>
  <c r="F1210" i="1"/>
  <c r="E1211" i="1"/>
  <c r="E1218" i="1"/>
  <c r="E1219" i="1"/>
  <c r="E1220" i="1"/>
  <c r="E1221" i="1"/>
  <c r="F1221" i="1"/>
  <c r="E1224" i="1"/>
  <c r="E1225" i="1"/>
  <c r="E1226" i="1"/>
  <c r="F1226" i="1"/>
  <c r="E1228" i="1"/>
  <c r="E1229" i="1"/>
  <c r="E1234" i="1"/>
  <c r="E1235" i="1"/>
  <c r="E1238" i="1"/>
  <c r="E1239" i="1"/>
  <c r="E1240" i="1"/>
  <c r="E1241" i="1"/>
  <c r="E1243" i="1"/>
  <c r="F1243" i="1"/>
  <c r="E1244" i="1"/>
  <c r="E1245" i="1"/>
  <c r="E1248" i="1"/>
  <c r="E1249" i="1"/>
  <c r="E1250" i="1"/>
  <c r="E1252" i="1"/>
  <c r="E1253" i="1"/>
  <c r="E1254" i="1"/>
  <c r="F1254" i="1"/>
  <c r="E1256" i="1"/>
  <c r="E1257" i="1"/>
  <c r="E1261" i="1"/>
  <c r="E1262" i="1"/>
  <c r="E1263" i="1"/>
  <c r="E1265" i="1"/>
  <c r="E1266" i="1"/>
  <c r="E1269" i="1"/>
  <c r="E1273" i="1"/>
  <c r="E1274" i="1"/>
  <c r="F1274" i="1"/>
  <c r="E1277" i="1"/>
  <c r="E1282" i="1"/>
  <c r="E1283" i="1"/>
  <c r="E1284" i="1"/>
  <c r="E1286" i="1"/>
  <c r="E1287" i="1"/>
  <c r="E1288" i="1"/>
  <c r="F1288" i="1"/>
  <c r="E1290" i="1"/>
  <c r="E1291" i="1"/>
  <c r="E1292" i="1"/>
  <c r="F1292" i="1"/>
  <c r="E1294" i="1"/>
  <c r="E1295" i="1"/>
  <c r="E1296" i="1"/>
  <c r="E1297" i="1"/>
  <c r="F1297" i="1"/>
  <c r="E1299" i="1"/>
  <c r="E1300" i="1"/>
  <c r="E1301" i="1"/>
  <c r="F1301" i="1"/>
  <c r="E1303" i="1"/>
  <c r="E1304" i="1"/>
  <c r="E1305" i="1"/>
  <c r="F1305" i="1"/>
  <c r="E1307" i="1"/>
  <c r="E1308" i="1"/>
  <c r="E1309" i="1"/>
  <c r="E1311" i="1"/>
  <c r="E1312" i="1"/>
  <c r="E1313" i="1"/>
  <c r="E1314" i="1"/>
  <c r="E1315" i="1"/>
  <c r="F1315" i="1"/>
  <c r="E1316" i="1"/>
  <c r="F1316" i="1"/>
  <c r="E1318" i="1"/>
  <c r="E1319" i="1"/>
  <c r="E1320" i="1"/>
  <c r="E1321" i="1"/>
  <c r="F1321" i="1"/>
  <c r="E1323" i="1"/>
  <c r="E1324" i="1"/>
  <c r="E1325" i="1"/>
  <c r="E1326" i="1"/>
  <c r="E1328" i="1"/>
  <c r="E1329" i="1"/>
  <c r="E1332" i="1"/>
  <c r="E1333" i="1"/>
  <c r="E1334" i="1"/>
  <c r="E1336" i="1"/>
  <c r="E1337" i="1"/>
  <c r="E1338" i="1"/>
  <c r="F1338" i="1"/>
  <c r="E1340" i="1"/>
  <c r="E1341" i="1"/>
  <c r="E1344" i="1"/>
  <c r="E1345" i="1"/>
  <c r="E1346" i="1"/>
  <c r="E1347" i="1"/>
  <c r="E1349" i="1"/>
  <c r="E1350" i="1"/>
  <c r="E1351" i="1"/>
  <c r="E1352" i="1"/>
  <c r="E1354" i="1"/>
  <c r="E1355" i="1"/>
  <c r="E1356" i="1"/>
  <c r="E1358" i="1"/>
  <c r="E1359" i="1"/>
  <c r="E1360" i="1"/>
  <c r="E1361" i="1"/>
  <c r="E1363" i="1"/>
  <c r="E1364" i="1"/>
  <c r="E1365" i="1"/>
  <c r="E1367" i="1"/>
  <c r="E1368" i="1"/>
  <c r="E1369" i="1"/>
  <c r="E1371" i="1"/>
  <c r="E1372" i="1"/>
  <c r="E1373" i="1"/>
  <c r="E1377" i="1"/>
  <c r="E1378" i="1"/>
  <c r="E1379" i="1"/>
  <c r="E1380" i="1"/>
  <c r="F1380" i="1"/>
  <c r="E1382" i="1"/>
  <c r="E1383" i="1"/>
  <c r="E1384" i="1"/>
  <c r="F1384" i="1"/>
  <c r="E1386" i="1"/>
  <c r="E1387" i="1"/>
  <c r="E1388" i="1"/>
  <c r="E1389" i="1"/>
  <c r="E1390" i="1"/>
  <c r="E1391" i="1"/>
  <c r="E1394" i="1"/>
  <c r="E1395" i="1"/>
  <c r="E1396" i="1"/>
  <c r="E1398" i="1"/>
  <c r="E1399" i="1"/>
  <c r="E1400" i="1"/>
  <c r="E1402" i="1"/>
  <c r="E1403" i="1"/>
  <c r="E1404" i="1"/>
  <c r="E1405" i="1"/>
  <c r="F1405" i="1"/>
  <c r="E1407" i="1"/>
  <c r="E1408" i="1"/>
  <c r="E1409" i="1"/>
  <c r="F1409" i="1"/>
  <c r="E1411" i="1"/>
  <c r="E1412" i="1"/>
  <c r="E1413" i="1"/>
  <c r="F1413" i="1"/>
  <c r="E1415" i="1"/>
  <c r="E1416" i="1"/>
  <c r="E1417" i="1"/>
  <c r="E1419" i="1"/>
  <c r="E1420" i="1"/>
  <c r="E1421" i="1"/>
  <c r="F1421" i="1"/>
  <c r="E1423" i="1"/>
  <c r="E1424" i="1"/>
  <c r="E1425" i="1"/>
  <c r="F1425" i="1"/>
  <c r="E1427" i="1"/>
  <c r="E1428" i="1"/>
  <c r="E1429" i="1"/>
  <c r="F1429" i="1"/>
  <c r="E1431" i="1"/>
  <c r="E1432" i="1"/>
  <c r="E1433" i="1"/>
  <c r="E1435" i="1"/>
  <c r="E1436" i="1"/>
  <c r="E1437" i="1"/>
  <c r="F1437" i="1"/>
  <c r="E1439" i="1"/>
  <c r="E1440" i="1"/>
  <c r="E1441" i="1"/>
  <c r="E1442" i="1"/>
  <c r="E1443" i="1"/>
  <c r="F1443" i="1"/>
  <c r="E1445" i="1"/>
  <c r="E1446" i="1"/>
  <c r="E1447" i="1"/>
  <c r="E1448" i="1"/>
  <c r="E1450" i="1"/>
  <c r="E1451" i="1"/>
  <c r="E1452" i="1"/>
  <c r="E1454" i="1"/>
  <c r="E1455" i="1"/>
  <c r="E1456" i="1"/>
  <c r="E1458" i="1"/>
  <c r="E1459" i="1"/>
  <c r="E1460" i="1"/>
  <c r="F1460" i="1"/>
  <c r="E1462" i="1"/>
  <c r="E1463" i="1"/>
  <c r="E1466" i="1"/>
  <c r="E1467" i="1"/>
  <c r="E1468" i="1"/>
  <c r="E1469" i="1"/>
  <c r="E1471" i="1"/>
  <c r="E1472" i="1"/>
  <c r="E1473" i="1"/>
  <c r="F1473" i="1"/>
  <c r="E1475" i="1"/>
  <c r="E1476" i="1"/>
  <c r="E1477" i="1"/>
  <c r="F1477" i="1"/>
  <c r="E1479" i="1"/>
  <c r="E1480" i="1"/>
  <c r="E1481" i="1"/>
  <c r="E1482" i="1"/>
  <c r="F1482" i="1"/>
  <c r="E1484" i="1"/>
  <c r="E1485" i="1"/>
  <c r="E1486" i="1"/>
  <c r="E1488" i="1"/>
  <c r="E1489" i="1"/>
  <c r="E1490" i="1"/>
  <c r="E1492" i="1"/>
  <c r="E1493" i="1"/>
  <c r="E1496" i="1"/>
  <c r="E1497" i="1"/>
  <c r="E1498" i="1"/>
  <c r="E1499" i="1"/>
  <c r="E1501" i="1"/>
  <c r="E1502" i="1"/>
  <c r="E1503" i="1"/>
  <c r="E1505" i="1"/>
  <c r="E1506" i="1"/>
  <c r="E1507" i="1"/>
  <c r="F1507" i="1"/>
  <c r="E1509" i="1"/>
  <c r="E1510" i="1"/>
  <c r="E1511" i="1"/>
  <c r="E1512" i="1"/>
  <c r="E1514" i="1"/>
  <c r="E1515" i="1"/>
  <c r="E1519" i="1"/>
  <c r="E1520" i="1"/>
  <c r="E1521" i="1"/>
  <c r="E1522" i="1"/>
  <c r="E1523" i="1"/>
  <c r="E1524" i="1"/>
  <c r="F1524" i="1"/>
  <c r="E1526" i="1"/>
  <c r="E1527" i="1"/>
  <c r="E1528" i="1"/>
  <c r="E1530" i="1"/>
  <c r="E1531" i="1"/>
  <c r="F1531" i="1"/>
  <c r="F3" i="1"/>
  <c r="F4" i="1"/>
  <c r="F5" i="1"/>
  <c r="F6" i="1"/>
  <c r="F8" i="1"/>
  <c r="F12" i="1"/>
  <c r="F13" i="1"/>
  <c r="F17" i="1"/>
  <c r="F18" i="1"/>
  <c r="F19" i="1"/>
  <c r="F20" i="1"/>
  <c r="F21" i="1"/>
  <c r="F22" i="1"/>
  <c r="F23" i="1"/>
  <c r="F25" i="1"/>
  <c r="F26" i="1"/>
  <c r="F27" i="1"/>
  <c r="F28" i="1"/>
  <c r="F31" i="1"/>
  <c r="F32" i="1"/>
  <c r="F33" i="1"/>
  <c r="F34" i="1"/>
  <c r="F35" i="1"/>
  <c r="F36" i="1"/>
  <c r="F37" i="1"/>
  <c r="F38" i="1"/>
  <c r="F40" i="1"/>
  <c r="F41" i="1"/>
  <c r="F45" i="1"/>
  <c r="F49" i="1"/>
  <c r="F53" i="1"/>
  <c r="F54" i="1"/>
  <c r="F58" i="1"/>
  <c r="F59" i="1"/>
  <c r="F62" i="1"/>
  <c r="F66" i="1"/>
  <c r="F67" i="1"/>
  <c r="F71" i="1"/>
  <c r="F72" i="1"/>
  <c r="F73" i="1"/>
  <c r="F79" i="1"/>
  <c r="F81" i="1"/>
  <c r="F83" i="1"/>
  <c r="F84" i="1"/>
  <c r="F85" i="1"/>
  <c r="F86" i="1"/>
  <c r="F87" i="1"/>
  <c r="F88" i="1"/>
  <c r="F91" i="1"/>
  <c r="F92" i="1"/>
  <c r="F93" i="1"/>
  <c r="F94" i="1"/>
  <c r="F96" i="1"/>
  <c r="F97" i="1"/>
  <c r="F100" i="1"/>
  <c r="F101" i="1"/>
  <c r="F102" i="1"/>
  <c r="F104" i="1"/>
  <c r="F105" i="1"/>
  <c r="F106" i="1"/>
  <c r="F108" i="1"/>
  <c r="F109" i="1"/>
  <c r="F110" i="1"/>
  <c r="F112" i="1"/>
  <c r="F113" i="1"/>
  <c r="F116" i="1"/>
  <c r="F117" i="1"/>
  <c r="F118" i="1"/>
  <c r="F119" i="1"/>
  <c r="F123" i="1"/>
  <c r="F124" i="1"/>
  <c r="F125" i="1"/>
  <c r="F126" i="1"/>
  <c r="F128" i="1"/>
  <c r="F129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5" i="1"/>
  <c r="F156" i="1"/>
  <c r="F157" i="1"/>
  <c r="F159" i="1"/>
  <c r="F160" i="1"/>
  <c r="F164" i="1"/>
  <c r="F165" i="1"/>
  <c r="F166" i="1"/>
  <c r="F167" i="1"/>
  <c r="F168" i="1"/>
  <c r="F169" i="1"/>
  <c r="F170" i="1"/>
  <c r="F171" i="1"/>
  <c r="F172" i="1"/>
  <c r="F173" i="1"/>
  <c r="F178" i="1"/>
  <c r="F179" i="1"/>
  <c r="F180" i="1"/>
  <c r="F181" i="1"/>
  <c r="F182" i="1"/>
  <c r="F183" i="1"/>
  <c r="F184" i="1"/>
  <c r="F185" i="1"/>
  <c r="F187" i="1"/>
  <c r="F188" i="1"/>
  <c r="F189" i="1"/>
  <c r="F191" i="1"/>
  <c r="F195" i="1"/>
  <c r="F200" i="1"/>
  <c r="F201" i="1"/>
  <c r="F205" i="1"/>
  <c r="F206" i="1"/>
  <c r="F207" i="1"/>
  <c r="F208" i="1"/>
  <c r="F209" i="1"/>
  <c r="F210" i="1"/>
  <c r="F211" i="1"/>
  <c r="F213" i="1"/>
  <c r="F214" i="1"/>
  <c r="F215" i="1"/>
  <c r="F220" i="1"/>
  <c r="F221" i="1"/>
  <c r="F222" i="1"/>
  <c r="F223" i="1"/>
  <c r="F224" i="1"/>
  <c r="F226" i="1"/>
  <c r="F227" i="1"/>
  <c r="F228" i="1"/>
  <c r="F233" i="1"/>
  <c r="F234" i="1"/>
  <c r="F235" i="1"/>
  <c r="F236" i="1"/>
  <c r="F237" i="1"/>
  <c r="F238" i="1"/>
  <c r="F239" i="1"/>
  <c r="F240" i="1"/>
  <c r="F241" i="1"/>
  <c r="F243" i="1"/>
  <c r="F244" i="1"/>
  <c r="F248" i="1"/>
  <c r="F249" i="1"/>
  <c r="F250" i="1"/>
  <c r="F251" i="1"/>
  <c r="F252" i="1"/>
  <c r="F253" i="1"/>
  <c r="F254" i="1"/>
  <c r="F259" i="1"/>
  <c r="F260" i="1"/>
  <c r="F262" i="1"/>
  <c r="F263" i="1"/>
  <c r="F264" i="1"/>
  <c r="F265" i="1"/>
  <c r="F268" i="1"/>
  <c r="F269" i="1"/>
  <c r="F270" i="1"/>
  <c r="F271" i="1"/>
  <c r="F272" i="1"/>
  <c r="F275" i="1"/>
  <c r="F276" i="1"/>
  <c r="F277" i="1"/>
  <c r="F278" i="1"/>
  <c r="F279" i="1"/>
  <c r="F280" i="1"/>
  <c r="F281" i="1"/>
  <c r="F283" i="1"/>
  <c r="F287" i="1"/>
  <c r="F288" i="1"/>
  <c r="F289" i="1"/>
  <c r="F290" i="1"/>
  <c r="F291" i="1"/>
  <c r="F292" i="1"/>
  <c r="F298" i="1"/>
  <c r="F299" i="1"/>
  <c r="F300" i="1"/>
  <c r="F302" i="1"/>
  <c r="F303" i="1"/>
  <c r="F306" i="1"/>
  <c r="F307" i="1"/>
  <c r="F308" i="1"/>
  <c r="F309" i="1"/>
  <c r="F310" i="1"/>
  <c r="F311" i="1"/>
  <c r="F313" i="1"/>
  <c r="F318" i="1"/>
  <c r="F319" i="1"/>
  <c r="F320" i="1"/>
  <c r="F322" i="1"/>
  <c r="F323" i="1"/>
  <c r="F324" i="1"/>
  <c r="F325" i="1"/>
  <c r="F328" i="1"/>
  <c r="F329" i="1"/>
  <c r="F333" i="1"/>
  <c r="F334" i="1"/>
  <c r="F337" i="1"/>
  <c r="F338" i="1"/>
  <c r="F339" i="1"/>
  <c r="F340" i="1"/>
  <c r="F341" i="1"/>
  <c r="F342" i="1"/>
  <c r="F343" i="1"/>
  <c r="F347" i="1"/>
  <c r="F348" i="1"/>
  <c r="F349" i="1"/>
  <c r="F350" i="1"/>
  <c r="F353" i="1"/>
  <c r="F359" i="1"/>
  <c r="F360" i="1"/>
  <c r="F361" i="1"/>
  <c r="F362" i="1"/>
  <c r="F363" i="1"/>
  <c r="F364" i="1"/>
  <c r="F365" i="1"/>
  <c r="F366" i="1"/>
  <c r="F367" i="1"/>
  <c r="F368" i="1"/>
  <c r="F373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8" i="1"/>
  <c r="F392" i="1"/>
  <c r="F393" i="1"/>
  <c r="F397" i="1"/>
  <c r="F398" i="1"/>
  <c r="F399" i="1"/>
  <c r="F400" i="1"/>
  <c r="F401" i="1"/>
  <c r="F403" i="1"/>
  <c r="F404" i="1"/>
  <c r="F405" i="1"/>
  <c r="F406" i="1"/>
  <c r="F407" i="1"/>
  <c r="F408" i="1"/>
  <c r="F409" i="1"/>
  <c r="F411" i="1"/>
  <c r="F415" i="1"/>
  <c r="F416" i="1"/>
  <c r="F417" i="1"/>
  <c r="F419" i="1"/>
  <c r="F420" i="1"/>
  <c r="F423" i="1"/>
  <c r="F424" i="1"/>
  <c r="F425" i="1"/>
  <c r="F428" i="1"/>
  <c r="F429" i="1"/>
  <c r="F433" i="1"/>
  <c r="F434" i="1"/>
  <c r="F435" i="1"/>
  <c r="F436" i="1"/>
  <c r="F437" i="1"/>
  <c r="F438" i="1"/>
  <c r="F439" i="1"/>
  <c r="F447" i="1"/>
  <c r="F448" i="1"/>
  <c r="F451" i="1"/>
  <c r="F452" i="1"/>
  <c r="F453" i="1"/>
  <c r="F455" i="1"/>
  <c r="F456" i="1"/>
  <c r="F457" i="1"/>
  <c r="F459" i="1"/>
  <c r="F460" i="1"/>
  <c r="F461" i="1"/>
  <c r="F464" i="1"/>
  <c r="F465" i="1"/>
  <c r="F467" i="1"/>
  <c r="F468" i="1"/>
  <c r="F469" i="1"/>
  <c r="F470" i="1"/>
  <c r="F471" i="1"/>
  <c r="F472" i="1"/>
  <c r="F473" i="1"/>
  <c r="F478" i="1"/>
  <c r="F479" i="1"/>
  <c r="F482" i="1"/>
  <c r="F483" i="1"/>
  <c r="F488" i="1"/>
  <c r="F489" i="1"/>
  <c r="F490" i="1"/>
  <c r="F491" i="1"/>
  <c r="F492" i="1"/>
  <c r="F493" i="1"/>
  <c r="F494" i="1"/>
  <c r="F495" i="1"/>
  <c r="F496" i="1"/>
  <c r="F497" i="1"/>
  <c r="F501" i="1"/>
  <c r="F502" i="1"/>
  <c r="F504" i="1"/>
  <c r="F505" i="1"/>
  <c r="F506" i="1"/>
  <c r="F507" i="1"/>
  <c r="F509" i="1"/>
  <c r="F510" i="1"/>
  <c r="F511" i="1"/>
  <c r="F512" i="1"/>
  <c r="F514" i="1"/>
  <c r="F515" i="1"/>
  <c r="F516" i="1"/>
  <c r="F517" i="1"/>
  <c r="F519" i="1"/>
  <c r="F520" i="1"/>
  <c r="F530" i="1"/>
  <c r="F531" i="1"/>
  <c r="F534" i="1"/>
  <c r="F535" i="1"/>
  <c r="F536" i="1"/>
  <c r="F538" i="1"/>
  <c r="F539" i="1"/>
  <c r="F540" i="1"/>
  <c r="F541" i="1"/>
  <c r="F542" i="1"/>
  <c r="F543" i="1"/>
  <c r="F546" i="1"/>
  <c r="F547" i="1"/>
  <c r="F560" i="1"/>
  <c r="F561" i="1"/>
  <c r="F570" i="1"/>
  <c r="F576" i="1"/>
  <c r="F581" i="1"/>
  <c r="F582" i="1"/>
  <c r="F583" i="1"/>
  <c r="F584" i="1"/>
  <c r="F585" i="1"/>
  <c r="F586" i="1"/>
  <c r="F589" i="1"/>
  <c r="F590" i="1"/>
  <c r="F591" i="1"/>
  <c r="F592" i="1"/>
  <c r="F593" i="1"/>
  <c r="F594" i="1"/>
  <c r="F597" i="1"/>
  <c r="F598" i="1"/>
  <c r="F599" i="1"/>
  <c r="F600" i="1"/>
  <c r="F601" i="1"/>
  <c r="F607" i="1"/>
  <c r="F608" i="1"/>
  <c r="F609" i="1"/>
  <c r="F611" i="1"/>
  <c r="F612" i="1"/>
  <c r="F613" i="1"/>
  <c r="F614" i="1"/>
  <c r="F615" i="1"/>
  <c r="F616" i="1"/>
  <c r="F617" i="1"/>
  <c r="F619" i="1"/>
  <c r="F620" i="1"/>
  <c r="F623" i="1"/>
  <c r="F624" i="1"/>
  <c r="F625" i="1"/>
  <c r="F627" i="1"/>
  <c r="F628" i="1"/>
  <c r="F629" i="1"/>
  <c r="F631" i="1"/>
  <c r="F632" i="1"/>
  <c r="F635" i="1"/>
  <c r="F636" i="1"/>
  <c r="F637" i="1"/>
  <c r="F638" i="1"/>
  <c r="F639" i="1"/>
  <c r="F640" i="1"/>
  <c r="F641" i="1"/>
  <c r="F643" i="1"/>
  <c r="F648" i="1"/>
  <c r="F649" i="1"/>
  <c r="F650" i="1"/>
  <c r="F651" i="1"/>
  <c r="F652" i="1"/>
  <c r="F656" i="1"/>
  <c r="F657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6" i="1"/>
  <c r="F677" i="1"/>
  <c r="F680" i="1"/>
  <c r="F681" i="1"/>
  <c r="F685" i="1"/>
  <c r="F686" i="1"/>
  <c r="F687" i="1"/>
  <c r="F688" i="1"/>
  <c r="F689" i="1"/>
  <c r="F694" i="1"/>
  <c r="F695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7" i="1"/>
  <c r="F718" i="1"/>
  <c r="F719" i="1"/>
  <c r="F720" i="1"/>
  <c r="F721" i="1"/>
  <c r="F722" i="1"/>
  <c r="F723" i="1"/>
  <c r="F724" i="1"/>
  <c r="F726" i="1"/>
  <c r="F730" i="1"/>
  <c r="F731" i="1"/>
  <c r="F732" i="1"/>
  <c r="F737" i="1"/>
  <c r="F738" i="1"/>
  <c r="F739" i="1"/>
  <c r="F740" i="1"/>
  <c r="F741" i="1"/>
  <c r="F743" i="1"/>
  <c r="F744" i="1"/>
  <c r="F745" i="1"/>
  <c r="F748" i="1"/>
  <c r="F749" i="1"/>
  <c r="F750" i="1"/>
  <c r="F751" i="1"/>
  <c r="F752" i="1"/>
  <c r="F753" i="1"/>
  <c r="F754" i="1"/>
  <c r="F755" i="1"/>
  <c r="F756" i="1"/>
  <c r="F757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7" i="1"/>
  <c r="F798" i="1"/>
  <c r="F802" i="1"/>
  <c r="F803" i="1"/>
  <c r="F804" i="1"/>
  <c r="F806" i="1"/>
  <c r="F807" i="1"/>
  <c r="F808" i="1"/>
  <c r="F809" i="1"/>
  <c r="F814" i="1"/>
  <c r="F815" i="1"/>
  <c r="F816" i="1"/>
  <c r="F817" i="1"/>
  <c r="F818" i="1"/>
  <c r="F819" i="1"/>
  <c r="F820" i="1"/>
  <c r="F821" i="1"/>
  <c r="F822" i="1"/>
  <c r="F829" i="1"/>
  <c r="F830" i="1"/>
  <c r="F831" i="1"/>
  <c r="F832" i="1"/>
  <c r="F833" i="1"/>
  <c r="F834" i="1"/>
  <c r="F837" i="1"/>
  <c r="F838" i="1"/>
  <c r="F839" i="1"/>
  <c r="F843" i="1"/>
  <c r="F844" i="1"/>
  <c r="F845" i="1"/>
  <c r="F846" i="1"/>
  <c r="F847" i="1"/>
  <c r="F848" i="1"/>
  <c r="F849" i="1"/>
  <c r="F850" i="1"/>
  <c r="F851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4" i="1"/>
  <c r="F888" i="1"/>
  <c r="F889" i="1"/>
  <c r="F894" i="1"/>
  <c r="F899" i="1"/>
  <c r="F900" i="1"/>
  <c r="F901" i="1"/>
  <c r="F902" i="1"/>
  <c r="F903" i="1"/>
  <c r="F904" i="1"/>
  <c r="F905" i="1"/>
  <c r="F906" i="1"/>
  <c r="F907" i="1"/>
  <c r="F908" i="1"/>
  <c r="F911" i="1"/>
  <c r="F915" i="1"/>
  <c r="F916" i="1"/>
  <c r="F917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7" i="1"/>
  <c r="F938" i="1"/>
  <c r="F940" i="1"/>
  <c r="F944" i="1"/>
  <c r="F945" i="1"/>
  <c r="F946" i="1"/>
  <c r="F947" i="1"/>
  <c r="F948" i="1"/>
  <c r="F949" i="1"/>
  <c r="F950" i="1"/>
  <c r="F951" i="1"/>
  <c r="F952" i="1"/>
  <c r="F956" i="1"/>
  <c r="F964" i="1"/>
  <c r="F965" i="1"/>
  <c r="F966" i="1"/>
  <c r="F967" i="1"/>
  <c r="F968" i="1"/>
  <c r="F969" i="1"/>
  <c r="F970" i="1"/>
  <c r="F971" i="1"/>
  <c r="F972" i="1"/>
  <c r="F977" i="1"/>
  <c r="F978" i="1"/>
  <c r="F981" i="1"/>
  <c r="F982" i="1"/>
  <c r="F983" i="1"/>
  <c r="F984" i="1"/>
  <c r="F985" i="1"/>
  <c r="F986" i="1"/>
  <c r="F989" i="1"/>
  <c r="F990" i="1"/>
  <c r="F991" i="1"/>
  <c r="F992" i="1"/>
  <c r="F993" i="1"/>
  <c r="F994" i="1"/>
  <c r="F995" i="1"/>
  <c r="F996" i="1"/>
  <c r="F999" i="1"/>
  <c r="F1000" i="1"/>
  <c r="F1003" i="1"/>
  <c r="F1004" i="1"/>
  <c r="F1005" i="1"/>
  <c r="F1006" i="1"/>
  <c r="F1007" i="1"/>
  <c r="F1008" i="1"/>
  <c r="F1014" i="1"/>
  <c r="F1015" i="1"/>
  <c r="F1016" i="1"/>
  <c r="F1017" i="1"/>
  <c r="F1018" i="1"/>
  <c r="F1019" i="1"/>
  <c r="F1020" i="1"/>
  <c r="F1023" i="1"/>
  <c r="F1025" i="1"/>
  <c r="F1026" i="1"/>
  <c r="F1028" i="1"/>
  <c r="F1032" i="1"/>
  <c r="F1033" i="1"/>
  <c r="F1034" i="1"/>
  <c r="F1035" i="1"/>
  <c r="F1036" i="1"/>
  <c r="F1037" i="1"/>
  <c r="F1038" i="1"/>
  <c r="F1039" i="1"/>
  <c r="F1040" i="1"/>
  <c r="F1041" i="1"/>
  <c r="F1042" i="1"/>
  <c r="F1044" i="1"/>
  <c r="F1049" i="1"/>
  <c r="F1050" i="1"/>
  <c r="F1051" i="1"/>
  <c r="F1052" i="1"/>
  <c r="F1055" i="1"/>
  <c r="F1056" i="1"/>
  <c r="F1059" i="1"/>
  <c r="F1060" i="1"/>
  <c r="F1061" i="1"/>
  <c r="F1062" i="1"/>
  <c r="F1064" i="1"/>
  <c r="F1065" i="1"/>
  <c r="F1066" i="1"/>
  <c r="F1067" i="1"/>
  <c r="F1069" i="1"/>
  <c r="F1070" i="1"/>
  <c r="F1071" i="1"/>
  <c r="F1073" i="1"/>
  <c r="F1074" i="1"/>
  <c r="F1075" i="1"/>
  <c r="F1076" i="1"/>
  <c r="F1078" i="1"/>
  <c r="F1082" i="1"/>
  <c r="F1083" i="1"/>
  <c r="F1086" i="1"/>
  <c r="F1087" i="1"/>
  <c r="F1088" i="1"/>
  <c r="F1089" i="1"/>
  <c r="F1090" i="1"/>
  <c r="F1091" i="1"/>
  <c r="F1092" i="1"/>
  <c r="F1093" i="1"/>
  <c r="F1094" i="1"/>
  <c r="F1095" i="1"/>
  <c r="F1098" i="1"/>
  <c r="F1099" i="1"/>
  <c r="F1100" i="1"/>
  <c r="F1102" i="1"/>
  <c r="F1103" i="1"/>
  <c r="F1104" i="1"/>
  <c r="F1105" i="1"/>
  <c r="F1106" i="1"/>
  <c r="F1107" i="1"/>
  <c r="F1108" i="1"/>
  <c r="F1109" i="1"/>
  <c r="F1110" i="1"/>
  <c r="F1111" i="1"/>
  <c r="F1112" i="1"/>
  <c r="F1120" i="1"/>
  <c r="F1121" i="1"/>
  <c r="F1125" i="1"/>
  <c r="F1126" i="1"/>
  <c r="F1127" i="1"/>
  <c r="F1128" i="1"/>
  <c r="F1129" i="1"/>
  <c r="F1132" i="1"/>
  <c r="F1137" i="1"/>
  <c r="F1138" i="1"/>
  <c r="F1139" i="1"/>
  <c r="F1140" i="1"/>
  <c r="F1141" i="1"/>
  <c r="F1142" i="1"/>
  <c r="F1145" i="1"/>
  <c r="F1149" i="1"/>
  <c r="F1150" i="1"/>
  <c r="F1151" i="1"/>
  <c r="F1152" i="1"/>
  <c r="F1153" i="1"/>
  <c r="F1154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80" i="1"/>
  <c r="F1184" i="1"/>
  <c r="F1185" i="1"/>
  <c r="F1186" i="1"/>
  <c r="F1189" i="1"/>
  <c r="F1190" i="1"/>
  <c r="F1191" i="1"/>
  <c r="F1192" i="1"/>
  <c r="F1193" i="1"/>
  <c r="F1194" i="1"/>
  <c r="F1195" i="1"/>
  <c r="F1196" i="1"/>
  <c r="F1197" i="1"/>
  <c r="F1198" i="1"/>
  <c r="F1201" i="1"/>
  <c r="F1202" i="1"/>
  <c r="F1203" i="1"/>
  <c r="F1204" i="1"/>
  <c r="F1205" i="1"/>
  <c r="F1206" i="1"/>
  <c r="F1207" i="1"/>
  <c r="F1208" i="1"/>
  <c r="F1217" i="1"/>
  <c r="F1218" i="1"/>
  <c r="F1219" i="1"/>
  <c r="F1220" i="1"/>
  <c r="F1223" i="1"/>
  <c r="F1224" i="1"/>
  <c r="F1225" i="1"/>
  <c r="F1227" i="1"/>
  <c r="F1233" i="1"/>
  <c r="F1234" i="1"/>
  <c r="F1237" i="1"/>
  <c r="F1238" i="1"/>
  <c r="F1239" i="1"/>
  <c r="F1240" i="1"/>
  <c r="F1241" i="1"/>
  <c r="F1242" i="1"/>
  <c r="F1244" i="1"/>
  <c r="F1247" i="1"/>
  <c r="F1248" i="1"/>
  <c r="F1249" i="1"/>
  <c r="F1250" i="1"/>
  <c r="F1251" i="1"/>
  <c r="F1252" i="1"/>
  <c r="F1253" i="1"/>
  <c r="F1255" i="1"/>
  <c r="F1256" i="1"/>
  <c r="F1260" i="1"/>
  <c r="F1261" i="1"/>
  <c r="F1262" i="1"/>
  <c r="F1263" i="1"/>
  <c r="F1264" i="1"/>
  <c r="F1265" i="1"/>
  <c r="F1268" i="1"/>
  <c r="F1272" i="1"/>
  <c r="F1276" i="1"/>
  <c r="F1281" i="1"/>
  <c r="F1282" i="1"/>
  <c r="F1283" i="1"/>
  <c r="F1284" i="1"/>
  <c r="F1285" i="1"/>
  <c r="F1286" i="1"/>
  <c r="F1287" i="1"/>
  <c r="F1289" i="1"/>
  <c r="F1293" i="1"/>
  <c r="F1294" i="1"/>
  <c r="F1295" i="1"/>
  <c r="F1298" i="1"/>
  <c r="F1299" i="1"/>
  <c r="F1300" i="1"/>
  <c r="F1302" i="1"/>
  <c r="F1303" i="1"/>
  <c r="F1304" i="1"/>
  <c r="F1306" i="1"/>
  <c r="F1307" i="1"/>
  <c r="F1308" i="1"/>
  <c r="F1309" i="1"/>
  <c r="F1310" i="1"/>
  <c r="F1311" i="1"/>
  <c r="F1312" i="1"/>
  <c r="F1313" i="1"/>
  <c r="F1317" i="1"/>
  <c r="F1320" i="1"/>
  <c r="F1322" i="1"/>
  <c r="F1323" i="1"/>
  <c r="F1324" i="1"/>
  <c r="F1325" i="1"/>
  <c r="F1326" i="1"/>
  <c r="F1327" i="1"/>
  <c r="F1328" i="1"/>
  <c r="F1331" i="1"/>
  <c r="F1332" i="1"/>
  <c r="F1333" i="1"/>
  <c r="F1334" i="1"/>
  <c r="F1335" i="1"/>
  <c r="F1336" i="1"/>
  <c r="F1337" i="1"/>
  <c r="F1339" i="1"/>
  <c r="F1340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6" i="1"/>
  <c r="F1377" i="1"/>
  <c r="F1378" i="1"/>
  <c r="F1381" i="1"/>
  <c r="F1385" i="1"/>
  <c r="F1386" i="1"/>
  <c r="F1387" i="1"/>
  <c r="F1388" i="1"/>
  <c r="F1389" i="1"/>
  <c r="F1390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6" i="1"/>
  <c r="F1407" i="1"/>
  <c r="F1408" i="1"/>
  <c r="F1410" i="1"/>
  <c r="F1411" i="1"/>
  <c r="F1414" i="1"/>
  <c r="F1415" i="1"/>
  <c r="F1416" i="1"/>
  <c r="F1417" i="1"/>
  <c r="F1418" i="1"/>
  <c r="F1419" i="1"/>
  <c r="F1420" i="1"/>
  <c r="F1422" i="1"/>
  <c r="F1426" i="1"/>
  <c r="F1427" i="1"/>
  <c r="F1428" i="1"/>
  <c r="F1430" i="1"/>
  <c r="F1431" i="1"/>
  <c r="F1432" i="1"/>
  <c r="F1433" i="1"/>
  <c r="F1434" i="1"/>
  <c r="F1435" i="1"/>
  <c r="F1436" i="1"/>
  <c r="F1438" i="1"/>
  <c r="F1439" i="1"/>
  <c r="F1440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1" i="1"/>
  <c r="F1462" i="1"/>
  <c r="F1465" i="1"/>
  <c r="F1466" i="1"/>
  <c r="F1467" i="1"/>
  <c r="F1468" i="1"/>
  <c r="F1469" i="1"/>
  <c r="F1470" i="1"/>
  <c r="F1471" i="1"/>
  <c r="F1474" i="1"/>
  <c r="F1475" i="1"/>
  <c r="F1476" i="1"/>
  <c r="F1478" i="1"/>
  <c r="F1479" i="1"/>
  <c r="F1480" i="1"/>
  <c r="F1483" i="1"/>
  <c r="F1484" i="1"/>
  <c r="F1485" i="1"/>
  <c r="F1486" i="1"/>
  <c r="F1487" i="1"/>
  <c r="F1488" i="1"/>
  <c r="F1489" i="1"/>
  <c r="F1490" i="1"/>
  <c r="F1491" i="1"/>
  <c r="F1495" i="1"/>
  <c r="F1496" i="1"/>
  <c r="F1497" i="1"/>
  <c r="F1498" i="1"/>
  <c r="F1499" i="1"/>
  <c r="F1500" i="1"/>
  <c r="F1501" i="1"/>
  <c r="F1502" i="1"/>
  <c r="F1503" i="1"/>
  <c r="F1504" i="1"/>
  <c r="F1505" i="1"/>
  <c r="F1508" i="1"/>
  <c r="F1509" i="1"/>
  <c r="F1510" i="1"/>
  <c r="F1511" i="1"/>
  <c r="F1512" i="1"/>
  <c r="F1513" i="1"/>
  <c r="F1518" i="1"/>
  <c r="F1519" i="1"/>
  <c r="F1520" i="1"/>
  <c r="F1521" i="1"/>
  <c r="F1522" i="1"/>
  <c r="F1525" i="1"/>
  <c r="F1526" i="1"/>
  <c r="F1527" i="1"/>
  <c r="F1528" i="1"/>
  <c r="F1529" i="1"/>
  <c r="F1530" i="1"/>
  <c r="F2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5" i="1"/>
  <c r="A416" i="1"/>
  <c r="A417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7" i="1"/>
  <c r="A498" i="1"/>
  <c r="A499" i="1"/>
  <c r="A500" i="1"/>
  <c r="A501" i="1"/>
  <c r="A502" i="1"/>
  <c r="A503" i="1"/>
  <c r="A504" i="1"/>
  <c r="A505" i="1"/>
  <c r="A506" i="1"/>
  <c r="A507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8" i="1"/>
  <c r="A749" i="1"/>
  <c r="A750" i="1"/>
  <c r="A751" i="1"/>
  <c r="A752" i="1"/>
  <c r="A753" i="1"/>
  <c r="A754" i="1"/>
  <c r="A755" i="1"/>
  <c r="A756" i="1"/>
  <c r="A757" i="1"/>
  <c r="A758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9" i="1"/>
  <c r="A900" i="1"/>
  <c r="A901" i="1"/>
  <c r="A902" i="1"/>
  <c r="A903" i="1"/>
  <c r="A904" i="1"/>
  <c r="A905" i="1"/>
  <c r="A906" i="1"/>
  <c r="A907" i="1"/>
  <c r="A908" i="1"/>
  <c r="A909" i="1"/>
  <c r="A911" i="1"/>
  <c r="A912" i="1"/>
  <c r="A913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6" i="1"/>
  <c r="A997" i="1"/>
  <c r="A998" i="1"/>
  <c r="A999" i="1"/>
  <c r="A1000" i="1"/>
  <c r="A1001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8" i="1"/>
  <c r="A1159" i="1"/>
  <c r="A1160" i="1"/>
  <c r="A1162" i="1"/>
  <c r="A1163" i="1"/>
  <c r="A1164" i="1"/>
  <c r="A1166" i="1"/>
  <c r="A1167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60" i="1"/>
  <c r="A1261" i="1"/>
  <c r="A1262" i="1"/>
  <c r="A1264" i="1"/>
  <c r="A1265" i="1"/>
  <c r="A1266" i="1"/>
  <c r="A1268" i="1"/>
  <c r="A1269" i="1"/>
  <c r="A1270" i="1"/>
  <c r="A1271" i="1"/>
  <c r="A1272" i="1"/>
  <c r="A1273" i="1"/>
  <c r="A1274" i="1"/>
  <c r="A1276" i="1"/>
  <c r="A1277" i="1"/>
  <c r="A1278" i="1"/>
  <c r="A1279" i="1"/>
  <c r="A1280" i="1"/>
  <c r="A1281" i="1"/>
  <c r="A1282" i="1"/>
  <c r="A1283" i="1"/>
  <c r="A1285" i="1"/>
  <c r="A1286" i="1"/>
  <c r="A1287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5" i="1"/>
  <c r="A1526" i="1"/>
  <c r="A1527" i="1"/>
  <c r="A1529" i="1"/>
  <c r="A1530" i="1"/>
  <c r="A1531" i="1"/>
  <c r="E1494" i="1"/>
  <c r="F1494" i="1"/>
  <c r="F1493" i="1"/>
  <c r="E1516" i="1"/>
  <c r="F1515" i="1"/>
  <c r="E1392" i="1"/>
  <c r="F1392" i="1"/>
  <c r="F1391" i="1"/>
  <c r="E1246" i="1"/>
  <c r="F1246" i="1"/>
  <c r="F1245" i="1"/>
  <c r="F1329" i="1"/>
  <c r="E1330" i="1"/>
  <c r="F1330" i="1"/>
  <c r="E1464" i="1"/>
  <c r="F1464" i="1"/>
  <c r="F1463" i="1"/>
  <c r="E1258" i="1"/>
  <c r="F1257" i="1"/>
  <c r="E1212" i="1"/>
  <c r="F1211" i="1"/>
  <c r="E1013" i="1"/>
  <c r="F1013" i="1"/>
  <c r="F1012" i="1"/>
  <c r="E892" i="1"/>
  <c r="F891" i="1"/>
  <c r="F1319" i="1"/>
  <c r="E836" i="1"/>
  <c r="F836" i="1"/>
  <c r="F835" i="1"/>
  <c r="E499" i="1"/>
  <c r="F498" i="1"/>
  <c r="E16" i="1"/>
  <c r="F16" i="1"/>
  <c r="F15" i="1"/>
  <c r="F1318" i="1"/>
  <c r="F14" i="1"/>
  <c r="F1266" i="1"/>
  <c r="E1267" i="1"/>
  <c r="F1267" i="1"/>
  <c r="E1230" i="1"/>
  <c r="F1229" i="1"/>
  <c r="F1155" i="1"/>
  <c r="E1156" i="1"/>
  <c r="E1080" i="1"/>
  <c r="F1079" i="1"/>
  <c r="E1046" i="1"/>
  <c r="F1045" i="1"/>
  <c r="E1030" i="1"/>
  <c r="F1029" i="1"/>
  <c r="E679" i="1"/>
  <c r="F679" i="1"/>
  <c r="F678" i="1"/>
  <c r="E596" i="1"/>
  <c r="F596" i="1"/>
  <c r="F595" i="1"/>
  <c r="E572" i="1"/>
  <c r="F571" i="1"/>
  <c r="E432" i="1"/>
  <c r="F432" i="1"/>
  <c r="F431" i="1"/>
  <c r="E294" i="1"/>
  <c r="F293" i="1"/>
  <c r="E274" i="1"/>
  <c r="F274" i="1"/>
  <c r="F273" i="1"/>
  <c r="F202" i="1"/>
  <c r="E203" i="1"/>
  <c r="E163" i="1"/>
  <c r="F163" i="1"/>
  <c r="F162" i="1"/>
  <c r="F1383" i="1"/>
  <c r="F1273" i="1"/>
  <c r="F823" i="1"/>
  <c r="F335" i="1"/>
  <c r="F261" i="1"/>
  <c r="E1342" i="1"/>
  <c r="F1342" i="1"/>
  <c r="F1341" i="1"/>
  <c r="E1188" i="1"/>
  <c r="F1188" i="1"/>
  <c r="F1187" i="1"/>
  <c r="E1123" i="1"/>
  <c r="F1122" i="1"/>
  <c r="E1097" i="1"/>
  <c r="F1097" i="1"/>
  <c r="F1096" i="1"/>
  <c r="E942" i="1"/>
  <c r="F941" i="1"/>
  <c r="E800" i="1"/>
  <c r="F799" i="1"/>
  <c r="E699" i="1"/>
  <c r="F699" i="1"/>
  <c r="F698" i="1"/>
  <c r="E655" i="1"/>
  <c r="F655" i="1"/>
  <c r="F654" i="1"/>
  <c r="E634" i="1"/>
  <c r="F634" i="1"/>
  <c r="F633" i="1"/>
  <c r="E176" i="1"/>
  <c r="F175" i="1"/>
  <c r="E115" i="1"/>
  <c r="F115" i="1"/>
  <c r="F114" i="1"/>
  <c r="F1492" i="1"/>
  <c r="F1382" i="1"/>
  <c r="F1291" i="1"/>
  <c r="F1024" i="1"/>
  <c r="F939" i="1"/>
  <c r="F890" i="1"/>
  <c r="F852" i="1"/>
  <c r="F503" i="1"/>
  <c r="F484" i="1"/>
  <c r="F229" i="1"/>
  <c r="E1374" i="1"/>
  <c r="F1373" i="1"/>
  <c r="E1222" i="1"/>
  <c r="F1222" i="1"/>
  <c r="E1058" i="1"/>
  <c r="F1058" i="1"/>
  <c r="F1057" i="1"/>
  <c r="E988" i="1"/>
  <c r="F988" i="1"/>
  <c r="F987" i="1"/>
  <c r="E759" i="1"/>
  <c r="F759" i="1"/>
  <c r="E716" i="1"/>
  <c r="F716" i="1"/>
  <c r="F715" i="1"/>
  <c r="E674" i="1"/>
  <c r="E427" i="1"/>
  <c r="F427" i="1"/>
  <c r="F426" i="1"/>
  <c r="E345" i="1"/>
  <c r="F344" i="1"/>
  <c r="E217" i="1"/>
  <c r="F216" i="1"/>
  <c r="E197" i="1"/>
  <c r="F196" i="1"/>
  <c r="E131" i="1"/>
  <c r="F130" i="1"/>
  <c r="E913" i="1"/>
  <c r="F912" i="1"/>
  <c r="F371" i="1"/>
  <c r="E372" i="1"/>
  <c r="F372" i="1"/>
  <c r="E1270" i="1"/>
  <c r="F1269" i="1"/>
  <c r="F1442" i="1"/>
  <c r="F1424" i="1"/>
  <c r="F1209" i="1"/>
  <c r="F1084" i="1"/>
  <c r="F1011" i="1"/>
  <c r="F462" i="1"/>
  <c r="F1441" i="1"/>
  <c r="F1423" i="1"/>
  <c r="F1355" i="1"/>
  <c r="F1314" i="1"/>
  <c r="F697" i="1"/>
  <c r="F413" i="1"/>
  <c r="F390" i="1"/>
  <c r="F351" i="1"/>
  <c r="F246" i="1"/>
  <c r="E1278" i="1"/>
  <c r="F1277" i="1"/>
  <c r="E1179" i="1"/>
  <c r="F1179" i="1"/>
  <c r="F1178" i="1"/>
  <c r="E1147" i="1"/>
  <c r="F1146" i="1"/>
  <c r="E1134" i="1"/>
  <c r="E1002" i="1"/>
  <c r="F1002" i="1"/>
  <c r="F1001" i="1"/>
  <c r="E896" i="1"/>
  <c r="F895" i="1"/>
  <c r="E841" i="1"/>
  <c r="E811" i="1"/>
  <c r="F810" i="1"/>
  <c r="E549" i="1"/>
  <c r="F548" i="1"/>
  <c r="E533" i="1"/>
  <c r="F533" i="1"/>
  <c r="E422" i="1"/>
  <c r="F422" i="1"/>
  <c r="F421" i="1"/>
  <c r="E1131" i="1"/>
  <c r="F1131" i="1"/>
  <c r="F1130" i="1"/>
  <c r="E974" i="1"/>
  <c r="F973" i="1"/>
  <c r="E578" i="1"/>
  <c r="F577" i="1"/>
  <c r="F480" i="1"/>
  <c r="E481" i="1"/>
  <c r="F481" i="1"/>
  <c r="E1236" i="1"/>
  <c r="F1236" i="1"/>
  <c r="F1235" i="1"/>
  <c r="F522" i="1"/>
  <c r="E523" i="1"/>
  <c r="E52" i="1"/>
  <c r="F52" i="1"/>
  <c r="F51" i="1"/>
  <c r="F1290" i="1"/>
  <c r="F544" i="1"/>
  <c r="F521" i="1"/>
  <c r="E1182" i="1"/>
  <c r="F1181" i="1"/>
  <c r="E1115" i="1"/>
  <c r="F1114" i="1"/>
  <c r="E774" i="1"/>
  <c r="F773" i="1"/>
  <c r="F587" i="1"/>
  <c r="E588" i="1"/>
  <c r="F588" i="1"/>
  <c r="E450" i="1"/>
  <c r="F450" i="1"/>
  <c r="F449" i="1"/>
  <c r="E285" i="1"/>
  <c r="F284" i="1"/>
  <c r="E64" i="1"/>
  <c r="F63" i="1"/>
  <c r="F1523" i="1"/>
  <c r="F1514" i="1"/>
  <c r="F1506" i="1"/>
  <c r="F1481" i="1"/>
  <c r="F1472" i="1"/>
  <c r="F1412" i="1"/>
  <c r="F1379" i="1"/>
  <c r="F1296" i="1"/>
  <c r="F1228" i="1"/>
  <c r="F1199" i="1"/>
  <c r="F1143" i="1"/>
  <c r="F935" i="1"/>
  <c r="F746" i="1"/>
  <c r="F696" i="1"/>
  <c r="F653" i="1"/>
  <c r="F389" i="1"/>
  <c r="F369" i="1"/>
  <c r="F245" i="1"/>
  <c r="E1275" i="1"/>
  <c r="F1275" i="1"/>
  <c r="E998" i="1"/>
  <c r="F998" i="1"/>
  <c r="E980" i="1"/>
  <c r="F980" i="1"/>
  <c r="F979" i="1"/>
  <c r="E954" i="1"/>
  <c r="F953" i="1"/>
  <c r="E825" i="1"/>
  <c r="E728" i="1"/>
  <c r="F727" i="1"/>
  <c r="E645" i="1"/>
  <c r="F644" i="1"/>
  <c r="E486" i="1"/>
  <c r="F485" i="1"/>
  <c r="E355" i="1"/>
  <c r="E305" i="1"/>
  <c r="F305" i="1"/>
  <c r="F304" i="1"/>
  <c r="E256" i="1"/>
  <c r="F255" i="1"/>
  <c r="F230" i="1"/>
  <c r="E231" i="1"/>
  <c r="E122" i="1"/>
  <c r="F122" i="1"/>
  <c r="F121" i="1"/>
  <c r="E90" i="1"/>
  <c r="F90" i="1"/>
  <c r="F89" i="1"/>
  <c r="E47" i="1"/>
  <c r="F46" i="1"/>
  <c r="E910" i="1"/>
  <c r="F910" i="1"/>
  <c r="F909" i="1"/>
  <c r="E886" i="1"/>
  <c r="F885" i="1"/>
  <c r="E734" i="1"/>
  <c r="F733" i="1"/>
  <c r="E691" i="1"/>
  <c r="F690" i="1"/>
  <c r="E563" i="1"/>
  <c r="F562" i="1"/>
  <c r="E43" i="1"/>
  <c r="F42" i="1"/>
  <c r="F193" i="1"/>
  <c r="E603" i="1"/>
  <c r="F602" i="1"/>
  <c r="E441" i="1"/>
  <c r="E315" i="1"/>
  <c r="E61" i="1"/>
  <c r="F61" i="1"/>
  <c r="F60" i="1"/>
  <c r="F326" i="1"/>
  <c r="F192" i="1"/>
  <c r="E958" i="1"/>
  <c r="F957" i="1"/>
  <c r="E659" i="1"/>
  <c r="F659" i="1"/>
  <c r="F658" i="1"/>
  <c r="E622" i="1"/>
  <c r="F622" i="1"/>
  <c r="F621" i="1"/>
  <c r="E475" i="1"/>
  <c r="F474" i="1"/>
  <c r="E395" i="1"/>
  <c r="F394" i="1"/>
  <c r="E267" i="1"/>
  <c r="F267" i="1"/>
  <c r="F266" i="1"/>
  <c r="E331" i="1"/>
  <c r="E56" i="1"/>
  <c r="F55" i="1"/>
  <c r="E683" i="1"/>
  <c r="F682" i="1"/>
  <c r="E75" i="1"/>
  <c r="F74" i="1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2" i="2"/>
  <c r="F231" i="1"/>
  <c r="E232" i="1"/>
  <c r="F232" i="1"/>
  <c r="E198" i="1"/>
  <c r="F197" i="1"/>
  <c r="E564" i="1"/>
  <c r="F563" i="1"/>
  <c r="E286" i="1"/>
  <c r="F286" i="1"/>
  <c r="F285" i="1"/>
  <c r="E1135" i="1"/>
  <c r="F1134" i="1"/>
  <c r="E204" i="1"/>
  <c r="F204" i="1"/>
  <c r="F203" i="1"/>
  <c r="F441" i="1"/>
  <c r="E442" i="1"/>
  <c r="E646" i="1"/>
  <c r="F645" i="1"/>
  <c r="E975" i="1"/>
  <c r="F974" i="1"/>
  <c r="E218" i="1"/>
  <c r="F217" i="1"/>
  <c r="E573" i="1"/>
  <c r="F572" i="1"/>
  <c r="E1047" i="1"/>
  <c r="F1046" i="1"/>
  <c r="E76" i="1"/>
  <c r="F75" i="1"/>
  <c r="E692" i="1"/>
  <c r="F691" i="1"/>
  <c r="F47" i="1"/>
  <c r="E48" i="1"/>
  <c r="F48" i="1"/>
  <c r="E257" i="1"/>
  <c r="F256" i="1"/>
  <c r="E1183" i="1"/>
  <c r="F1183" i="1"/>
  <c r="F1182" i="1"/>
  <c r="E812" i="1"/>
  <c r="F811" i="1"/>
  <c r="E1148" i="1"/>
  <c r="F1148" i="1"/>
  <c r="F1147" i="1"/>
  <c r="E1259" i="1"/>
  <c r="F1259" i="1"/>
  <c r="F1258" i="1"/>
  <c r="E396" i="1"/>
  <c r="F396" i="1"/>
  <c r="F395" i="1"/>
  <c r="E959" i="1"/>
  <c r="F958" i="1"/>
  <c r="E604" i="1"/>
  <c r="F603" i="1"/>
  <c r="E729" i="1"/>
  <c r="F729" i="1"/>
  <c r="F728" i="1"/>
  <c r="E842" i="1"/>
  <c r="F842" i="1"/>
  <c r="F841" i="1"/>
  <c r="E914" i="1"/>
  <c r="F914" i="1"/>
  <c r="F913" i="1"/>
  <c r="E346" i="1"/>
  <c r="F346" i="1"/>
  <c r="F345" i="1"/>
  <c r="E1081" i="1"/>
  <c r="F1081" i="1"/>
  <c r="F1080" i="1"/>
  <c r="E579" i="1"/>
  <c r="F578" i="1"/>
  <c r="E1271" i="1"/>
  <c r="F1271" i="1"/>
  <c r="F1270" i="1"/>
  <c r="F1030" i="1"/>
  <c r="E1031" i="1"/>
  <c r="F1031" i="1"/>
  <c r="E316" i="1"/>
  <c r="F315" i="1"/>
  <c r="E524" i="1"/>
  <c r="F523" i="1"/>
  <c r="E943" i="1"/>
  <c r="F943" i="1"/>
  <c r="F942" i="1"/>
  <c r="E1213" i="1"/>
  <c r="F1212" i="1"/>
  <c r="E826" i="1"/>
  <c r="F825" i="1"/>
  <c r="F1156" i="1"/>
  <c r="E1157" i="1"/>
  <c r="F1157" i="1"/>
  <c r="F892" i="1"/>
  <c r="E893" i="1"/>
  <c r="F893" i="1"/>
  <c r="E1517" i="1"/>
  <c r="F1517" i="1"/>
  <c r="F1516" i="1"/>
  <c r="E476" i="1"/>
  <c r="F475" i="1"/>
  <c r="E356" i="1"/>
  <c r="F355" i="1"/>
  <c r="E897" i="1"/>
  <c r="F896" i="1"/>
  <c r="F131" i="1"/>
  <c r="E132" i="1"/>
  <c r="F294" i="1"/>
  <c r="E295" i="1"/>
  <c r="E332" i="1"/>
  <c r="F332" i="1"/>
  <c r="F331" i="1"/>
  <c r="E487" i="1"/>
  <c r="F487" i="1"/>
  <c r="F486" i="1"/>
  <c r="E1231" i="1"/>
  <c r="F1230" i="1"/>
  <c r="E500" i="1"/>
  <c r="F500" i="1"/>
  <c r="F499" i="1"/>
  <c r="E1116" i="1"/>
  <c r="F1115" i="1"/>
  <c r="E550" i="1"/>
  <c r="F549" i="1"/>
  <c r="E1375" i="1"/>
  <c r="F1375" i="1"/>
  <c r="F1374" i="1"/>
  <c r="E684" i="1"/>
  <c r="F684" i="1"/>
  <c r="F683" i="1"/>
  <c r="E735" i="1"/>
  <c r="F734" i="1"/>
  <c r="E1124" i="1"/>
  <c r="F1124" i="1"/>
  <c r="F1123" i="1"/>
  <c r="E57" i="1"/>
  <c r="F57" i="1"/>
  <c r="F56" i="1"/>
  <c r="E44" i="1"/>
  <c r="F44" i="1"/>
  <c r="F43" i="1"/>
  <c r="E887" i="1"/>
  <c r="F887" i="1"/>
  <c r="F886" i="1"/>
  <c r="E955" i="1"/>
  <c r="F955" i="1"/>
  <c r="F954" i="1"/>
  <c r="E65" i="1"/>
  <c r="F65" i="1"/>
  <c r="F64" i="1"/>
  <c r="E775" i="1"/>
  <c r="F775" i="1"/>
  <c r="F774" i="1"/>
  <c r="E1279" i="1"/>
  <c r="F1278" i="1"/>
  <c r="F674" i="1"/>
  <c r="E675" i="1"/>
  <c r="F675" i="1"/>
  <c r="E177" i="1"/>
  <c r="F177" i="1"/>
  <c r="F176" i="1"/>
  <c r="E801" i="1"/>
  <c r="F801" i="1"/>
  <c r="F800" i="1"/>
  <c r="E960" i="1"/>
  <c r="F959" i="1"/>
  <c r="F812" i="1"/>
  <c r="E813" i="1"/>
  <c r="F813" i="1"/>
  <c r="E693" i="1"/>
  <c r="F693" i="1"/>
  <c r="F692" i="1"/>
  <c r="E199" i="1"/>
  <c r="F199" i="1"/>
  <c r="F198" i="1"/>
  <c r="E1280" i="1"/>
  <c r="F1280" i="1"/>
  <c r="F1279" i="1"/>
  <c r="E1117" i="1"/>
  <c r="F1116" i="1"/>
  <c r="E296" i="1"/>
  <c r="F295" i="1"/>
  <c r="E477" i="1"/>
  <c r="F477" i="1"/>
  <c r="F476" i="1"/>
  <c r="E827" i="1"/>
  <c r="F826" i="1"/>
  <c r="E317" i="1"/>
  <c r="F317" i="1"/>
  <c r="F316" i="1"/>
  <c r="E258" i="1"/>
  <c r="F258" i="1"/>
  <c r="F257" i="1"/>
  <c r="E1048" i="1"/>
  <c r="F1048" i="1"/>
  <c r="F1047" i="1"/>
  <c r="E647" i="1"/>
  <c r="F647" i="1"/>
  <c r="F646" i="1"/>
  <c r="F132" i="1"/>
  <c r="E133" i="1"/>
  <c r="F133" i="1"/>
  <c r="F442" i="1"/>
  <c r="E443" i="1"/>
  <c r="E1232" i="1"/>
  <c r="F1232" i="1"/>
  <c r="F1231" i="1"/>
  <c r="E1214" i="1"/>
  <c r="F1213" i="1"/>
  <c r="F604" i="1"/>
  <c r="E605" i="1"/>
  <c r="F573" i="1"/>
  <c r="E574" i="1"/>
  <c r="E565" i="1"/>
  <c r="F564" i="1"/>
  <c r="E551" i="1"/>
  <c r="F550" i="1"/>
  <c r="E898" i="1"/>
  <c r="F898" i="1"/>
  <c r="F897" i="1"/>
  <c r="F218" i="1"/>
  <c r="E219" i="1"/>
  <c r="F219" i="1"/>
  <c r="E736" i="1"/>
  <c r="F736" i="1"/>
  <c r="F735" i="1"/>
  <c r="E357" i="1"/>
  <c r="F356" i="1"/>
  <c r="E525" i="1"/>
  <c r="F524" i="1"/>
  <c r="E580" i="1"/>
  <c r="F580" i="1"/>
  <c r="F579" i="1"/>
  <c r="E77" i="1"/>
  <c r="F76" i="1"/>
  <c r="E976" i="1"/>
  <c r="F976" i="1"/>
  <c r="F975" i="1"/>
  <c r="E1136" i="1"/>
  <c r="F1136" i="1"/>
  <c r="F1135" i="1"/>
  <c r="E552" i="1"/>
  <c r="F551" i="1"/>
  <c r="E1215" i="1"/>
  <c r="F1214" i="1"/>
  <c r="E961" i="1"/>
  <c r="F960" i="1"/>
  <c r="E78" i="1"/>
  <c r="F78" i="1"/>
  <c r="F77" i="1"/>
  <c r="E566" i="1"/>
  <c r="F565" i="1"/>
  <c r="E575" i="1"/>
  <c r="F575" i="1"/>
  <c r="F574" i="1"/>
  <c r="E444" i="1"/>
  <c r="F443" i="1"/>
  <c r="E297" i="1"/>
  <c r="F297" i="1"/>
  <c r="F296" i="1"/>
  <c r="E606" i="1"/>
  <c r="F606" i="1"/>
  <c r="F605" i="1"/>
  <c r="E526" i="1"/>
  <c r="F525" i="1"/>
  <c r="F1117" i="1"/>
  <c r="E1118" i="1"/>
  <c r="E358" i="1"/>
  <c r="F358" i="1"/>
  <c r="F357" i="1"/>
  <c r="F827" i="1"/>
  <c r="E828" i="1"/>
  <c r="F828" i="1"/>
  <c r="E445" i="1"/>
  <c r="F444" i="1"/>
  <c r="E962" i="1"/>
  <c r="F961" i="1"/>
  <c r="E1119" i="1"/>
  <c r="F1119" i="1"/>
  <c r="F1118" i="1"/>
  <c r="E527" i="1"/>
  <c r="F526" i="1"/>
  <c r="E1216" i="1"/>
  <c r="F1216" i="1"/>
  <c r="F1215" i="1"/>
  <c r="E567" i="1"/>
  <c r="F566" i="1"/>
  <c r="E553" i="1"/>
  <c r="F552" i="1"/>
  <c r="F567" i="1"/>
  <c r="E568" i="1"/>
  <c r="E446" i="1"/>
  <c r="F446" i="1"/>
  <c r="F445" i="1"/>
  <c r="E528" i="1"/>
  <c r="F527" i="1"/>
  <c r="E554" i="1"/>
  <c r="F553" i="1"/>
  <c r="E963" i="1"/>
  <c r="F963" i="1"/>
  <c r="F962" i="1"/>
  <c r="E569" i="1"/>
  <c r="F569" i="1"/>
  <c r="F568" i="1"/>
  <c r="E555" i="1"/>
  <c r="F554" i="1"/>
  <c r="E529" i="1"/>
  <c r="F529" i="1"/>
  <c r="F528" i="1"/>
  <c r="E556" i="1"/>
  <c r="F555" i="1"/>
  <c r="E557" i="1"/>
  <c r="F556" i="1"/>
  <c r="E558" i="1"/>
  <c r="F557" i="1"/>
  <c r="E559" i="1"/>
  <c r="F559" i="1"/>
  <c r="F558" i="1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</calcChain>
</file>

<file path=xl/connections.xml><?xml version="1.0" encoding="utf-8"?>
<connections xmlns="http://schemas.openxmlformats.org/spreadsheetml/2006/main">
  <connection id="1" name="Feb_2014" type="6" refreshedVersion="5" background="1" saveData="1">
    <textPr codePage="850" sourceFile="C:\Users\User\Documents\seng403_New\2014\Feb_2014.txt" space="1" comma="1" consecutive="1" delimiter=":">
      <textFields count="5">
        <textField/>
        <textField/>
        <textField/>
        <textField/>
        <textField/>
      </textFields>
    </textPr>
  </connection>
  <connection id="2" name="Feb_2014LOC" type="6" refreshedVersion="5" background="1" saveData="1">
    <textPr codePage="850" sourceFile="C:\Users\User\Documents\seng403_New\2014\Feb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<sst xmlns="http://schemas.openxmlformats.org/spreadsheetml/2006/main" count="3171" uniqueCount="516">
  <si>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</si>
  <si>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</si>
  <si>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</si>
  <si>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</si>
  <si>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</si>
  <si>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</si>
  <si>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</si>
  <si>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</si>
  <si>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</si>
  <si>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f85398cf07b9bf082d09689389234f9bc06cc6a3</t>
  </si>
  <si>
    <t>jstests/core/</t>
  </si>
  <si>
    <t>src/mongo/shell/</t>
  </si>
  <si>
    <t>3c577a31cbdbb2722ebc2dd71c64e5ed2aab5f0f</t>
  </si>
  <si>
    <t>Andreas</t>
  </si>
  <si>
    <t>Nilsson</t>
  </si>
  <si>
    <t>7824eac06e596d26165744229c3121af55305534</t>
  </si>
  <si>
    <t>src/mongo/db/commands/</t>
  </si>
  <si>
    <t>src/mongo/util/net/</t>
  </si>
  <si>
    <t>28327ab66e97d3319ca2baf001385a38825da84c</t>
  </si>
  <si>
    <t>src/mongo/db/auth/</t>
  </si>
  <si>
    <t>83f783b2affc4e1baf774cc496cf0740c580369e</t>
  </si>
  <si>
    <t>2005c58876346dba6cdc67025b8d244aca8e4e2c</t>
  </si>
  <si>
    <t>jstests/auth/</t>
  </si>
  <si>
    <t>71219e3fa67520e1e0c93cbcdeaee2354d81cd9e</t>
  </si>
  <si>
    <t>de228a1e9b570d7c7fdff4716be2b45863f2dfd4</t>
  </si>
  <si>
    <t>Andrew</t>
  </si>
  <si>
    <t>Morrow</t>
  </si>
  <si>
    <t>5a7ecde80c028947a9b29e82fe461013991e3d07</t>
  </si>
  <si>
    <t>src/mongo/db/</t>
  </si>
  <si>
    <t>src/mongo/dbtests/</t>
  </si>
  <si>
    <t>fd8b9c9ba1b55fd01fff062e75d33d9c683fe586</t>
  </si>
  <si>
    <t>src/</t>
  </si>
  <si>
    <t>63fdcabe8dea353440e79b27bb334bdd2fe20929</t>
  </si>
  <si>
    <t>6c3a1e74f320e89db873266809b68dbf954682a2</t>
  </si>
  <si>
    <t>src/mongo/util/</t>
  </si>
  <si>
    <t>0d433501eba263194a81d4a92b53ac1b8cb0ff3e</t>
  </si>
  <si>
    <t>c3fae4601874dc8dc6c41fdb63080a08a3784e8d</t>
  </si>
  <si>
    <t>9f975e58f92330cf477f00044ff7800c497a7ed1</t>
  </si>
  <si>
    <t>e82c2bf4310e8f0bb6a4041f01a0f5109f13a5a6</t>
  </si>
  <si>
    <t>src/mongo/client/</t>
  </si>
  <si>
    <t>src/mongo/</t>
  </si>
  <si>
    <t>57c49a91767327fedd3b22a1363480f1a7d9ff20</t>
  </si>
  <si>
    <t>2376a47397551c9ea6bbf97d8ac890d978174e1a</t>
  </si>
  <si>
    <t>1cac4cc145951a7a2c67fa46925600ccd9a13d9c</t>
  </si>
  <si>
    <t>ce632548f3053a49ac2f2763663d21eee1ce14bc</t>
  </si>
  <si>
    <t>src/mongo/bson/mutable/</t>
  </si>
  <si>
    <t>src/mongo/bson/</t>
  </si>
  <si>
    <t>9f248cc6a4f885aa33cacbcaeb34cb24de7f1ac3</t>
  </si>
  <si>
    <t>Andy</t>
  </si>
  <si>
    <t>Schwerin</t>
  </si>
  <si>
    <t>f18e88ffafd615d515f3359ee73f719b1667e193</t>
  </si>
  <si>
    <t>src/mongo/tools/</t>
  </si>
  <si>
    <t>944807590b5d7a6a5b7b53f02bd032faf9406507</t>
  </si>
  <si>
    <t>c5ce70cdef9102b1f71cbf2beb94da7ebb9f1c5c</t>
  </si>
  <si>
    <t>src/mongo/base/</t>
  </si>
  <si>
    <t>1954504cacb580e06ab20742edf1f3a3c72f75fb</t>
  </si>
  <si>
    <t>src/mongo/db/repl/</t>
  </si>
  <si>
    <t>548693879eddfe3051a7303245dcfedde3a0ac61</t>
  </si>
  <si>
    <t>src/mongo/db/commands/write_commands/</t>
  </si>
  <si>
    <t>src/mongo/db/ops/</t>
  </si>
  <si>
    <t>85396abfc18ec3f6a15cce41f6512ec013b747a4</t>
  </si>
  <si>
    <t>jstests/</t>
  </si>
  <si>
    <t>f3bbd9daf3f36b4fee3e577dcea9aa0d1aef8b11</t>
  </si>
  <si>
    <t>7aad87285f8149e1979699d9767815740e98dff4</t>
  </si>
  <si>
    <t>61b71b0c7b0c4f2a7dbe72d7cf773a5ce1fbf44a</t>
  </si>
  <si>
    <t>df79d68a7fec7032361146acdc1abfb85e26de22</t>
  </si>
  <si>
    <t>3c3b8ee5fcd3f26cf09f6d2997a1dbed55942e59</t>
  </si>
  <si>
    <t>e5f2bc8346a6c7e9d103f16065d4c24b5ade4a87</t>
  </si>
  <si>
    <t>src/mongo/scripting/</t>
  </si>
  <si>
    <t>3a7950fcf73eaf96dacddf522a8e76531157dcdd</t>
  </si>
  <si>
    <t>971cd7f952be5ccfddc518347e87f53e8f4ab22a</t>
  </si>
  <si>
    <t>dc70aa94f66a383cd5e9e791ec633d12055c62a7</t>
  </si>
  <si>
    <t>src/mongo/s/</t>
  </si>
  <si>
    <t>Asya</t>
  </si>
  <si>
    <t>Kamsky</t>
  </si>
  <si>
    <t>eb770cae186051282309ca4582b4a255d4b8cfeb</t>
  </si>
  <si>
    <t>Benety</t>
  </si>
  <si>
    <t>Goh</t>
  </si>
  <si>
    <t>7851431d5b4b1dc0a5df17c1f7964d2bfc3ff623</t>
  </si>
  <si>
    <t>src/mongo/db/query/</t>
  </si>
  <si>
    <t>4b936ef90766ab327ea71468002c07e3020b94d7</t>
  </si>
  <si>
    <t>ba9db2cc41b42e8867d84d14761659fe292d5a95</t>
  </si>
  <si>
    <t>80fcae04c76b2d7264e93a0e1943a47c58b2d821</t>
  </si>
  <si>
    <t>94cbec5589f05b257a48fd73e1153c02a5ae1ff5</t>
  </si>
  <si>
    <t>src/mongo/db/exec/</t>
  </si>
  <si>
    <t>5e120d33c761d2dd89ae260751ab1368c512a8d5</t>
  </si>
  <si>
    <t>552cce169154293d27c9b782cac8a5dec146ceae</t>
  </si>
  <si>
    <t>d8f5f9a8221498e3637971fb0a74818d1d4782c5</t>
  </si>
  <si>
    <t>d9c5f2c2c0872519c68ec9200df9ff5ee7e7b071</t>
  </si>
  <si>
    <t>7766137467a41c02d053d81b65d55349bd865b29</t>
  </si>
  <si>
    <t>0b4ee727db118d01f28cb046c23068d4961990fe</t>
  </si>
  <si>
    <t>jstests/replsets/</t>
  </si>
  <si>
    <t>19aa6b6ca7fb1366565f31aa71420dd3f32a1433</t>
  </si>
  <si>
    <t>src/mongo/db/geo/</t>
  </si>
  <si>
    <t>d137daf04d83465bfbceacc96b56d13ae0a3c4e8</t>
  </si>
  <si>
    <t>7ee0b022ced2adb3e12bad9fa6af3f6225b3fdb5</t>
  </si>
  <si>
    <t>d0135ad0ed90118ad2015283f22b0219c0df3301</t>
  </si>
  <si>
    <t>90419483250ca79da13293b4cf3f234ed805bb9b</t>
  </si>
  <si>
    <t>d073743e91afaae772385198c7c0819fb40cde20</t>
  </si>
  <si>
    <t>e1fd728336995a52e4b2ef7bf0770fc51586c552</t>
  </si>
  <si>
    <t>7729ff2bd1b14defafb22ad872af4d2ca3cf41db</t>
  </si>
  <si>
    <t>16612e609a83ebb06891e220200d4014331701cb</t>
  </si>
  <si>
    <t>src/mongo/db/index/</t>
  </si>
  <si>
    <t>85b43895e9f54277d1b9696951fc3e7550477e74</t>
  </si>
  <si>
    <t>306dfabf132eb7ef850171d5407dfaa3cbaddf82</t>
  </si>
  <si>
    <t>src/mongo/db/matcher/</t>
  </si>
  <si>
    <t>d18bbbd685aa80cce67a4642082f97a1cba9081f</t>
  </si>
  <si>
    <t>6dd40e54de4d62ed1c649f6f620a574e6de74fa8</t>
  </si>
  <si>
    <t>ec49a75b61297d5e266394d978d1a822fc1a41e9</t>
  </si>
  <si>
    <t>8b10468dcb91a856fbaa5e062cf67464127aa2b7</t>
  </si>
  <si>
    <t>016cd39853ecdf7b5d38a03b6bd1ce9ad993ef7e</t>
  </si>
  <si>
    <t>6ae6813f4aea671bc34aa832fd744d4651601d3b</t>
  </si>
  <si>
    <t>69e320cf6fde7a7cfd544d7f7b5aadd06f7560e4</t>
  </si>
  <si>
    <t>d2de709c117c016dadafcc889a40778d734a979b</t>
  </si>
  <si>
    <t>4b992a6f1cb2c2422ac7ca602f366a847f07e795</t>
  </si>
  <si>
    <t>src/mongo/db/fts/</t>
  </si>
  <si>
    <t>db7b5a93e9bdfee1826a91b94a9f8b904be89813</t>
  </si>
  <si>
    <t>8c99c9ad5cd5ef14f808c1c135f807255330f025</t>
  </si>
  <si>
    <t>23e1c96acda3055ebc9c9c96ede5c812258b92de</t>
  </si>
  <si>
    <t>74c812066e9419eb5def5fab80f53f18971d6854</t>
  </si>
  <si>
    <t>3623d555f54d7fe168029085142f6d6dee03c96e</t>
  </si>
  <si>
    <t>91204d077bb34b40d1cffa2bbe40c92a08c64d66</t>
  </si>
  <si>
    <t>e01492875083bf30bba35b38a8a0301e66c422df</t>
  </si>
  <si>
    <t>4ad2b23b83c96a272cb1a5c4f33ff15971ff69b9</t>
  </si>
  <si>
    <t>128b91e2bec8b9731c091771ba28a23f999d7b55</t>
  </si>
  <si>
    <t>efeb3daac142483699f3b85809edc44e24a77ef2</t>
  </si>
  <si>
    <t>391dd744303dc1b615c40d39a1ca4a877480cd2c</t>
  </si>
  <si>
    <t>4bd3299bc5de987f61098135171692e6f39e725c</t>
  </si>
  <si>
    <t>src/mongo/s/commands/</t>
  </si>
  <si>
    <t>00f1db0d025aef71c91af00672f1bcc0110f3483</t>
  </si>
  <si>
    <t>98e57eca44dd47e0d3f20df2da1d534086a30b23</t>
  </si>
  <si>
    <t>b8fc587a77801725ca001b14d5928e0d5868be00</t>
  </si>
  <si>
    <t>e3cc88909df12c1d04be02dcf95faa3d208b8ee1</t>
  </si>
  <si>
    <t>7e2aa0ba390796d46fd7d568fde0807c8a93f050</t>
  </si>
  <si>
    <t>jstests/sharding/</t>
  </si>
  <si>
    <t>Charlie</t>
  </si>
  <si>
    <t>Page</t>
  </si>
  <si>
    <t>018913b3c059a17a1881e19500e6cb25d805e3c7</t>
  </si>
  <si>
    <t>Dan</t>
  </si>
  <si>
    <t>Pasette</t>
  </si>
  <si>
    <t>a4abdfcc602b944d9a08eeb5deadd7a2a813fecc</t>
  </si>
  <si>
    <t>3779bf419438d2625277cf3c1c7216c497f683a8</t>
  </si>
  <si>
    <t>rpm/</t>
  </si>
  <si>
    <t>aff6a0bba39634759e24dfe116a7e393a79e6baf</t>
  </si>
  <si>
    <t>a56fff30fbe28b90ad3526fb285dec078be72979</t>
  </si>
  <si>
    <t>jstests/aggregation/bugs/</t>
  </si>
  <si>
    <t>jstests/disk/</t>
  </si>
  <si>
    <t>jstests/multiVersion/</t>
  </si>
  <si>
    <t>jstests/slowNightly/</t>
  </si>
  <si>
    <t>jstests/slowWeekly/</t>
  </si>
  <si>
    <t>jstests/ssl/libs/</t>
  </si>
  <si>
    <t>jstests/tool/</t>
  </si>
  <si>
    <t>David</t>
  </si>
  <si>
    <t>Storch</t>
  </si>
  <si>
    <t>6ecd2ee44c888b5513f42bb5413881ee23ba71a1</t>
  </si>
  <si>
    <t>997798bde77060ce9d3990d3f4caabbb9e5058df</t>
  </si>
  <si>
    <t>f4c7d400c8f938374474a37cde54e36168e60b26</t>
  </si>
  <si>
    <t>8bf16f9e54e61a6befa791a6378ffdd06ad35a5b</t>
  </si>
  <si>
    <t>a9f00ca795116b48abe1396123245502b5aa4590</t>
  </si>
  <si>
    <t>fb34a083e9ac3f50ddbdee72c5f0c029a4ba356e</t>
  </si>
  <si>
    <t>51300745542e7df3b0864069079e74114c0c42c6</t>
  </si>
  <si>
    <t>0c065ec66101960e27b4c6cff7f224ec74b8bfed</t>
  </si>
  <si>
    <t>b855e3e54b2cbe9e93ab97866b37beef53d12696</t>
  </si>
  <si>
    <t>bbca96a512c580f13e044eeb7de15132fb3ce193</t>
  </si>
  <si>
    <t>d332c23dc7c29329322b8481ea477e42e476db11</t>
  </si>
  <si>
    <t>Davide</t>
  </si>
  <si>
    <t>Italiano</t>
  </si>
  <si>
    <t>2850cc7253344c639bc9a01bc6dff3ffd2cca422</t>
  </si>
  <si>
    <t>d6873ccb663a07de47738af913fd25ceff23296f</t>
  </si>
  <si>
    <t>d8332443b6737565e32dc8d28317ed245173fa46</t>
  </si>
  <si>
    <t>Eliot</t>
  </si>
  <si>
    <t>Horowitz</t>
  </si>
  <si>
    <t>914a26f51ff7ffeb28922273925318da6a6eba71</t>
  </si>
  <si>
    <t>src/mongo/db/catalog/</t>
  </si>
  <si>
    <t>b605f98c68a03fd0e65be72f9a22af4f107dee6b</t>
  </si>
  <si>
    <t>src/mongo/db/structure/</t>
  </si>
  <si>
    <t>0c61493cd36a7aef42713af1cb2c14a23ccff746</t>
  </si>
  <si>
    <t>src/mongo/db/storage/</t>
  </si>
  <si>
    <t>src/mongo/db/structure/btree/</t>
  </si>
  <si>
    <t>64d61703a6ef9986608861cd5614ae2c0bf05cf4</t>
  </si>
  <si>
    <t>be2bdccc1bc5f8d501aa752282dcee2c3e7a277f</t>
  </si>
  <si>
    <t>63ba64be33b2c0dab6fb9bbfbbd265f0afa7e788</t>
  </si>
  <si>
    <t>681c74b3f2de1e3665f953dfb07bcb25f48ecd2c</t>
  </si>
  <si>
    <t>6718e33f5ecd0de4a8550afaf789c2fc416b6eee</t>
  </si>
  <si>
    <t>b8bc31bdb9ff9cc2510205158bd84edd1f5dfc8a</t>
  </si>
  <si>
    <t>src/mongo/db/structure/catalog/</t>
  </si>
  <si>
    <t>795353195c696a95a6f18a4deb38dfb5ad588ab9</t>
  </si>
  <si>
    <t>34d899304d971942e6ce4743489495d11a4d48c1</t>
  </si>
  <si>
    <t>Eric</t>
  </si>
  <si>
    <t>Milkie</t>
  </si>
  <si>
    <t>26487218cdf6203aef7c63bb379101c7e17f596d</t>
  </si>
  <si>
    <t>9d15c2e8cae042055f9d5814f792ab9b9cecad7c</t>
  </si>
  <si>
    <t>buildscripts/</t>
  </si>
  <si>
    <t>00cddf94d73330b208742f86c304b54b43533610</t>
  </si>
  <si>
    <t>38615e63a675c318e2f5200e8446d0088f04556b</t>
  </si>
  <si>
    <t>bc86b32e6f5c197b88f0f9fe82e9e9e340bfa630</t>
  </si>
  <si>
    <t>3269a5e07acfadd8788294a29a45c9aa4963213c</t>
  </si>
  <si>
    <t>dd56209bfcb34d59191d1b3a9caa1af177f8e16f</t>
  </si>
  <si>
    <t>e5e4a2427b869e40f1a1e6f65dc5e3fd11f451ac</t>
  </si>
  <si>
    <t>d2a27b0980651c8cb68c06ef3d677498c06ebb68</t>
  </si>
  <si>
    <t>9e850c8cf6409bab4e0ea3d85ea04537f6b84c0c</t>
  </si>
  <si>
    <t>540b41b506a06f7928621e31bc10b766628d11f8</t>
  </si>
  <si>
    <t>83323ce6c59c8c59809f19be982d50734d0778cf</t>
  </si>
  <si>
    <t>95fd16c297aba152feb99da9653ea234168ec257</t>
  </si>
  <si>
    <t>0003b39a16344bad7fbfa765863d3c712bff3aaa</t>
  </si>
  <si>
    <t>4679fe8e6ed456a869ca17233fa31f4341aff967</t>
  </si>
  <si>
    <t>src/mongo/installer/msi/wxs/</t>
  </si>
  <si>
    <t>b270a715d8239d54bc52e29bac0ef970fa29f99e</t>
  </si>
  <si>
    <t>38ba557b50281fa8e1680cbaf7681f06942f4130</t>
  </si>
  <si>
    <t>3149d5c8ec6f9ead89973a5fcf50fa86557f1940</t>
  </si>
  <si>
    <t>c383d4154b81fc01dd279b41e21bf997138ded3d</t>
  </si>
  <si>
    <t>Ernie</t>
  </si>
  <si>
    <t>Hershey</t>
  </si>
  <si>
    <t>6a167a29bd3259ad77ccba6b4b70dd5b0a43c917</t>
  </si>
  <si>
    <t>0171919dcf52278421715a90038d4ce97c483e6e</t>
  </si>
  <si>
    <t>61fd3312022a49e44c9a2abd97554a941891d437</t>
  </si>
  <si>
    <t>56e74d27c1a50ff945266e63a34643610fa3c46c</t>
  </si>
  <si>
    <t>5708c7a2308817e3bc775802daf1ecbd1b80f777</t>
  </si>
  <si>
    <t>e0cea6ad0766d273f2713622465926e47a143c76</t>
  </si>
  <si>
    <t>637ca318fd8df656931591214fccaf219616fd91</t>
  </si>
  <si>
    <t>debian/</t>
  </si>
  <si>
    <t>ea4ba610f072cbcdecd3fda4e5fb8b5c1833476c</t>
  </si>
  <si>
    <t>src/mongo/installer/msi/</t>
  </si>
  <si>
    <t>cc950771c0b7975be18b373f3e4fd009bccc606f</t>
  </si>
  <si>
    <t>dacc99596ed466494c7d9a09c3ea7f04bfe08d4a</t>
  </si>
  <si>
    <t>Greg</t>
  </si>
  <si>
    <t>Studer</t>
  </si>
  <si>
    <t>b40b20db5f5770cb4c1d0bc2899358a4d1860f7a</t>
  </si>
  <si>
    <t>065d65bd64a4b5f9541a24fe491a1d27d56890ad</t>
  </si>
  <si>
    <t>src/mongo/s/write_ops/</t>
  </si>
  <si>
    <t>226ea3555737bc963d9a49e98a36f5cf0d2a8afd</t>
  </si>
  <si>
    <t>4c53c496eab4d15c3b8c5782faf1bf5f879237ca</t>
  </si>
  <si>
    <t>5d94703d7dbbf99de25152e69aacf47b4d09c2d4</t>
  </si>
  <si>
    <t>a16bce1003951dbbd5559892a267d51995c7c6dc</t>
  </si>
  <si>
    <t>0d111ff5e5b1c38123149e4e4f69c92725981bb8</t>
  </si>
  <si>
    <t>jstests/gle/core/</t>
  </si>
  <si>
    <t>jstests/gle/</t>
  </si>
  <si>
    <t>a1c9bdb119919d53de74c906888a4125ed0a8ab0</t>
  </si>
  <si>
    <t>45fe9173ee01d69ff7e8286b37460424472bc06c</t>
  </si>
  <si>
    <t>gregs</t>
  </si>
  <si>
    <t>9b93e7e43e279e2458d8e624750b561875611c18</t>
  </si>
  <si>
    <t>4c6907848726d815d6444bd8ac4bf770daaa0df0</t>
  </si>
  <si>
    <t>Hari</t>
  </si>
  <si>
    <t>Khalsa</t>
  </si>
  <si>
    <t>58baf1566fa1742a6540ca50c6dc77440991300f</t>
  </si>
  <si>
    <t>3709484b65d0c153d4d52713e8466b7b3a791233</t>
  </si>
  <si>
    <t>a3d910925350d2f0204b41ea145e24f74e5c39ce</t>
  </si>
  <si>
    <t>src/mongo/db/pipeline/</t>
  </si>
  <si>
    <t>4c599a895994cc32593b68b84b79f42f9c6c348c</t>
  </si>
  <si>
    <t>fafbd01bda9ef5a0969a56365d0af9ce4a4fc689</t>
  </si>
  <si>
    <t>03b5eae78c653d7eb11df4ce26b9b28833e95e62</t>
  </si>
  <si>
    <t>0ffa44a9bda36dbab227ed4514650773bbf59411</t>
  </si>
  <si>
    <t>53a3ca2ffaeaf9b1eb067054cf36afac8ce53dd6</t>
  </si>
  <si>
    <t>ce97325da8b0494b813c2777283fed532adda9db</t>
  </si>
  <si>
    <t>78ccc51be325d99e61e5bb2c0cb3029005a97b34</t>
  </si>
  <si>
    <t>f03fe8518989be07ebf741725a7d50ca66577d6f</t>
  </si>
  <si>
    <t>269c683220692299b5fb9cf431359e3ec299f8fc</t>
  </si>
  <si>
    <t>cfdf055eee1b1d0eed3d13c0c2d4d66a27dff662</t>
  </si>
  <si>
    <t>f2f9e69472feb42d5063d42f40cd5ec3926885ee</t>
  </si>
  <si>
    <t>4d724d2b7a07a7353698917da3ce870507264198</t>
  </si>
  <si>
    <t>abc8fd203e7f3e031bc991e27cf36128e9f5792a</t>
  </si>
  <si>
    <t>82f354996edb1e6726de37aee0ca17947a55fe0b</t>
  </si>
  <si>
    <t>76d93c0efaf07e2ba3f3841a7d08e77ec4483b75</t>
  </si>
  <si>
    <t>cc12c45a1053ab03db2ecc04c6396514a829733b</t>
  </si>
  <si>
    <t>b572251d0452e6d3f9f8ed309b09a99e58b3bf5c</t>
  </si>
  <si>
    <t>532b7e0f0b44c0dfab9a90eed3236f7aea342a92</t>
  </si>
  <si>
    <t>d7d110bfa62c51cf0d50ca248cd5dbe05ea34208</t>
  </si>
  <si>
    <t>b156d2b33e99d108e9c3c30c8a277f9ed5ff6b9d</t>
  </si>
  <si>
    <t>38dca84deb873a84b6ef736a5a52248581ffc42f</t>
  </si>
  <si>
    <t>833d2a3f6ba4c8eb6c2daa52a66e45e4582d999d</t>
  </si>
  <si>
    <t>3eec306f42739fc2098c8cd8dc278c54e3376806</t>
  </si>
  <si>
    <t>8f84eec7d3be1bf9ff21bc5943af3cdc7fdefe41</t>
  </si>
  <si>
    <t>3331d1593aad20283ed2d74148c8ea43e2100386</t>
  </si>
  <si>
    <t>8ad91665c7d654b8d60f4065afde909b9c8502ca</t>
  </si>
  <si>
    <t>Ian</t>
  </si>
  <si>
    <t>Whalen</t>
  </si>
  <si>
    <t>d7e88f5d08e3a872f7bfb223d1f695235f01909a</t>
  </si>
  <si>
    <t>e9044996c0c3c1fa874e452acf3ef2402c6f162d</t>
  </si>
  <si>
    <t>4de0fdb367ee24a1551989815ac8bff58d064118</t>
  </si>
  <si>
    <t>James</t>
  </si>
  <si>
    <t>Wahlin</t>
  </si>
  <si>
    <t>f3d00132e6251b578bbf24a08ce8ed0e6688e3ac</t>
  </si>
  <si>
    <t>src/mongo/util/options_parser/</t>
  </si>
  <si>
    <t>Jason</t>
  </si>
  <si>
    <t>Rassi</t>
  </si>
  <si>
    <t>4223bd5d10578f16f814593873137b4cc16d5e65</t>
  </si>
  <si>
    <t>466ede2ed20cc5abcae3d48b56d78a0eb6e96966</t>
  </si>
  <si>
    <t>b6bcdd964c0a45348273fb5d61763d15a8ddcb3a</t>
  </si>
  <si>
    <t>4d51c9ac8769223b5c2db1383325318d31f141b6</t>
  </si>
  <si>
    <t>3c70a417f2442c40ad60e290edc02a9c43806a94</t>
  </si>
  <si>
    <t>05c1dd31bbb2f5e039845031213f1b1f243d598f</t>
  </si>
  <si>
    <t>9a9baaaf78677b939b8267d6e9266ec88c345b6b</t>
  </si>
  <si>
    <t>11a2ffdc03e4e3ed53fee893335c66cbff7681fc</t>
  </si>
  <si>
    <t>263bc242b025553c54a5d1d926386b5ecebfc807</t>
  </si>
  <si>
    <t>ecda90ce4ac91aea66f076aacbbe28f7286a7351</t>
  </si>
  <si>
    <t>jstests/multiVersion/libs/</t>
  </si>
  <si>
    <t>d8f7afc96a90ca3f158eebfe4ef3672a27788626</t>
  </si>
  <si>
    <t>9f847a1a91a7f1861733ce6fe1617da89dd945c0</t>
  </si>
  <si>
    <t>5999bc487e0b5a80c26676f396ba2544d9fadd5d</t>
  </si>
  <si>
    <t>51e8eee65cdff953b283fe0b9bb3515e298a0e83</t>
  </si>
  <si>
    <t>Kaloian</t>
  </si>
  <si>
    <t>Manassiev</t>
  </si>
  <si>
    <t>69314bca2ca7a6831f4aa657eba231fac2196901</t>
  </si>
  <si>
    <t>32b36216dd85697c614c4873021387658d31e1a0</t>
  </si>
  <si>
    <t>78b54a037a0ddcfde7c75e3d7d13f70f760246d3</t>
  </si>
  <si>
    <t>eb305dd9927cb781e9b01d92f1d59058c71380f8</t>
  </si>
  <si>
    <t>Mark</t>
  </si>
  <si>
    <t>Benvenuto</t>
  </si>
  <si>
    <t>40b314894c7de615b09d633774f9146e4b097b02</t>
  </si>
  <si>
    <t>c43cc49609612800c37444de3a4ca0b434a8e061</t>
  </si>
  <si>
    <t>Mathias</t>
  </si>
  <si>
    <t>Stearn</t>
  </si>
  <si>
    <t>eed1cc1e26395667bc9e3ecf38a0dc9f274de362</t>
  </si>
  <si>
    <t>0ffa7266291ab19cfe98109c77c9c3ac38c5e1f0</t>
  </si>
  <si>
    <t>jstests/aggregation/</t>
  </si>
  <si>
    <t>00c7183b1a79b795f3d39c9079bb2f795c1cabb6</t>
  </si>
  <si>
    <t>4fa9b92fb4b0362630699e043ed52da7d59d48e7</t>
  </si>
  <si>
    <t>47fd56c4e5c5d84e60c9501305f9b680c8c828cf</t>
  </si>
  <si>
    <t>a0b316429eeb4159f6f39c44ad155e611faefc7b</t>
  </si>
  <si>
    <t>bfb1b6e84fe2ea27efd4966fe35d3f6078738a9c</t>
  </si>
  <si>
    <t>6244c5e5ef1a285ea0a6a28a411caa41a2691197</t>
  </si>
  <si>
    <t>20806b5757b5bf4dbf524df0f332170012086af7</t>
  </si>
  <si>
    <t>b5f67b6a6aec989aec7c01fd445b25c5804f9016</t>
  </si>
  <si>
    <t>320ccdad6bd6975a3d7480e1bf8374353c545ec6</t>
  </si>
  <si>
    <t>47dc95d429c3ae9c471344142defc7d0c5affab2</t>
  </si>
  <si>
    <t>19820f5a435e4dfedef65b37089e5ed673bcc393</t>
  </si>
  <si>
    <t>bdcce2e6717263406d1a5ac15ea72d07f61c6b7a</t>
  </si>
  <si>
    <t>f6e6601bcf44b9d753c71bf3fdc211ecabbe160f</t>
  </si>
  <si>
    <t>d262155c2d483f0fbcfb35297d72331dc9ca3043</t>
  </si>
  <si>
    <t>src/mongo/db/sorter/</t>
  </si>
  <si>
    <t>f2cf9f3ee5efce282db31e4f5de4293fa5e2382a</t>
  </si>
  <si>
    <t>72cf1b8003183fb15f70be90e43b00de00ad5530</t>
  </si>
  <si>
    <t>ad3e62b700dd70d17713951dee63e5fc3212c92e</t>
  </si>
  <si>
    <t>matt</t>
  </si>
  <si>
    <t>dannenberg</t>
  </si>
  <si>
    <t>6b2a91d4fd17e3d1a4d4a8aab001cd98903e4d09</t>
  </si>
  <si>
    <t>3172b29a062d7480ab0b7e0b9a5f13cb271415c1</t>
  </si>
  <si>
    <t>b6a6d3a7231291aaa748523033b46158ba2332c5</t>
  </si>
  <si>
    <t>25bddf266b85a97d8bc17796cb0c2a0759ba639c</t>
  </si>
  <si>
    <t>cb382700f1807de6c67456a8284c8e4415d4b741</t>
  </si>
  <si>
    <t>a71a95ce4be07232a7dd4e9becf1249a987e7760</t>
  </si>
  <si>
    <t>61b70161b716fbe8e426cd316c551c07a4b4184c</t>
  </si>
  <si>
    <t>253520ad161f35a33264b5229ea1cac1d352eb9e</t>
  </si>
  <si>
    <t>f7363214263451d23946ac895e128a10f9f6f821</t>
  </si>
  <si>
    <t>Matt</t>
  </si>
  <si>
    <t>Dannenberg</t>
  </si>
  <si>
    <t>815f4f88e6953057b9c9f8ac4e9b94c959063dbc</t>
  </si>
  <si>
    <t>617b4896241649e2a3203e33e5901907790002b5</t>
  </si>
  <si>
    <t>c8fdb667a2a461dfa1ea2f76791a1a1f94a2c729</t>
  </si>
  <si>
    <t>a4d29c5259098ddd2039d4d12f0a0f9786ebeeed</t>
  </si>
  <si>
    <t>a54e8a3f6a6bb51b75a3d776010540ca5a70fd48</t>
  </si>
  <si>
    <t>Kangas</t>
  </si>
  <si>
    <t>bd801007fa10cadfb25c1b211249a17fb0b97ac5</t>
  </si>
  <si>
    <t>docs/</t>
  </si>
  <si>
    <t>mike</t>
  </si>
  <si>
    <t>o'brien</t>
  </si>
  <si>
    <t>ef817ea8032358b7eb58f953fc3ef203c02fc578</t>
  </si>
  <si>
    <t>Nikolaus</t>
  </si>
  <si>
    <t>Demmel</t>
  </si>
  <si>
    <t>efc9a4a324fa7046be9ec41431c3edf6f9be24ef</t>
  </si>
  <si>
    <t>Randolph</t>
  </si>
  <si>
    <t>Tan</t>
  </si>
  <si>
    <t>5595b945603b0712c537787e31e6da661c424fee</t>
  </si>
  <si>
    <t>d908a87df9f601cec7be3d34abd00f258679ff44</t>
  </si>
  <si>
    <t>bad0ae59975151081e69e61ff361e5821b2408cc</t>
  </si>
  <si>
    <t>c46e41983184ec04d6be8c6667945b97163cb7f4</t>
  </si>
  <si>
    <t>5611bb4517550031684c510fb7a60abe04712ca7</t>
  </si>
  <si>
    <t>3a08be3bf2a1a650c97543a448a8ea0c143a89b6</t>
  </si>
  <si>
    <t>38e50fc06d6592e3e67257d7493416482a5d386d</t>
  </si>
  <si>
    <t>054fed4f846d1583f0ac9b9e4d5d32b776054589</t>
  </si>
  <si>
    <t>211cac34e574f92cfdf60b7b35312c8a7934118a</t>
  </si>
  <si>
    <t>78b5eeb13142f0d9bcb43e67848d5fec2f29366d</t>
  </si>
  <si>
    <t>a210230220941b0a3b699ba0dce874ac137c66ae</t>
  </si>
  <si>
    <t>5e0365665f7244a9382b9bf078c890dce1cd5c03</t>
  </si>
  <si>
    <t>8a2536ddf2933e90c41ef5567aa6fbb0029547e9</t>
  </si>
  <si>
    <t>228c5a2e27cdaf35e1ac7e0a097d8172f7f4a387</t>
  </si>
  <si>
    <t>b4f14a19abc1de619f94676cfaf0611099959be5</t>
  </si>
  <si>
    <t>86e948fdf8e900fa187f9b34d85841bca580729a</t>
  </si>
  <si>
    <t>2c0785d40795e4e0f06e325e42dd47c9dbb8a97b</t>
  </si>
  <si>
    <t>5fbccda28cf10f074e5ae079541a393476bc5565</t>
  </si>
  <si>
    <t>Reno</t>
  </si>
  <si>
    <t>Reckling</t>
  </si>
  <si>
    <t>bde6bb4d8887760e2f54798eb54866de029601c1</t>
  </si>
  <si>
    <t>Robin</t>
  </si>
  <si>
    <t>Hallabro</t>
  </si>
  <si>
    <t>40af64b6940c8479e11e9a69fe9a9120ce2e0935</t>
  </si>
  <si>
    <t>Sam</t>
  </si>
  <si>
    <t>Kleinman</t>
  </si>
  <si>
    <t>65151ad29acbc2e8ba0fd6eec9692752f8f3fcf6</t>
  </si>
  <si>
    <t>bcfc1335b7b9d63e13ec39b74ad4fa1ce49ad08b</t>
  </si>
  <si>
    <t>Samantha</t>
  </si>
  <si>
    <t>Ritter</t>
  </si>
  <si>
    <t>cd62080dcb036e83f8fca6d68d9bcab67bf7a21c</t>
  </si>
  <si>
    <t>a52650febd73142b1785117032a9575e60d95fb3</t>
  </si>
  <si>
    <t>samantharitter</t>
  </si>
  <si>
    <t>de8cdc77791f8145e26dafca6c6499c8c4023f60</t>
  </si>
  <si>
    <t>Scott</t>
  </si>
  <si>
    <t>Hernandez</t>
  </si>
  <si>
    <t>b2b0dd358bce9d76faba794f5a3ee82e177060fe</t>
  </si>
  <si>
    <t>c0e81f4a321b365b853895caa06070a0c90e81ad</t>
  </si>
  <si>
    <t>04f7ab3acc4e10edac4e34a7a8a4bc47b1934132</t>
  </si>
  <si>
    <t>7ef1c038a8b7929a687eb931e8861deef444ce22</t>
  </si>
  <si>
    <t>2f2bdc60421fc7459c32c11ca88a3f71bebf3fd3</t>
  </si>
  <si>
    <t>a56653e1df978f68b887788b39d053e3f88bb0ea</t>
  </si>
  <si>
    <t>jstests/dur/</t>
  </si>
  <si>
    <t>93d8298778fa7f11402755bbd23d28767227f86d</t>
  </si>
  <si>
    <t>c1c58e880285c7ecd9eba3cb961068954a017249</t>
  </si>
  <si>
    <t>9110ba43e61d8d579ee8eec1bbfc3d16d5ece86f</t>
  </si>
  <si>
    <t>5e1c41438689e09c2122efdb3cd4e5a274b36099</t>
  </si>
  <si>
    <t>6c6844e9b012c16d78353ab226911d3b9f134606</t>
  </si>
  <si>
    <t>7a2c553be0eea5b5d118dd60398c4f5fda1d202b</t>
  </si>
  <si>
    <t>4cdbea7616eca3af21d211b0482a61690b481617</t>
  </si>
  <si>
    <t>3042939e0f64bbb9076eef3ee1efcdd56fc02050</t>
  </si>
  <si>
    <t>f1bf729abd78482a871deaf79a96ff26792329a3</t>
  </si>
  <si>
    <t>cddc7d0b797cbba7ee02481396414f003fd2c962</t>
  </si>
  <si>
    <t>b3ec192e4991677e446e98f6e5c70d04d6a167ab</t>
  </si>
  <si>
    <t>69ad51c4b8d70b5e17b3104a659e4407305f7b63</t>
  </si>
  <si>
    <t>ee77fd29885faa4ccbe2b019d3645e992267ee34</t>
  </si>
  <si>
    <t>1c2af9a7e3b80fde43a345942c9092dc7d1c42a6</t>
  </si>
  <si>
    <t>a51798c7d315bf111f53c5b3dd834303df5a0679</t>
  </si>
  <si>
    <t>edfce78fcb8ab6abfe5224bd5678b8c11b5978d2</t>
  </si>
  <si>
    <t>Shaun</t>
  </si>
  <si>
    <t>Verch</t>
  </si>
  <si>
    <t>f9fac71d2e5bc70586c6d68acea5a4adc7a09c27</t>
  </si>
  <si>
    <t>e42c285567ffae3d562b9743bf073cf25624b279</t>
  </si>
  <si>
    <t>6adfd0c4a9a1900ecf77714695917c95706049b0</t>
  </si>
  <si>
    <t>4ef1fec8348328429c11830c8789fb7376916f00</t>
  </si>
  <si>
    <t>58e58b77bb5f3bef4a498a640fc55e4f1a416321</t>
  </si>
  <si>
    <t>b84f4716d1b0c438872141e61bc24937a7800fed</t>
  </si>
  <si>
    <t>Siyuan</t>
  </si>
  <si>
    <t>Zhou</t>
  </si>
  <si>
    <t>d43eb9202ff065364e0eac9a6b601186afd37fa5</t>
  </si>
  <si>
    <t>25c2e4bcb4d25fddf0eb2b214ff9229f26456b89</t>
  </si>
  <si>
    <t>a7a21700a959498aae1383a50bc2a1a76f5d235f</t>
  </si>
  <si>
    <t>a6867c67c3fd2d3d3be3d13cba7840e3acedb575</t>
  </si>
  <si>
    <t>dad66801520c399a15a070ba089c766cb4c1608e</t>
  </si>
  <si>
    <t>5c302e723656cc936ee0d7fa8e0d7bc6e60a0c59</t>
  </si>
  <si>
    <t>15d213f37d624009b0563ce2232d71ede940951c</t>
  </si>
  <si>
    <t>de2ae888633d972a0b2baddb16d794a6d28c3fd9</t>
  </si>
  <si>
    <t>Spencer</t>
  </si>
  <si>
    <t>T</t>
  </si>
  <si>
    <t>Brody</t>
  </si>
  <si>
    <t>5f4dfa51a90066547f4856b8cff6096870b29810</t>
  </si>
  <si>
    <t>59de90f6d4b1aa9e753921031f1f821611720a2f</t>
  </si>
  <si>
    <t>9cf49d907195530522600fd4add297ea779414ff</t>
  </si>
  <si>
    <t>66f564bf028cfd44193a464daec890fd0de5929f</t>
  </si>
  <si>
    <t>e203fc775578a42c88494639b15f9f67f350c4c1</t>
  </si>
  <si>
    <t>51d9c6e2f92001f9a6fd988548f86c1c9ed0c4e4</t>
  </si>
  <si>
    <t>75d912c25ab2a2aabaab73b22a6cafddeb6c4906</t>
  </si>
  <si>
    <t>8ca048383099f4e0c70f79d2bccdcebd1c1df33c</t>
  </si>
  <si>
    <t>1e7aec1f31aa2794cdb3ca59d823d125d7896b58</t>
  </si>
  <si>
    <t>2399d0d6b32a941e4f2c6435d284227bd0df044a</t>
  </si>
  <si>
    <t>749126d5ea0f59828c370880f1b3fba3395015d5</t>
  </si>
  <si>
    <t>60949db97b08252d6c763bd645c70eed5c7b56dc</t>
  </si>
  <si>
    <t>ce5ec7ad32c56a4b92e0745643911b4a1974e61e</t>
  </si>
  <si>
    <t>27fb434eaebc35646cdadf7acac562aa47c06ac8</t>
  </si>
  <si>
    <t>588dc81b0822ebb46f80e152b94527a882e6ea5e</t>
  </si>
  <si>
    <t>jstests/ssl/</t>
  </si>
  <si>
    <t>bffe64219d917b3da8df5b37a734e5e672406c3c</t>
  </si>
  <si>
    <t>Tyler</t>
  </si>
  <si>
    <t>Brock</t>
  </si>
  <si>
    <t>640ec7cc23fa5e2f4cdc4eb1cccbd94be7b7ed88</t>
  </si>
  <si>
    <t>Valeri</t>
  </si>
  <si>
    <t>Karpov</t>
  </si>
  <si>
    <t>68eca9bf07dd3506b8cd4eba8bd5f39a10ad8baf</t>
  </si>
  <si>
    <t>hash</t>
  </si>
  <si>
    <t>Jiryu Davis</t>
  </si>
  <si>
    <t>Andreas Nilsson</t>
  </si>
  <si>
    <t>Andrew Morrow</t>
  </si>
  <si>
    <t>Andy Schwerin</t>
  </si>
  <si>
    <t>Asya Kamsky</t>
  </si>
  <si>
    <t>Benety Goh</t>
  </si>
  <si>
    <t>Charlie Page</t>
  </si>
  <si>
    <t>Dan Pasette</t>
  </si>
  <si>
    <t>David Storch</t>
  </si>
  <si>
    <t>Davide Italiano</t>
  </si>
  <si>
    <t>Eliot Horowitz</t>
  </si>
  <si>
    <t>Eric Milkie</t>
  </si>
  <si>
    <t>Ernie Hershey</t>
  </si>
  <si>
    <t>Greg Studer</t>
  </si>
  <si>
    <t xml:space="preserve">gregs </t>
  </si>
  <si>
    <t>Hari Khalsa</t>
  </si>
  <si>
    <t>Ian Whalen</t>
  </si>
  <si>
    <t>James Wahlin</t>
  </si>
  <si>
    <t>Jason Rassi</t>
  </si>
  <si>
    <t>Kaloian Manassiev</t>
  </si>
  <si>
    <t>Mark Benvenuto</t>
  </si>
  <si>
    <t>Mathias Stearn</t>
  </si>
  <si>
    <t>matt dannenberg</t>
  </si>
  <si>
    <t>Matt Dannenberg</t>
  </si>
  <si>
    <t>Matt Kangas</t>
  </si>
  <si>
    <t>mike o'brien</t>
  </si>
  <si>
    <t>Nikolaus Demmel</t>
  </si>
  <si>
    <t>Randolph Tan</t>
  </si>
  <si>
    <t>Reno Reckling</t>
  </si>
  <si>
    <t>Robin Hallabro</t>
  </si>
  <si>
    <t>Sam Kleinman</t>
  </si>
  <si>
    <t>Samantha Ritter</t>
  </si>
  <si>
    <t xml:space="preserve">samantharitter </t>
  </si>
  <si>
    <t>Scott Hernandez</t>
  </si>
  <si>
    <t>Shaun Verch</t>
  </si>
  <si>
    <t>Siyuan Zhou</t>
  </si>
  <si>
    <t>Tyler Brock</t>
  </si>
  <si>
    <t>Valeri Karpov</t>
  </si>
  <si>
    <t>A. Jesse Jiryu Davis</t>
  </si>
  <si>
    <t>Spencer T Brody</t>
  </si>
  <si>
    <t>Row Labels</t>
  </si>
  <si>
    <t>(blank)</t>
  </si>
  <si>
    <t>Grand Total</t>
  </si>
  <si>
    <t>Column Labels</t>
  </si>
  <si>
    <t>Sum of LOC Per Component</t>
  </si>
  <si>
    <t>Total LOC</t>
  </si>
  <si>
    <t>Component</t>
  </si>
  <si>
    <t>% of LOC</t>
  </si>
  <si>
    <t>Ownership</t>
  </si>
  <si>
    <t>Adjusted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</si>
</sst>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02126851851" createdVersion="5" refreshedVersion="5" minRefreshableVersion="3" recordCount="1531">
  <cacheSource type="worksheet">
    <worksheetSource ref="A1:F1048576" sheet="Sheet1"/>
  </cacheSource>
  <cacheFields count="6">
    <cacheField name="Contributor Name " numFmtId="0">
      <sharedItems containsBlank="1" count="39">
        <s v="A. Jesse Jiryu Davis"/>
        <s v="Andreas Nilsson"/>
        <s v="Andrew Morrow"/>
        <s v="Andy Schwerin"/>
        <s v="Asya Kamsky"/>
        <s v="Benety Goh"/>
        <s v="Charlie Page"/>
        <s v="Dan Pasette"/>
        <s v="David Storch"/>
        <s v="Davide Italiano"/>
        <s v="Eliot Horowitz"/>
        <s v="Eric Milkie"/>
        <s v="Ernie Hershey"/>
        <s v="Greg Studer"/>
        <s v="gregs "/>
        <s v="Hari Khalsa"/>
        <s v="Ian Whalen"/>
        <s v="James Wahlin"/>
        <s v="Jason Rassi"/>
        <s v="Kaloian Manassiev"/>
        <s v="Mark Benvenuto"/>
        <s v="Mathias Stearn"/>
        <s v="matt dannenberg"/>
        <s v="Matt Kangas"/>
        <s v="mike o'brien"/>
        <s v="Nikolaus Demmel"/>
        <s v="Randolph Tan"/>
        <s v="Reno Reckling"/>
        <s v="Robin Hallabro"/>
        <s v="Sam Kleinman"/>
        <s v="Samantha Ritter"/>
        <s v="samantharitter "/>
        <s v="Scott Hernandez"/>
        <s v="Shaun Verch"/>
        <s v="Siyuan Zhou"/>
        <s v="Spencer T Brody"/>
        <s v="Tyler Brock"/>
        <s v="Valeri Karpov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60">
        <m/>
        <s v="jstests/core/"/>
        <s v="src/mongo/shell/"/>
        <s v="src/mongo/db/commands/"/>
        <s v="src/mongo/util/net/"/>
        <s v="src/mongo/db/auth/"/>
        <s v="jstests/auth/"/>
        <s v="src/mongo/db/"/>
        <s v="src/mongo/dbtests/"/>
        <s v="src/"/>
        <s v="src/mongo/util/"/>
        <s v="src/mongo/client/"/>
        <s v="src/mongo/"/>
        <s v="src/mongo/bson/mutable/"/>
        <s v="src/mongo/bson/"/>
        <s v="src/mongo/tools/"/>
        <s v="src/mongo/base/"/>
        <s v="src/mongo/db/repl/"/>
        <s v="src/mongo/db/commands/write_commands/"/>
        <s v="src/mongo/db/ops/"/>
        <s v="jstests/"/>
        <s v="src/mongo/scripting/"/>
        <s v="src/mongo/s/"/>
        <s v="src/mongo/db/query/"/>
        <s v="src/mongo/db/exec/"/>
        <s v="jstests/replsets/"/>
        <s v="src/mongo/db/geo/"/>
        <s v="src/mongo/db/index/"/>
        <s v="src/mongo/db/matcher/"/>
        <s v="src/mongo/db/fts/"/>
        <s v="src/mongo/s/commands/"/>
        <s v="jstests/sharding/"/>
        <s v="rpm/"/>
        <s v="jstests/aggregation/bugs/"/>
        <s v="jstests/disk/"/>
        <s v="jstests/multiVersion/"/>
        <s v="jstests/slowNightly/"/>
        <s v="jstests/slowWeekly/"/>
        <s v="jstests/ssl/libs/"/>
        <s v="jstests/tool/"/>
        <s v="src/mongo/db/catalog/"/>
        <s v="src/mongo/db/structure/"/>
        <s v="src/mongo/db/storage/"/>
        <s v="src/mongo/db/structure/btree/"/>
        <s v="src/mongo/db/structure/catalog/"/>
        <s v="buildscripts/"/>
        <s v="src/mongo/installer/msi/wxs/"/>
        <s v="debian/"/>
        <s v="src/mongo/installer/msi/"/>
        <s v="src/mongo/s/write_ops/"/>
        <s v="jstests/gle/core/"/>
        <s v="jstests/gle/"/>
        <s v="src/mongo/db/pipeline/"/>
        <s v="src/mongo/util/options_parser/"/>
        <s v="jstests/multiVersion/libs/"/>
        <s v="jstests/aggregation/"/>
        <s v="src/mongo/db/sorter/"/>
        <s v="docs/"/>
        <s v="jstests/dur/"/>
        <s v="jstests/ssl/"/>
      </sharedItems>
    </cacheField>
    <cacheField name="Total Lines of Code for Commit" numFmtId="0">
      <sharedItems containsBlank="1" containsMixedTypes="1" containsNumber="1" containsInteger="1" minValue="1" maxValue="38695"/>
    </cacheField>
    <cacheField name="LOC Per Component" numFmtId="0">
      <sharedItems containsBlank="1" containsMixedTypes="1" containsNumber="1" minValue="0" maxValue="19308.805" count="425">
        <e v="#VALUE!"/>
        <n v="0"/>
        <n v="6.3959999999999999"/>
        <n v="32.564999999999998"/>
        <n v="24"/>
        <n v="8.67"/>
        <n v="8.3130000000000006"/>
        <n v="30.432000000000002"/>
        <n v="17.52"/>
        <n v="2"/>
        <n v="3.22"/>
        <n v="6.7700000000000005"/>
        <n v="105.399"/>
        <n v="41.453999999999994"/>
        <n v="42"/>
        <n v="41.118000000000002"/>
        <n v="0.84"/>
        <n v="1"/>
        <n v="1.968"/>
        <n v="22.008000000000003"/>
        <n v="0.62"/>
        <n v="4.38"/>
        <n v="40.347999999999999"/>
        <n v="10.780000000000001"/>
        <n v="95.941999999999993"/>
        <n v="4.9279999999999999"/>
        <n v="1.694"/>
        <n v="7"/>
        <n v="131.93600000000001"/>
        <n v="0.93100000000000005"/>
        <n v="77"/>
        <n v="39"/>
        <n v="66"/>
        <n v="44"/>
        <n v="15.89"/>
        <n v="40.809999999999995"/>
        <n v="5.6000000000000005"/>
        <n v="7.56"/>
        <n v="2.7120000000000002"/>
        <n v="110.175"/>
        <n v="315.26400000000001"/>
        <n v="67.199999999999989"/>
        <n v="1.1520000000000001"/>
        <n v="11"/>
        <n v="39.582000000000001"/>
        <n v="14.364000000000001"/>
        <n v="9"/>
        <n v="3"/>
        <n v="11.563000000000001"/>
        <n v="19.405999999999999"/>
        <n v="18.175999999999998"/>
        <n v="13.792"/>
        <n v="6"/>
        <n v="21.9"/>
        <n v="78"/>
        <n v="140"/>
        <n v="16.891999999999999"/>
        <n v="65.025999999999996"/>
        <n v="41"/>
        <n v="79"/>
        <n v="80.444000000000003"/>
        <n v="257.21800000000002"/>
        <n v="20.488"/>
        <n v="5.4859999999999998"/>
        <n v="136"/>
        <n v="12"/>
        <n v="7.1820000000000004"/>
        <n v="1.6379999999999999"/>
        <n v="22.512"/>
        <n v="10.584"/>
        <n v="92.46"/>
        <n v="10.183999999999999"/>
        <n v="31.222000000000001"/>
        <n v="31.488"/>
        <n v="37.022999999999996"/>
        <n v="19.311"/>
        <n v="35.055"/>
        <n v="15"/>
        <n v="5"/>
        <n v="238"/>
        <n v="1.8479999999999999"/>
        <n v="1.4700000000000002"/>
        <n v="8.1059999999999999"/>
        <n v="9.5129999999999999"/>
        <n v="5.6349999999999998"/>
        <n v="17.341999999999999"/>
        <n v="912.90800000000002"/>
        <n v="9.4700000000000006"/>
        <n v="21.780999999999999"/>
        <n v="0.94700000000000006"/>
        <n v="209"/>
        <n v="48"/>
        <n v="88"/>
        <n v="30.315999999999999"/>
        <n v="181.47200000000001"/>
        <n v="37.352000000000004"/>
        <n v="5.4279999999999999"/>
        <n v="3.1740000000000004"/>
        <n v="49.248000000000005"/>
        <n v="23.327999999999999"/>
        <n v="116.352"/>
        <n v="98.784000000000006"/>
        <n v="43.550000000000004"/>
        <n v="90.316000000000003"/>
        <n v="11.343"/>
        <n v="9.7510000000000012"/>
        <n v="177.50800000000001"/>
        <n v="21.400000000000002"/>
        <n v="18.560000000000002"/>
        <n v="17"/>
        <n v="10.116000000000001"/>
        <n v="7.8659999999999997"/>
        <n v="10.388"/>
        <n v="3.5979999999999999"/>
        <n v="20.832000000000001"/>
        <n v="12.095999999999998"/>
        <n v="50.988"/>
        <n v="231.89599999999999"/>
        <n v="32.143999999999998"/>
        <n v="63.632000000000005"/>
        <n v="23.114999999999998"/>
        <n v="43.818000000000005"/>
        <n v="112"/>
        <n v="16.425000000000001"/>
        <n v="58.5"/>
        <n v="8.0040000000000013"/>
        <n v="3.984"/>
        <n v="2.016"/>
        <n v="9.968"/>
        <n v="33.375999999999998"/>
        <n v="10.472"/>
        <n v="10.268000000000001"/>
        <n v="130.16200000000001"/>
        <n v="6.1909999999999998"/>
        <n v="4.077"/>
        <n v="14.478"/>
        <n v="42.464999999999996"/>
        <n v="100"/>
        <n v="115"/>
        <n v="45.212000000000003"/>
        <n v="20.826000000000001"/>
        <n v="22.873000000000001"/>
        <n v="10"/>
        <n v="7.3920000000000003"/>
        <n v="3.7380000000000004"/>
        <n v="44.573999999999998"/>
        <n v="93.288000000000011"/>
        <n v="22.632000000000001"/>
        <n v="1.6560000000000001"/>
        <n v="1.3800000000000001"/>
        <n v="6.0720000000000001"/>
        <n v="16.283999999999999"/>
        <n v="7.7279999999999998"/>
        <n v="3.3120000000000003"/>
        <n v="5.5200000000000005"/>
        <n v="204.792"/>
        <n v="29"/>
        <n v="185"/>
        <n v="38"/>
        <n v="47.903999999999996"/>
        <n v="33"/>
        <n v="25"/>
        <n v="9.1300000000000008"/>
        <n v="738.61700000000008"/>
        <n v="164.34"/>
        <n v="56.587999999999994"/>
        <n v="5.9219999999999997"/>
        <n v="594.83199999999999"/>
        <n v="385.25"/>
        <n v="1154.2090000000001"/>
        <n v="21"/>
        <n v="13.068000000000001"/>
        <n v="19.899000000000001"/>
        <n v="2.5300000000000002"/>
        <n v="8.4589999999999996"/>
        <n v="5.0220000000000002"/>
        <n v="5.1840000000000002"/>
        <n v="2.3490000000000002"/>
        <n v="3.645"/>
        <n v="4.6980000000000004"/>
        <n v="3.4829999999999997"/>
        <n v="51.110999999999997"/>
        <n v="34"/>
        <n v="20"/>
        <n v="21.364000000000001"/>
        <n v="7.63"/>
        <n v="13.733999999999998"/>
        <n v="370.81799999999998"/>
        <n v="33.571999999999996"/>
        <n v="79.35199999999999"/>
        <n v="929.33399999999995"/>
        <n v="56.461999999999996"/>
        <n v="12.4"/>
        <n v="93.31"/>
        <n v="125.55000000000001"/>
        <n v="7.13"/>
        <n v="0.93"/>
        <n v="52.7"/>
        <n v="16.739999999999998"/>
        <n v="6.3179999999999996"/>
        <n v="5.6159999999999997"/>
        <n v="1.0529999999999999"/>
        <n v="6.0519999999999996"/>
        <n v="10.931000000000001"/>
        <n v="4"/>
        <n v="8"/>
        <n v="1.325"/>
        <n v="13.350000000000001"/>
        <n v="10.274999999999999"/>
        <n v="55"/>
        <n v="19"/>
        <n v="23.244"/>
        <n v="2.73"/>
        <n v="35"/>
        <n v="105"/>
        <n v="2.2519999999999998"/>
        <n v="224.87"/>
        <n v="0.90400000000000003"/>
        <n v="21.546000000000003"/>
        <n v="40.005000000000003"/>
        <n v="27.306000000000001"/>
        <n v="35.667999999999999"/>
        <n v="10.878"/>
        <n v="26.37"/>
        <n v="3.5999999999999996"/>
        <n v="47"/>
        <n v="170.1"/>
        <n v="54.674999999999997"/>
        <n v="6.2149999999999999"/>
        <n v="8.2489999999999988"/>
        <n v="55.030999999999999"/>
        <n v="43.279000000000003"/>
        <n v="78.76400000000001"/>
        <n v="1.94"/>
        <n v="71.974000000000004"/>
        <n v="40.933999999999997"/>
        <n v="43"/>
        <n v="112.476"/>
        <n v="90.536999999999992"/>
        <n v="24.102"/>
        <n v="70.76100000000001"/>
        <n v="10.197000000000001"/>
        <n v="19.596"/>
        <n v="26.357999999999997"/>
        <n v="20.635999999999999"/>
        <n v="2.1440000000000001"/>
        <n v="154.1"/>
        <n v="90.584000000000003"/>
        <n v="31"/>
        <n v="160"/>
        <n v="188.79"/>
        <n v="133"/>
        <n v="1.593"/>
        <n v="528.87599999999998"/>
        <n v="16.209"/>
        <n v="30.617000000000001"/>
        <n v="1741.567"/>
        <n v="7.2039999999999997"/>
        <n v="97.271000000000001"/>
        <n v="46.561"/>
        <n v="316.70700000000005"/>
        <n v="22.493000000000002"/>
        <n v="4.8779999999999992"/>
        <n v="29.268000000000001"/>
        <n v="137.39699999999999"/>
        <n v="71.814999999999998"/>
        <n v="4.3360000000000003"/>
        <n v="384.291"/>
        <n v="2.3220000000000001"/>
        <n v="344"/>
        <n v="73"/>
        <n v="695"/>
        <n v="660"/>
        <n v="95.89200000000001"/>
        <n v="86.924999999999997"/>
        <n v="13"/>
        <n v="281.392"/>
        <n v="35.173999999999999"/>
        <n v="92.025000000000006"/>
        <n v="72.228000000000009"/>
        <n v="83.616"/>
        <n v="32"/>
        <n v="40.392000000000003"/>
        <n v="59.508000000000003"/>
        <n v="7.8839999999999995"/>
        <n v="15.604000000000001"/>
        <n v="7.6139999999999999"/>
        <n v="21.996000000000002"/>
        <n v="1.6450000000000002"/>
        <n v="11.656000000000001"/>
        <n v="135.16"/>
        <n v="30.256"/>
        <n v="57.288000000000004"/>
        <n v="12.895999999999999"/>
        <n v="37"/>
        <n v="46"/>
        <n v="20.074999999999999"/>
        <n v="34.869999999999997"/>
        <n v="49"/>
        <n v="10.701000000000001"/>
        <n v="1.3120000000000001"/>
        <n v="26.568000000000001"/>
        <n v="2.3370000000000002"/>
        <n v="6.25"/>
        <n v="18.725000000000001"/>
        <n v="74.801999999999992"/>
        <n v="3.12"/>
        <n v="5.4560000000000004"/>
        <n v="2.536"/>
        <n v="39.731999999999999"/>
        <n v="37.576000000000001"/>
        <n v="175.25199999999998"/>
        <n v="54.823999999999998"/>
        <n v="190.06"/>
        <n v="24.725000000000001"/>
        <n v="13.670999999999999"/>
        <n v="14.238"/>
        <n v="35.028000000000006"/>
        <n v="167"/>
        <n v="2.2490000000000001"/>
        <n v="170.578"/>
        <n v="1.056"/>
        <n v="14.928000000000001"/>
        <n v="26.417999999999999"/>
        <n v="15.54"/>
        <n v="61"/>
        <n v="18"/>
        <n v="29.205000000000002"/>
        <n v="127.44"/>
        <n v="20.001000000000001"/>
        <n v="223.31700000000001"/>
        <n v="4.3739999999999997"/>
        <n v="4.617"/>
        <n v="5.3460000000000001"/>
        <n v="351.58800000000002"/>
        <n v="1.0589999999999999"/>
        <n v="1.9710000000000001"/>
        <n v="7.0200000000000005"/>
        <n v="613"/>
        <n v="32.536000000000001"/>
        <n v="16.415000000000003"/>
        <n v="19308.805"/>
        <n v="93.67"/>
        <n v="76.16"/>
        <n v="14"/>
        <n v="99"/>
        <n v="13.064"/>
        <n v="7.952"/>
        <n v="37.488"/>
        <n v="7.3839999999999995"/>
        <n v="21.725999999999999"/>
        <n v="6.2479999999999993"/>
        <n v="11.36"/>
        <n v="24.707999999999998"/>
        <n v="11.502000000000001"/>
        <n v="30.491999999999997"/>
        <n v="8.0079999999999991"/>
        <n v="5.4119999999999999"/>
        <n v="89.88"/>
        <n v="9.24"/>
        <n v="20.759999999999998"/>
        <n v="6.6400000000000006"/>
        <n v="159.19399999999999"/>
        <n v="286.09199999999998"/>
        <n v="37.584000000000003"/>
        <n v="2.99"/>
        <n v="22.984000000000002"/>
        <n v="292.33800000000002"/>
        <n v="154.21499999999997"/>
        <n v="694"/>
        <n v="476"/>
        <n v="43.193000000000005"/>
        <n v="3.7600000000000002"/>
        <n v="39.24"/>
        <n v="1.6199999999999999"/>
        <n v="1.98"/>
        <n v="136.80000000000001"/>
        <n v="7.072000000000001"/>
        <n v="5.915"/>
        <n v="6.5339999999999998"/>
        <n v="4.4550000000000001"/>
        <n v="66.5"/>
        <n v="3.43"/>
        <n v="23.459999999999997"/>
        <n v="44.472000000000001"/>
        <n v="71.759999999999991"/>
        <n v="168"/>
        <n v="54"/>
        <n v="65"/>
        <n v="2.3219999999999996"/>
        <n v="46.764000000000003"/>
        <n v="4.8599999999999994"/>
        <n v="13.175000000000001"/>
        <n v="11.799999999999999"/>
        <n v="691.39"/>
        <n v="313.24200000000002"/>
        <n v="2.8220000000000001"/>
        <n v="1803.258"/>
        <n v="5.3940000000000001"/>
        <n v="180.42"/>
        <n v="74"/>
        <n v="26"/>
        <n v="36"/>
        <n v="153.75"/>
        <n v="32.799999999999997"/>
        <n v="18.244999999999997"/>
        <n v="171.7"/>
        <n v="167.96"/>
        <n v="2.7"/>
        <n v="3.2940000000000005"/>
        <n v="94"/>
        <n v="123.123"/>
        <n v="107.646"/>
        <n v="57.96"/>
        <n v="60.051000000000002"/>
        <n v="50.838000000000001"/>
        <n v="5.39"/>
        <n v="5.5990000000000002"/>
        <n v="31.27"/>
        <n v="142.57000000000002"/>
        <n v="14.84"/>
        <n v="75.789999999999992"/>
        <n v="422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1">
  <r>
    <x v="0"/>
    <m/>
    <m/>
    <x v="0"/>
    <s v="Total Lines of Code for Commit"/>
    <x v="0"/>
  </r>
  <r>
    <x v="0"/>
    <s v="f85398cf07b9bf082d09689389234f9bc06cc6a3"/>
    <m/>
    <x v="0"/>
    <n v="39"/>
    <x v="1"/>
  </r>
  <r>
    <x v="0"/>
    <m/>
    <m/>
    <x v="0"/>
    <n v="39"/>
    <x v="1"/>
  </r>
  <r>
    <x v="0"/>
    <m/>
    <n v="0.16400000000000001"/>
    <x v="1"/>
    <n v="39"/>
    <x v="2"/>
  </r>
  <r>
    <x v="0"/>
    <m/>
    <n v="0.83499999999999996"/>
    <x v="2"/>
    <n v="39"/>
    <x v="3"/>
  </r>
  <r>
    <x v="0"/>
    <m/>
    <m/>
    <x v="0"/>
    <n v="39"/>
    <x v="1"/>
  </r>
  <r>
    <x v="0"/>
    <s v="3c577a31cbdbb2722ebc2dd71c64e5ed2aab5f0f"/>
    <m/>
    <x v="0"/>
    <n v="24"/>
    <x v="1"/>
  </r>
  <r>
    <x v="0"/>
    <m/>
    <m/>
    <x v="0"/>
    <n v="24"/>
    <x v="1"/>
  </r>
  <r>
    <x v="0"/>
    <m/>
    <n v="1"/>
    <x v="2"/>
    <n v="24"/>
    <x v="4"/>
  </r>
  <r>
    <x v="1"/>
    <m/>
    <m/>
    <x v="0"/>
    <n v="24"/>
    <x v="1"/>
  </r>
  <r>
    <x v="1"/>
    <s v="7824eac06e596d26165744229c3121af55305534"/>
    <m/>
    <x v="0"/>
    <n v="17"/>
    <x v="1"/>
  </r>
  <r>
    <x v="1"/>
    <m/>
    <m/>
    <x v="0"/>
    <n v="17"/>
    <x v="1"/>
  </r>
  <r>
    <x v="1"/>
    <m/>
    <n v="0.51"/>
    <x v="3"/>
    <n v="17"/>
    <x v="5"/>
  </r>
  <r>
    <x v="1"/>
    <m/>
    <n v="0.48899999999999999"/>
    <x v="4"/>
    <n v="17"/>
    <x v="6"/>
  </r>
  <r>
    <x v="1"/>
    <m/>
    <m/>
    <x v="0"/>
    <n v="17"/>
    <x v="1"/>
  </r>
  <r>
    <x v="1"/>
    <s v="28327ab66e97d3319ca2baf001385a38825da84c"/>
    <m/>
    <x v="0"/>
    <n v="48"/>
    <x v="1"/>
  </r>
  <r>
    <x v="1"/>
    <m/>
    <m/>
    <x v="0"/>
    <n v="48"/>
    <x v="1"/>
  </r>
  <r>
    <x v="1"/>
    <m/>
    <n v="0.63400000000000001"/>
    <x v="5"/>
    <n v="48"/>
    <x v="7"/>
  </r>
  <r>
    <x v="1"/>
    <m/>
    <n v="0.36499999999999999"/>
    <x v="3"/>
    <n v="48"/>
    <x v="8"/>
  </r>
  <r>
    <x v="1"/>
    <m/>
    <m/>
    <x v="0"/>
    <n v="48"/>
    <x v="1"/>
  </r>
  <r>
    <x v="1"/>
    <s v="83f783b2affc4e1baf774cc496cf0740c580369e"/>
    <m/>
    <x v="0"/>
    <n v="2"/>
    <x v="1"/>
  </r>
  <r>
    <x v="1"/>
    <m/>
    <m/>
    <x v="0"/>
    <n v="2"/>
    <x v="1"/>
  </r>
  <r>
    <x v="1"/>
    <m/>
    <n v="1"/>
    <x v="3"/>
    <n v="2"/>
    <x v="9"/>
  </r>
  <r>
    <x v="1"/>
    <m/>
    <m/>
    <x v="0"/>
    <n v="2"/>
    <x v="1"/>
  </r>
  <r>
    <x v="1"/>
    <s v="2005c58876346dba6cdc67025b8d244aca8e4e2c"/>
    <m/>
    <x v="0"/>
    <n v="10"/>
    <x v="1"/>
  </r>
  <r>
    <x v="1"/>
    <m/>
    <m/>
    <x v="0"/>
    <n v="10"/>
    <x v="1"/>
  </r>
  <r>
    <x v="1"/>
    <m/>
    <n v="0.32200000000000001"/>
    <x v="6"/>
    <n v="10"/>
    <x v="10"/>
  </r>
  <r>
    <x v="1"/>
    <m/>
    <n v="0.67700000000000005"/>
    <x v="3"/>
    <n v="10"/>
    <x v="11"/>
  </r>
  <r>
    <x v="1"/>
    <m/>
    <m/>
    <x v="0"/>
    <n v="10"/>
    <x v="1"/>
  </r>
  <r>
    <x v="1"/>
    <s v="71219e3fa67520e1e0c93cbcdeaee2354d81cd9e"/>
    <m/>
    <x v="0"/>
    <n v="147"/>
    <x v="1"/>
  </r>
  <r>
    <x v="1"/>
    <m/>
    <m/>
    <x v="0"/>
    <n v="147"/>
    <x v="1"/>
  </r>
  <r>
    <x v="1"/>
    <m/>
    <n v="0.71699999999999997"/>
    <x v="6"/>
    <n v="147"/>
    <x v="12"/>
  </r>
  <r>
    <x v="1"/>
    <m/>
    <n v="0.28199999999999997"/>
    <x v="2"/>
    <n v="147"/>
    <x v="13"/>
  </r>
  <r>
    <x v="1"/>
    <m/>
    <m/>
    <x v="0"/>
    <n v="147"/>
    <x v="1"/>
  </r>
  <r>
    <x v="1"/>
    <s v="de228a1e9b570d7c7fdff4716be2b45863f2dfd4"/>
    <m/>
    <x v="0"/>
    <n v="42"/>
    <x v="1"/>
  </r>
  <r>
    <x v="1"/>
    <m/>
    <m/>
    <x v="0"/>
    <n v="42"/>
    <x v="1"/>
  </r>
  <r>
    <x v="1"/>
    <m/>
    <n v="1"/>
    <x v="5"/>
    <n v="42"/>
    <x v="14"/>
  </r>
  <r>
    <x v="2"/>
    <m/>
    <m/>
    <x v="0"/>
    <n v="42"/>
    <x v="1"/>
  </r>
  <r>
    <x v="2"/>
    <s v="5a7ecde80c028947a9b29e82fe461013991e3d07"/>
    <m/>
    <x v="0"/>
    <n v="42"/>
    <x v="1"/>
  </r>
  <r>
    <x v="2"/>
    <m/>
    <m/>
    <x v="0"/>
    <n v="42"/>
    <x v="1"/>
  </r>
  <r>
    <x v="2"/>
    <m/>
    <n v="0.97899999999999998"/>
    <x v="7"/>
    <n v="42"/>
    <x v="15"/>
  </r>
  <r>
    <x v="2"/>
    <m/>
    <n v="0.02"/>
    <x v="8"/>
    <n v="42"/>
    <x v="16"/>
  </r>
  <r>
    <x v="2"/>
    <m/>
    <m/>
    <x v="0"/>
    <n v="42"/>
    <x v="1"/>
  </r>
  <r>
    <x v="2"/>
    <s v="fd8b9c9ba1b55fd01fff062e75d33d9c683fe586"/>
    <m/>
    <x v="0"/>
    <n v="1"/>
    <x v="1"/>
  </r>
  <r>
    <x v="2"/>
    <m/>
    <m/>
    <x v="0"/>
    <n v="1"/>
    <x v="1"/>
  </r>
  <r>
    <x v="2"/>
    <m/>
    <n v="1"/>
    <x v="9"/>
    <n v="1"/>
    <x v="17"/>
  </r>
  <r>
    <x v="2"/>
    <m/>
    <m/>
    <x v="0"/>
    <n v="1"/>
    <x v="1"/>
  </r>
  <r>
    <x v="2"/>
    <s v="63fdcabe8dea353440e79b27bb334bdd2fe20929"/>
    <m/>
    <x v="0"/>
    <n v="1"/>
    <x v="1"/>
  </r>
  <r>
    <x v="2"/>
    <m/>
    <m/>
    <x v="0"/>
    <n v="1"/>
    <x v="1"/>
  </r>
  <r>
    <x v="2"/>
    <m/>
    <n v="1"/>
    <x v="9"/>
    <n v="1"/>
    <x v="17"/>
  </r>
  <r>
    <x v="2"/>
    <m/>
    <m/>
    <x v="0"/>
    <n v="1"/>
    <x v="1"/>
  </r>
  <r>
    <x v="2"/>
    <s v="6c3a1e74f320e89db873266809b68dbf954682a2"/>
    <m/>
    <x v="0"/>
    <n v="24"/>
    <x v="1"/>
  </r>
  <r>
    <x v="2"/>
    <m/>
    <m/>
    <x v="0"/>
    <n v="24"/>
    <x v="1"/>
  </r>
  <r>
    <x v="2"/>
    <m/>
    <n v="8.2000000000000003E-2"/>
    <x v="10"/>
    <n v="24"/>
    <x v="18"/>
  </r>
  <r>
    <x v="2"/>
    <m/>
    <n v="0.91700000000000004"/>
    <x v="9"/>
    <n v="24"/>
    <x v="19"/>
  </r>
  <r>
    <x v="2"/>
    <m/>
    <m/>
    <x v="0"/>
    <n v="24"/>
    <x v="1"/>
  </r>
  <r>
    <x v="2"/>
    <s v="0d433501eba263194a81d4a92b53ac1b8cb0ff3e"/>
    <m/>
    <x v="0"/>
    <n v="2"/>
    <x v="1"/>
  </r>
  <r>
    <x v="2"/>
    <m/>
    <m/>
    <x v="0"/>
    <n v="2"/>
    <x v="1"/>
  </r>
  <r>
    <x v="2"/>
    <m/>
    <n v="1"/>
    <x v="9"/>
    <n v="2"/>
    <x v="9"/>
  </r>
  <r>
    <x v="2"/>
    <m/>
    <m/>
    <x v="0"/>
    <n v="2"/>
    <x v="1"/>
  </r>
  <r>
    <x v="2"/>
    <s v="c3fae4601874dc8dc6c41fdb63080a08a3784e8d"/>
    <m/>
    <x v="0"/>
    <n v="1"/>
    <x v="1"/>
  </r>
  <r>
    <x v="2"/>
    <m/>
    <m/>
    <x v="0"/>
    <n v="1"/>
    <x v="1"/>
  </r>
  <r>
    <x v="2"/>
    <m/>
    <n v="1"/>
    <x v="9"/>
    <n v="1"/>
    <x v="17"/>
  </r>
  <r>
    <x v="2"/>
    <m/>
    <m/>
    <x v="0"/>
    <n v="1"/>
    <x v="1"/>
  </r>
  <r>
    <x v="2"/>
    <s v="9f975e58f92330cf477f00044ff7800c497a7ed1"/>
    <m/>
    <x v="0"/>
    <n v="5"/>
    <x v="1"/>
  </r>
  <r>
    <x v="2"/>
    <m/>
    <m/>
    <x v="0"/>
    <n v="5"/>
    <x v="1"/>
  </r>
  <r>
    <x v="2"/>
    <m/>
    <n v="0.124"/>
    <x v="10"/>
    <n v="5"/>
    <x v="20"/>
  </r>
  <r>
    <x v="2"/>
    <m/>
    <n v="0.876"/>
    <x v="9"/>
    <n v="5"/>
    <x v="21"/>
  </r>
  <r>
    <x v="2"/>
    <m/>
    <m/>
    <x v="0"/>
    <n v="5"/>
    <x v="1"/>
  </r>
  <r>
    <x v="2"/>
    <s v="e82c2bf4310e8f0bb6a4041f01a0f5109f13a5a6"/>
    <m/>
    <x v="0"/>
    <n v="154"/>
    <x v="1"/>
  </r>
  <r>
    <x v="2"/>
    <m/>
    <m/>
    <x v="0"/>
    <n v="154"/>
    <x v="1"/>
  </r>
  <r>
    <x v="2"/>
    <m/>
    <n v="0.26200000000000001"/>
    <x v="11"/>
    <n v="154"/>
    <x v="22"/>
  </r>
  <r>
    <x v="2"/>
    <m/>
    <n v="7.0000000000000007E-2"/>
    <x v="5"/>
    <n v="154"/>
    <x v="23"/>
  </r>
  <r>
    <x v="2"/>
    <m/>
    <n v="0.623"/>
    <x v="10"/>
    <n v="154"/>
    <x v="24"/>
  </r>
  <r>
    <x v="2"/>
    <m/>
    <n v="3.2000000000000001E-2"/>
    <x v="12"/>
    <n v="154"/>
    <x v="25"/>
  </r>
  <r>
    <x v="2"/>
    <m/>
    <n v="1.0999999999999999E-2"/>
    <x v="9"/>
    <n v="154"/>
    <x v="26"/>
  </r>
  <r>
    <x v="2"/>
    <m/>
    <m/>
    <x v="0"/>
    <n v="154"/>
    <x v="1"/>
  </r>
  <r>
    <x v="2"/>
    <s v="57c49a91767327fedd3b22a1363480f1a7d9ff20"/>
    <m/>
    <x v="0"/>
    <n v="2"/>
    <x v="1"/>
  </r>
  <r>
    <x v="2"/>
    <m/>
    <m/>
    <x v="0"/>
    <n v="2"/>
    <x v="1"/>
  </r>
  <r>
    <x v="2"/>
    <m/>
    <n v="1"/>
    <x v="9"/>
    <n v="2"/>
    <x v="9"/>
  </r>
  <r>
    <x v="2"/>
    <m/>
    <m/>
    <x v="0"/>
    <n v="2"/>
    <x v="1"/>
  </r>
  <r>
    <x v="2"/>
    <s v="2376a47397551c9ea6bbf97d8ac890d978174e1a"/>
    <m/>
    <x v="0"/>
    <n v="1"/>
    <x v="1"/>
  </r>
  <r>
    <x v="2"/>
    <m/>
    <m/>
    <x v="0"/>
    <n v="1"/>
    <x v="1"/>
  </r>
  <r>
    <x v="2"/>
    <m/>
    <n v="1"/>
    <x v="9"/>
    <n v="1"/>
    <x v="17"/>
  </r>
  <r>
    <x v="2"/>
    <m/>
    <m/>
    <x v="0"/>
    <n v="1"/>
    <x v="1"/>
  </r>
  <r>
    <x v="2"/>
    <s v="1cac4cc145951a7a2c67fa46925600ccd9a13d9c"/>
    <m/>
    <x v="0"/>
    <n v="7"/>
    <x v="1"/>
  </r>
  <r>
    <x v="2"/>
    <m/>
    <m/>
    <x v="0"/>
    <n v="7"/>
    <x v="1"/>
  </r>
  <r>
    <x v="2"/>
    <m/>
    <n v="1"/>
    <x v="9"/>
    <n v="7"/>
    <x v="27"/>
  </r>
  <r>
    <x v="2"/>
    <m/>
    <m/>
    <x v="0"/>
    <n v="7"/>
    <x v="1"/>
  </r>
  <r>
    <x v="2"/>
    <s v="ce632548f3053a49ac2f2763663d21eee1ce14bc"/>
    <m/>
    <x v="0"/>
    <n v="133"/>
    <x v="1"/>
  </r>
  <r>
    <x v="2"/>
    <m/>
    <m/>
    <x v="0"/>
    <n v="133"/>
    <x v="1"/>
  </r>
  <r>
    <x v="2"/>
    <m/>
    <n v="0.99199999999999999"/>
    <x v="13"/>
    <n v="133"/>
    <x v="28"/>
  </r>
  <r>
    <x v="2"/>
    <m/>
    <n v="7.0000000000000001E-3"/>
    <x v="14"/>
    <n v="133"/>
    <x v="29"/>
  </r>
  <r>
    <x v="2"/>
    <m/>
    <m/>
    <x v="0"/>
    <n v="133"/>
    <x v="1"/>
  </r>
  <r>
    <x v="2"/>
    <s v="9f248cc6a4f885aa33cacbcaeb34cb24de7f1ac3"/>
    <m/>
    <x v="0"/>
    <n v="77"/>
    <x v="1"/>
  </r>
  <r>
    <x v="2"/>
    <m/>
    <m/>
    <x v="0"/>
    <n v="77"/>
    <x v="1"/>
  </r>
  <r>
    <x v="2"/>
    <m/>
    <n v="1"/>
    <x v="14"/>
    <n v="77"/>
    <x v="30"/>
  </r>
  <r>
    <x v="3"/>
    <m/>
    <m/>
    <x v="0"/>
    <n v="77"/>
    <x v="1"/>
  </r>
  <r>
    <x v="3"/>
    <s v="f18e88ffafd615d515f3359ee73f719b1667e193"/>
    <m/>
    <x v="0"/>
    <n v="39"/>
    <x v="1"/>
  </r>
  <r>
    <x v="3"/>
    <m/>
    <m/>
    <x v="0"/>
    <n v="39"/>
    <x v="1"/>
  </r>
  <r>
    <x v="3"/>
    <m/>
    <n v="1"/>
    <x v="15"/>
    <n v="39"/>
    <x v="31"/>
  </r>
  <r>
    <x v="3"/>
    <m/>
    <m/>
    <x v="0"/>
    <n v="39"/>
    <x v="1"/>
  </r>
  <r>
    <x v="3"/>
    <s v="944807590b5d7a6a5b7b53f02bd032faf9406507"/>
    <m/>
    <x v="0"/>
    <n v="66"/>
    <x v="1"/>
  </r>
  <r>
    <x v="3"/>
    <m/>
    <m/>
    <x v="0"/>
    <n v="66"/>
    <x v="1"/>
  </r>
  <r>
    <x v="3"/>
    <m/>
    <n v="1"/>
    <x v="2"/>
    <n v="66"/>
    <x v="32"/>
  </r>
  <r>
    <x v="3"/>
    <m/>
    <m/>
    <x v="0"/>
    <n v="66"/>
    <x v="1"/>
  </r>
  <r>
    <x v="3"/>
    <s v="c5ce70cdef9102b1f71cbf2beb94da7ebb9f1c5c"/>
    <m/>
    <x v="0"/>
    <n v="44"/>
    <x v="1"/>
  </r>
  <r>
    <x v="3"/>
    <m/>
    <m/>
    <x v="0"/>
    <n v="44"/>
    <x v="1"/>
  </r>
  <r>
    <x v="3"/>
    <m/>
    <n v="1"/>
    <x v="16"/>
    <n v="44"/>
    <x v="33"/>
  </r>
  <r>
    <x v="3"/>
    <m/>
    <m/>
    <x v="0"/>
    <n v="44"/>
    <x v="1"/>
  </r>
  <r>
    <x v="3"/>
    <s v="1954504cacb580e06ab20742edf1f3a3c72f75fb"/>
    <m/>
    <x v="0"/>
    <n v="2"/>
    <x v="1"/>
  </r>
  <r>
    <x v="3"/>
    <m/>
    <m/>
    <x v="0"/>
    <n v="2"/>
    <x v="1"/>
  </r>
  <r>
    <x v="3"/>
    <m/>
    <n v="1"/>
    <x v="17"/>
    <n v="2"/>
    <x v="9"/>
  </r>
  <r>
    <x v="3"/>
    <m/>
    <m/>
    <x v="0"/>
    <n v="2"/>
    <x v="1"/>
  </r>
  <r>
    <x v="3"/>
    <s v="548693879eddfe3051a7303245dcfedde3a0ac61"/>
    <m/>
    <x v="0"/>
    <n v="70"/>
    <x v="1"/>
  </r>
  <r>
    <x v="3"/>
    <m/>
    <m/>
    <x v="0"/>
    <n v="70"/>
    <x v="1"/>
  </r>
  <r>
    <x v="3"/>
    <m/>
    <n v="0.22700000000000001"/>
    <x v="18"/>
    <n v="70"/>
    <x v="34"/>
  </r>
  <r>
    <x v="3"/>
    <m/>
    <n v="0.58299999999999996"/>
    <x v="19"/>
    <n v="70"/>
    <x v="35"/>
  </r>
  <r>
    <x v="3"/>
    <m/>
    <n v="0.08"/>
    <x v="17"/>
    <n v="70"/>
    <x v="36"/>
  </r>
  <r>
    <x v="3"/>
    <m/>
    <n v="0.108"/>
    <x v="7"/>
    <n v="70"/>
    <x v="37"/>
  </r>
  <r>
    <x v="3"/>
    <m/>
    <m/>
    <x v="0"/>
    <n v="70"/>
    <x v="1"/>
  </r>
  <r>
    <x v="3"/>
    <s v="85396abfc18ec3f6a15cce41f6512ec013b747a4"/>
    <m/>
    <x v="0"/>
    <n v="113"/>
    <x v="1"/>
  </r>
  <r>
    <x v="3"/>
    <m/>
    <m/>
    <x v="0"/>
    <n v="113"/>
    <x v="1"/>
  </r>
  <r>
    <x v="3"/>
    <m/>
    <n v="2.4E-2"/>
    <x v="20"/>
    <n v="113"/>
    <x v="38"/>
  </r>
  <r>
    <x v="3"/>
    <m/>
    <n v="0.97499999999999998"/>
    <x v="18"/>
    <n v="113"/>
    <x v="39"/>
  </r>
  <r>
    <x v="3"/>
    <m/>
    <m/>
    <x v="0"/>
    <n v="113"/>
    <x v="1"/>
  </r>
  <r>
    <x v="3"/>
    <s v="f3bbd9daf3f36b4fee3e577dcea9aa0d1aef8b11"/>
    <m/>
    <x v="0"/>
    <n v="384"/>
    <x v="1"/>
  </r>
  <r>
    <x v="3"/>
    <m/>
    <m/>
    <x v="0"/>
    <n v="384"/>
    <x v="1"/>
  </r>
  <r>
    <x v="3"/>
    <m/>
    <n v="0.82099999999999995"/>
    <x v="19"/>
    <n v="384"/>
    <x v="40"/>
  </r>
  <r>
    <x v="3"/>
    <m/>
    <n v="0.17499999999999999"/>
    <x v="7"/>
    <n v="384"/>
    <x v="41"/>
  </r>
  <r>
    <x v="3"/>
    <m/>
    <n v="3.0000000000000001E-3"/>
    <x v="12"/>
    <n v="384"/>
    <x v="42"/>
  </r>
  <r>
    <x v="3"/>
    <m/>
    <m/>
    <x v="0"/>
    <n v="384"/>
    <x v="1"/>
  </r>
  <r>
    <x v="3"/>
    <s v="7aad87285f8149e1979699d9767815740e98dff4"/>
    <m/>
    <x v="0"/>
    <n v="1"/>
    <x v="1"/>
  </r>
  <r>
    <x v="3"/>
    <m/>
    <m/>
    <x v="0"/>
    <n v="1"/>
    <x v="1"/>
  </r>
  <r>
    <x v="3"/>
    <m/>
    <n v="1"/>
    <x v="19"/>
    <n v="1"/>
    <x v="17"/>
  </r>
  <r>
    <x v="3"/>
    <m/>
    <m/>
    <x v="0"/>
    <n v="1"/>
    <x v="1"/>
  </r>
  <r>
    <x v="3"/>
    <s v="61b71b0c7b0c4f2a7dbe72d7cf773a5ce1fbf44a"/>
    <m/>
    <x v="0"/>
    <n v="2"/>
    <x v="1"/>
  </r>
  <r>
    <x v="3"/>
    <m/>
    <m/>
    <x v="0"/>
    <n v="2"/>
    <x v="1"/>
  </r>
  <r>
    <x v="3"/>
    <m/>
    <n v="1"/>
    <x v="20"/>
    <n v="2"/>
    <x v="9"/>
  </r>
  <r>
    <x v="3"/>
    <m/>
    <m/>
    <x v="0"/>
    <n v="2"/>
    <x v="1"/>
  </r>
  <r>
    <x v="3"/>
    <s v="df79d68a7fec7032361146acdc1abfb85e26de22"/>
    <m/>
    <x v="0"/>
    <n v="11"/>
    <x v="1"/>
  </r>
  <r>
    <x v="3"/>
    <m/>
    <m/>
    <x v="0"/>
    <n v="11"/>
    <x v="1"/>
  </r>
  <r>
    <x v="3"/>
    <m/>
    <n v="1"/>
    <x v="7"/>
    <n v="11"/>
    <x v="43"/>
  </r>
  <r>
    <x v="3"/>
    <m/>
    <m/>
    <x v="0"/>
    <n v="11"/>
    <x v="1"/>
  </r>
  <r>
    <x v="3"/>
    <s v="3c3b8ee5fcd3f26cf09f6d2997a1dbed55942e59"/>
    <m/>
    <x v="0"/>
    <n v="54"/>
    <x v="1"/>
  </r>
  <r>
    <x v="3"/>
    <m/>
    <m/>
    <x v="0"/>
    <n v="54"/>
    <x v="1"/>
  </r>
  <r>
    <x v="3"/>
    <m/>
    <n v="0.73299999999999998"/>
    <x v="6"/>
    <n v="54"/>
    <x v="44"/>
  </r>
  <r>
    <x v="3"/>
    <m/>
    <n v="0.26600000000000001"/>
    <x v="5"/>
    <n v="54"/>
    <x v="45"/>
  </r>
  <r>
    <x v="3"/>
    <m/>
    <m/>
    <x v="0"/>
    <n v="54"/>
    <x v="1"/>
  </r>
  <r>
    <x v="3"/>
    <s v="e5f2bc8346a6c7e9d103f16065d4c24b5ade4a87"/>
    <m/>
    <x v="0"/>
    <n v="9"/>
    <x v="1"/>
  </r>
  <r>
    <x v="3"/>
    <m/>
    <m/>
    <x v="0"/>
    <n v="9"/>
    <x v="1"/>
  </r>
  <r>
    <x v="3"/>
    <m/>
    <n v="1"/>
    <x v="21"/>
    <n v="9"/>
    <x v="46"/>
  </r>
  <r>
    <x v="3"/>
    <m/>
    <m/>
    <x v="0"/>
    <n v="9"/>
    <x v="1"/>
  </r>
  <r>
    <x v="3"/>
    <s v="3a7950fcf73eaf96dacddf522a8e76531157dcdd"/>
    <m/>
    <x v="0"/>
    <n v="3"/>
    <x v="1"/>
  </r>
  <r>
    <x v="3"/>
    <m/>
    <m/>
    <x v="0"/>
    <n v="3"/>
    <x v="1"/>
  </r>
  <r>
    <x v="3"/>
    <m/>
    <n v="1"/>
    <x v="7"/>
    <n v="3"/>
    <x v="47"/>
  </r>
  <r>
    <x v="3"/>
    <m/>
    <m/>
    <x v="0"/>
    <n v="3"/>
    <x v="1"/>
  </r>
  <r>
    <x v="3"/>
    <s v="971cd7f952be5ccfddc518347e87f53e8f4ab22a"/>
    <m/>
    <x v="0"/>
    <n v="31"/>
    <x v="1"/>
  </r>
  <r>
    <x v="3"/>
    <m/>
    <m/>
    <x v="0"/>
    <n v="31"/>
    <x v="1"/>
  </r>
  <r>
    <x v="3"/>
    <m/>
    <n v="0.373"/>
    <x v="8"/>
    <n v="31"/>
    <x v="48"/>
  </r>
  <r>
    <x v="3"/>
    <m/>
    <n v="0.626"/>
    <x v="10"/>
    <n v="31"/>
    <x v="49"/>
  </r>
  <r>
    <x v="3"/>
    <m/>
    <m/>
    <x v="0"/>
    <n v="31"/>
    <x v="1"/>
  </r>
  <r>
    <x v="3"/>
    <s v="dc70aa94f66a383cd5e9e791ec633d12055c62a7"/>
    <m/>
    <x v="0"/>
    <n v="32"/>
    <x v="1"/>
  </r>
  <r>
    <x v="3"/>
    <m/>
    <m/>
    <x v="0"/>
    <n v="32"/>
    <x v="1"/>
  </r>
  <r>
    <x v="3"/>
    <m/>
    <n v="0.56799999999999995"/>
    <x v="7"/>
    <n v="32"/>
    <x v="50"/>
  </r>
  <r>
    <x v="3"/>
    <m/>
    <n v="0.43099999999999999"/>
    <x v="22"/>
    <n v="32"/>
    <x v="51"/>
  </r>
  <r>
    <x v="4"/>
    <m/>
    <m/>
    <x v="0"/>
    <n v="32"/>
    <x v="1"/>
  </r>
  <r>
    <x v="4"/>
    <s v="eb770cae186051282309ca4582b4a255d4b8cfeb"/>
    <m/>
    <x v="0"/>
    <n v="6"/>
    <x v="1"/>
  </r>
  <r>
    <x v="4"/>
    <m/>
    <m/>
    <x v="0"/>
    <n v="6"/>
    <x v="1"/>
  </r>
  <r>
    <x v="4"/>
    <m/>
    <n v="1"/>
    <x v="3"/>
    <n v="6"/>
    <x v="52"/>
  </r>
  <r>
    <x v="5"/>
    <m/>
    <m/>
    <x v="0"/>
    <n v="6"/>
    <x v="1"/>
  </r>
  <r>
    <x v="5"/>
    <s v="7851431d5b4b1dc0a5df17c1f7964d2bfc3ff623"/>
    <m/>
    <x v="0"/>
    <n v="100"/>
    <x v="1"/>
  </r>
  <r>
    <x v="5"/>
    <m/>
    <m/>
    <x v="0"/>
    <n v="100"/>
    <x v="1"/>
  </r>
  <r>
    <x v="5"/>
    <m/>
    <n v="0.219"/>
    <x v="20"/>
    <n v="100"/>
    <x v="53"/>
  </r>
  <r>
    <x v="5"/>
    <m/>
    <n v="0.78"/>
    <x v="23"/>
    <n v="100"/>
    <x v="54"/>
  </r>
  <r>
    <x v="5"/>
    <m/>
    <m/>
    <x v="0"/>
    <n v="100"/>
    <x v="1"/>
  </r>
  <r>
    <x v="5"/>
    <s v="4b936ef90766ab327ea71468002c07e3020b94d7"/>
    <m/>
    <x v="0"/>
    <n v="140"/>
    <x v="1"/>
  </r>
  <r>
    <x v="5"/>
    <m/>
    <m/>
    <x v="0"/>
    <n v="140"/>
    <x v="1"/>
  </r>
  <r>
    <x v="5"/>
    <m/>
    <n v="1"/>
    <x v="23"/>
    <n v="140"/>
    <x v="55"/>
  </r>
  <r>
    <x v="5"/>
    <m/>
    <m/>
    <x v="0"/>
    <n v="140"/>
    <x v="1"/>
  </r>
  <r>
    <x v="5"/>
    <s v="ba9db2cc41b42e8867d84d14761659fe292d5a95"/>
    <m/>
    <x v="0"/>
    <n v="82"/>
    <x v="1"/>
  </r>
  <r>
    <x v="5"/>
    <m/>
    <m/>
    <x v="0"/>
    <n v="82"/>
    <x v="1"/>
  </r>
  <r>
    <x v="5"/>
    <m/>
    <n v="0.20599999999999999"/>
    <x v="23"/>
    <n v="82"/>
    <x v="56"/>
  </r>
  <r>
    <x v="5"/>
    <m/>
    <n v="0.79300000000000004"/>
    <x v="8"/>
    <n v="82"/>
    <x v="57"/>
  </r>
  <r>
    <x v="5"/>
    <m/>
    <m/>
    <x v="0"/>
    <n v="82"/>
    <x v="1"/>
  </r>
  <r>
    <x v="5"/>
    <s v="80fcae04c76b2d7264e93a0e1943a47c58b2d821"/>
    <m/>
    <x v="0"/>
    <n v="41"/>
    <x v="1"/>
  </r>
  <r>
    <x v="5"/>
    <m/>
    <m/>
    <x v="0"/>
    <n v="41"/>
    <x v="1"/>
  </r>
  <r>
    <x v="5"/>
    <m/>
    <n v="1"/>
    <x v="23"/>
    <n v="41"/>
    <x v="58"/>
  </r>
  <r>
    <x v="5"/>
    <m/>
    <m/>
    <x v="0"/>
    <n v="41"/>
    <x v="1"/>
  </r>
  <r>
    <x v="5"/>
    <s v="94cbec5589f05b257a48fd73e1153c02a5ae1ff5"/>
    <m/>
    <x v="0"/>
    <n v="79"/>
    <x v="1"/>
  </r>
  <r>
    <x v="5"/>
    <m/>
    <m/>
    <x v="0"/>
    <n v="79"/>
    <x v="1"/>
  </r>
  <r>
    <x v="5"/>
    <m/>
    <n v="1"/>
    <x v="24"/>
    <n v="79"/>
    <x v="59"/>
  </r>
  <r>
    <x v="5"/>
    <m/>
    <m/>
    <x v="0"/>
    <n v="79"/>
    <x v="1"/>
  </r>
  <r>
    <x v="5"/>
    <s v="5e120d33c761d2dd89ae260751ab1368c512a8d5"/>
    <m/>
    <x v="0"/>
    <n v="338"/>
    <x v="1"/>
  </r>
  <r>
    <x v="5"/>
    <m/>
    <m/>
    <x v="0"/>
    <n v="338"/>
    <x v="1"/>
  </r>
  <r>
    <x v="5"/>
    <m/>
    <n v="0.23799999999999999"/>
    <x v="24"/>
    <n v="338"/>
    <x v="60"/>
  </r>
  <r>
    <x v="5"/>
    <m/>
    <n v="0.76100000000000001"/>
    <x v="8"/>
    <n v="338"/>
    <x v="61"/>
  </r>
  <r>
    <x v="5"/>
    <m/>
    <m/>
    <x v="0"/>
    <n v="338"/>
    <x v="1"/>
  </r>
  <r>
    <x v="5"/>
    <s v="552cce169154293d27c9b782cac8a5dec146ceae"/>
    <m/>
    <x v="0"/>
    <n v="26"/>
    <x v="1"/>
  </r>
  <r>
    <x v="5"/>
    <m/>
    <m/>
    <x v="0"/>
    <n v="26"/>
    <x v="1"/>
  </r>
  <r>
    <x v="5"/>
    <m/>
    <n v="0.78800000000000003"/>
    <x v="23"/>
    <n v="26"/>
    <x v="62"/>
  </r>
  <r>
    <x v="5"/>
    <m/>
    <n v="0.21099999999999999"/>
    <x v="8"/>
    <n v="26"/>
    <x v="63"/>
  </r>
  <r>
    <x v="5"/>
    <m/>
    <m/>
    <x v="0"/>
    <n v="26"/>
    <x v="1"/>
  </r>
  <r>
    <x v="5"/>
    <s v="d8f5f9a8221498e3637971fb0a74818d1d4782c5"/>
    <m/>
    <x v="0"/>
    <n v="136"/>
    <x v="1"/>
  </r>
  <r>
    <x v="5"/>
    <m/>
    <m/>
    <x v="0"/>
    <n v="136"/>
    <x v="1"/>
  </r>
  <r>
    <x v="5"/>
    <m/>
    <n v="1"/>
    <x v="24"/>
    <n v="136"/>
    <x v="64"/>
  </r>
  <r>
    <x v="5"/>
    <m/>
    <m/>
    <x v="0"/>
    <n v="136"/>
    <x v="1"/>
  </r>
  <r>
    <x v="5"/>
    <s v="d9c5f2c2c0872519c68ec9200df9ff5ee7e7b071"/>
    <m/>
    <x v="0"/>
    <n v="12"/>
    <x v="1"/>
  </r>
  <r>
    <x v="5"/>
    <m/>
    <m/>
    <x v="0"/>
    <n v="12"/>
    <x v="1"/>
  </r>
  <r>
    <x v="5"/>
    <m/>
    <n v="1"/>
    <x v="23"/>
    <n v="12"/>
    <x v="65"/>
  </r>
  <r>
    <x v="5"/>
    <m/>
    <m/>
    <x v="0"/>
    <n v="12"/>
    <x v="1"/>
  </r>
  <r>
    <x v="5"/>
    <s v="7766137467a41c02d053d81b65d55349bd865b29"/>
    <m/>
    <x v="0"/>
    <n v="42"/>
    <x v="1"/>
  </r>
  <r>
    <x v="5"/>
    <m/>
    <m/>
    <x v="0"/>
    <n v="42"/>
    <x v="1"/>
  </r>
  <r>
    <x v="5"/>
    <m/>
    <n v="0.17100000000000001"/>
    <x v="20"/>
    <n v="42"/>
    <x v="66"/>
  </r>
  <r>
    <x v="5"/>
    <m/>
    <n v="3.9E-2"/>
    <x v="19"/>
    <n v="42"/>
    <x v="67"/>
  </r>
  <r>
    <x v="5"/>
    <m/>
    <n v="0.53600000000000003"/>
    <x v="23"/>
    <n v="42"/>
    <x v="68"/>
  </r>
  <r>
    <x v="5"/>
    <m/>
    <n v="0.252"/>
    <x v="7"/>
    <n v="42"/>
    <x v="69"/>
  </r>
  <r>
    <x v="5"/>
    <m/>
    <m/>
    <x v="0"/>
    <n v="42"/>
    <x v="1"/>
  </r>
  <r>
    <x v="5"/>
    <s v="0b4ee727db118d01f28cb046c23068d4961990fe"/>
    <m/>
    <x v="0"/>
    <n v="134"/>
    <x v="1"/>
  </r>
  <r>
    <x v="5"/>
    <m/>
    <m/>
    <x v="0"/>
    <n v="134"/>
    <x v="1"/>
  </r>
  <r>
    <x v="5"/>
    <m/>
    <n v="0.69"/>
    <x v="25"/>
    <n v="134"/>
    <x v="70"/>
  </r>
  <r>
    <x v="5"/>
    <m/>
    <n v="7.5999999999999998E-2"/>
    <x v="23"/>
    <n v="134"/>
    <x v="71"/>
  </r>
  <r>
    <x v="5"/>
    <m/>
    <n v="0.23300000000000001"/>
    <x v="8"/>
    <n v="134"/>
    <x v="72"/>
  </r>
  <r>
    <x v="5"/>
    <m/>
    <m/>
    <x v="0"/>
    <n v="134"/>
    <x v="1"/>
  </r>
  <r>
    <x v="5"/>
    <s v="19aa6b6ca7fb1366565f31aa71420dd3f32a1433"/>
    <m/>
    <x v="0"/>
    <n v="123"/>
    <x v="1"/>
  </r>
  <r>
    <x v="5"/>
    <m/>
    <m/>
    <x v="0"/>
    <n v="123"/>
    <x v="1"/>
  </r>
  <r>
    <x v="5"/>
    <m/>
    <n v="0.25600000000000001"/>
    <x v="20"/>
    <n v="123"/>
    <x v="73"/>
  </r>
  <r>
    <x v="5"/>
    <m/>
    <n v="0.30099999999999999"/>
    <x v="24"/>
    <n v="123"/>
    <x v="74"/>
  </r>
  <r>
    <x v="5"/>
    <m/>
    <n v="0.157"/>
    <x v="26"/>
    <n v="123"/>
    <x v="75"/>
  </r>
  <r>
    <x v="5"/>
    <m/>
    <n v="0.28499999999999998"/>
    <x v="23"/>
    <n v="123"/>
    <x v="76"/>
  </r>
  <r>
    <x v="5"/>
    <m/>
    <m/>
    <x v="0"/>
    <n v="123"/>
    <x v="1"/>
  </r>
  <r>
    <x v="5"/>
    <s v="d137daf04d83465bfbceacc96b56d13ae0a3c4e8"/>
    <m/>
    <x v="0"/>
    <n v="15"/>
    <x v="1"/>
  </r>
  <r>
    <x v="5"/>
    <m/>
    <m/>
    <x v="0"/>
    <n v="15"/>
    <x v="1"/>
  </r>
  <r>
    <x v="5"/>
    <m/>
    <n v="1"/>
    <x v="23"/>
    <n v="15"/>
    <x v="77"/>
  </r>
  <r>
    <x v="5"/>
    <m/>
    <m/>
    <x v="0"/>
    <n v="15"/>
    <x v="1"/>
  </r>
  <r>
    <x v="5"/>
    <s v="7ee0b022ced2adb3e12bad9fa6af3f6225b3fdb5"/>
    <m/>
    <x v="0"/>
    <n v="5"/>
    <x v="1"/>
  </r>
  <r>
    <x v="5"/>
    <m/>
    <m/>
    <x v="0"/>
    <n v="5"/>
    <x v="1"/>
  </r>
  <r>
    <x v="5"/>
    <m/>
    <n v="1"/>
    <x v="23"/>
    <n v="5"/>
    <x v="78"/>
  </r>
  <r>
    <x v="5"/>
    <m/>
    <m/>
    <x v="0"/>
    <n v="5"/>
    <x v="1"/>
  </r>
  <r>
    <x v="5"/>
    <s v="d0135ad0ed90118ad2015283f22b0219c0df3301"/>
    <m/>
    <x v="0"/>
    <n v="42"/>
    <x v="1"/>
  </r>
  <r>
    <x v="5"/>
    <m/>
    <m/>
    <x v="0"/>
    <n v="42"/>
    <x v="1"/>
  </r>
  <r>
    <x v="5"/>
    <m/>
    <n v="0.17100000000000001"/>
    <x v="20"/>
    <n v="42"/>
    <x v="66"/>
  </r>
  <r>
    <x v="5"/>
    <m/>
    <n v="3.9E-2"/>
    <x v="19"/>
    <n v="42"/>
    <x v="67"/>
  </r>
  <r>
    <x v="5"/>
    <m/>
    <n v="0.53600000000000003"/>
    <x v="23"/>
    <n v="42"/>
    <x v="68"/>
  </r>
  <r>
    <x v="5"/>
    <m/>
    <n v="0.252"/>
    <x v="7"/>
    <n v="42"/>
    <x v="69"/>
  </r>
  <r>
    <x v="5"/>
    <m/>
    <m/>
    <x v="0"/>
    <n v="42"/>
    <x v="1"/>
  </r>
  <r>
    <x v="5"/>
    <s v="90419483250ca79da13293b4cf3f234ed805bb9b"/>
    <m/>
    <x v="0"/>
    <n v="238"/>
    <x v="1"/>
  </r>
  <r>
    <x v="5"/>
    <m/>
    <m/>
    <x v="0"/>
    <n v="238"/>
    <x v="1"/>
  </r>
  <r>
    <x v="5"/>
    <m/>
    <n v="1"/>
    <x v="23"/>
    <n v="238"/>
    <x v="79"/>
  </r>
  <r>
    <x v="5"/>
    <m/>
    <m/>
    <x v="0"/>
    <n v="238"/>
    <x v="1"/>
  </r>
  <r>
    <x v="5"/>
    <s v="d073743e91afaae772385198c7c0819fb40cde20"/>
    <m/>
    <x v="0"/>
    <n v="21"/>
    <x v="1"/>
  </r>
  <r>
    <x v="5"/>
    <m/>
    <m/>
    <x v="0"/>
    <n v="21"/>
    <x v="1"/>
  </r>
  <r>
    <x v="5"/>
    <m/>
    <n v="8.7999999999999995E-2"/>
    <x v="20"/>
    <n v="21"/>
    <x v="80"/>
  </r>
  <r>
    <x v="5"/>
    <m/>
    <n v="7.0000000000000007E-2"/>
    <x v="19"/>
    <n v="21"/>
    <x v="81"/>
  </r>
  <r>
    <x v="5"/>
    <m/>
    <n v="0.38600000000000001"/>
    <x v="23"/>
    <n v="21"/>
    <x v="82"/>
  </r>
  <r>
    <x v="5"/>
    <m/>
    <n v="0.45300000000000001"/>
    <x v="7"/>
    <n v="21"/>
    <x v="83"/>
  </r>
  <r>
    <x v="5"/>
    <m/>
    <m/>
    <x v="0"/>
    <n v="21"/>
    <x v="1"/>
  </r>
  <r>
    <x v="5"/>
    <s v="e1fd728336995a52e4b2ef7bf0770fc51586c552"/>
    <m/>
    <x v="0"/>
    <n v="23"/>
    <x v="1"/>
  </r>
  <r>
    <x v="5"/>
    <m/>
    <m/>
    <x v="0"/>
    <n v="23"/>
    <x v="1"/>
  </r>
  <r>
    <x v="5"/>
    <m/>
    <n v="0.245"/>
    <x v="20"/>
    <n v="23"/>
    <x v="84"/>
  </r>
  <r>
    <x v="5"/>
    <m/>
    <n v="0.754"/>
    <x v="23"/>
    <n v="23"/>
    <x v="85"/>
  </r>
  <r>
    <x v="5"/>
    <m/>
    <m/>
    <x v="0"/>
    <n v="23"/>
    <x v="1"/>
  </r>
  <r>
    <x v="5"/>
    <s v="7729ff2bd1b14defafb22ad872af4d2ca3cf41db"/>
    <m/>
    <x v="0"/>
    <n v="9"/>
    <x v="1"/>
  </r>
  <r>
    <x v="5"/>
    <m/>
    <m/>
    <x v="0"/>
    <n v="9"/>
    <x v="1"/>
  </r>
  <r>
    <x v="5"/>
    <m/>
    <n v="1"/>
    <x v="20"/>
    <n v="9"/>
    <x v="46"/>
  </r>
  <r>
    <x v="5"/>
    <m/>
    <m/>
    <x v="0"/>
    <n v="9"/>
    <x v="1"/>
  </r>
  <r>
    <x v="5"/>
    <s v="16612e609a83ebb06891e220200d4014331701cb"/>
    <m/>
    <x v="0"/>
    <n v="947"/>
    <x v="1"/>
  </r>
  <r>
    <x v="5"/>
    <m/>
    <m/>
    <x v="0"/>
    <n v="947"/>
    <x v="1"/>
  </r>
  <r>
    <x v="5"/>
    <m/>
    <n v="0.96399999999999997"/>
    <x v="27"/>
    <n v="947"/>
    <x v="86"/>
  </r>
  <r>
    <x v="5"/>
    <m/>
    <n v="0.01"/>
    <x v="7"/>
    <n v="947"/>
    <x v="87"/>
  </r>
  <r>
    <x v="5"/>
    <m/>
    <n v="2.3E-2"/>
    <x v="8"/>
    <n v="947"/>
    <x v="88"/>
  </r>
  <r>
    <x v="5"/>
    <m/>
    <n v="1E-3"/>
    <x v="12"/>
    <n v="947"/>
    <x v="89"/>
  </r>
  <r>
    <x v="5"/>
    <m/>
    <m/>
    <x v="0"/>
    <n v="947"/>
    <x v="1"/>
  </r>
  <r>
    <x v="5"/>
    <s v="85b43895e9f54277d1b9696951fc3e7550477e74"/>
    <m/>
    <x v="0"/>
    <n v="209"/>
    <x v="1"/>
  </r>
  <r>
    <x v="5"/>
    <m/>
    <m/>
    <x v="0"/>
    <n v="209"/>
    <x v="1"/>
  </r>
  <r>
    <x v="5"/>
    <m/>
    <n v="1"/>
    <x v="23"/>
    <n v="209"/>
    <x v="90"/>
  </r>
  <r>
    <x v="5"/>
    <m/>
    <m/>
    <x v="0"/>
    <n v="209"/>
    <x v="1"/>
  </r>
  <r>
    <x v="5"/>
    <s v="306dfabf132eb7ef850171d5407dfaa3cbaddf82"/>
    <m/>
    <x v="0"/>
    <n v="48"/>
    <x v="1"/>
  </r>
  <r>
    <x v="5"/>
    <m/>
    <m/>
    <x v="0"/>
    <n v="48"/>
    <x v="1"/>
  </r>
  <r>
    <x v="5"/>
    <m/>
    <n v="1"/>
    <x v="28"/>
    <n v="48"/>
    <x v="91"/>
  </r>
  <r>
    <x v="5"/>
    <m/>
    <m/>
    <x v="0"/>
    <n v="48"/>
    <x v="1"/>
  </r>
  <r>
    <x v="5"/>
    <s v="d18bbbd685aa80cce67a4642082f97a1cba9081f"/>
    <m/>
    <x v="0"/>
    <n v="88"/>
    <x v="1"/>
  </r>
  <r>
    <x v="5"/>
    <m/>
    <m/>
    <x v="0"/>
    <n v="88"/>
    <x v="1"/>
  </r>
  <r>
    <x v="5"/>
    <m/>
    <n v="1"/>
    <x v="28"/>
    <n v="88"/>
    <x v="92"/>
  </r>
  <r>
    <x v="5"/>
    <m/>
    <m/>
    <x v="0"/>
    <n v="88"/>
    <x v="1"/>
  </r>
  <r>
    <x v="5"/>
    <s v="6dd40e54de4d62ed1c649f6f620a574e6de74fa8"/>
    <m/>
    <x v="0"/>
    <n v="212"/>
    <x v="1"/>
  </r>
  <r>
    <x v="5"/>
    <m/>
    <m/>
    <x v="0"/>
    <n v="212"/>
    <x v="1"/>
  </r>
  <r>
    <x v="5"/>
    <m/>
    <n v="0.14299999999999999"/>
    <x v="20"/>
    <n v="212"/>
    <x v="93"/>
  </r>
  <r>
    <x v="5"/>
    <m/>
    <n v="0.85599999999999998"/>
    <x v="23"/>
    <n v="212"/>
    <x v="94"/>
  </r>
  <r>
    <x v="5"/>
    <m/>
    <m/>
    <x v="0"/>
    <n v="212"/>
    <x v="1"/>
  </r>
  <r>
    <x v="5"/>
    <s v="ec49a75b61297d5e266394d978d1a822fc1a41e9"/>
    <m/>
    <x v="0"/>
    <n v="46"/>
    <x v="1"/>
  </r>
  <r>
    <x v="5"/>
    <m/>
    <m/>
    <x v="0"/>
    <n v="46"/>
    <x v="1"/>
  </r>
  <r>
    <x v="5"/>
    <m/>
    <n v="0.81200000000000006"/>
    <x v="20"/>
    <n v="46"/>
    <x v="95"/>
  </r>
  <r>
    <x v="5"/>
    <m/>
    <n v="0.11799999999999999"/>
    <x v="24"/>
    <n v="46"/>
    <x v="96"/>
  </r>
  <r>
    <x v="5"/>
    <m/>
    <n v="6.9000000000000006E-2"/>
    <x v="23"/>
    <n v="46"/>
    <x v="97"/>
  </r>
  <r>
    <x v="5"/>
    <m/>
    <m/>
    <x v="0"/>
    <n v="46"/>
    <x v="1"/>
  </r>
  <r>
    <x v="5"/>
    <s v="8b10468dcb91a856fbaa5e062cf67464127aa2b7"/>
    <m/>
    <x v="0"/>
    <n v="6"/>
    <x v="1"/>
  </r>
  <r>
    <x v="5"/>
    <m/>
    <m/>
    <x v="0"/>
    <n v="6"/>
    <x v="1"/>
  </r>
  <r>
    <x v="5"/>
    <m/>
    <n v="1"/>
    <x v="20"/>
    <n v="6"/>
    <x v="52"/>
  </r>
  <r>
    <x v="5"/>
    <m/>
    <m/>
    <x v="0"/>
    <n v="6"/>
    <x v="1"/>
  </r>
  <r>
    <x v="5"/>
    <s v="016cd39853ecdf7b5d38a03b6bd1ce9ad993ef7e"/>
    <m/>
    <x v="0"/>
    <n v="88"/>
    <x v="1"/>
  </r>
  <r>
    <x v="5"/>
    <m/>
    <m/>
    <x v="0"/>
    <n v="88"/>
    <x v="1"/>
  </r>
  <r>
    <x v="5"/>
    <m/>
    <n v="1"/>
    <x v="28"/>
    <n v="88"/>
    <x v="92"/>
  </r>
  <r>
    <x v="5"/>
    <m/>
    <m/>
    <x v="0"/>
    <n v="88"/>
    <x v="1"/>
  </r>
  <r>
    <x v="5"/>
    <s v="6ae6813f4aea671bc34aa832fd744d4651601d3b"/>
    <m/>
    <x v="0"/>
    <n v="288"/>
    <x v="1"/>
  </r>
  <r>
    <x v="5"/>
    <m/>
    <m/>
    <x v="0"/>
    <n v="288"/>
    <x v="1"/>
  </r>
  <r>
    <x v="5"/>
    <m/>
    <n v="0.17100000000000001"/>
    <x v="20"/>
    <n v="288"/>
    <x v="98"/>
  </r>
  <r>
    <x v="5"/>
    <m/>
    <n v="8.1000000000000003E-2"/>
    <x v="24"/>
    <n v="288"/>
    <x v="99"/>
  </r>
  <r>
    <x v="5"/>
    <m/>
    <n v="0.40400000000000003"/>
    <x v="23"/>
    <n v="288"/>
    <x v="100"/>
  </r>
  <r>
    <x v="5"/>
    <m/>
    <n v="0.34300000000000003"/>
    <x v="8"/>
    <n v="288"/>
    <x v="101"/>
  </r>
  <r>
    <x v="5"/>
    <m/>
    <m/>
    <x v="0"/>
    <n v="288"/>
    <x v="1"/>
  </r>
  <r>
    <x v="5"/>
    <s v="69e320cf6fde7a7cfd544d7f7b5aadd06f7560e4"/>
    <m/>
    <x v="0"/>
    <n v="134"/>
    <x v="1"/>
  </r>
  <r>
    <x v="5"/>
    <m/>
    <m/>
    <x v="0"/>
    <n v="134"/>
    <x v="1"/>
  </r>
  <r>
    <x v="5"/>
    <m/>
    <n v="0.32500000000000001"/>
    <x v="20"/>
    <n v="134"/>
    <x v="102"/>
  </r>
  <r>
    <x v="5"/>
    <m/>
    <n v="0.67400000000000004"/>
    <x v="23"/>
    <n v="134"/>
    <x v="103"/>
  </r>
  <r>
    <x v="5"/>
    <m/>
    <m/>
    <x v="0"/>
    <n v="134"/>
    <x v="1"/>
  </r>
  <r>
    <x v="5"/>
    <s v="d2de709c117c016dadafcc889a40778d734a979b"/>
    <m/>
    <x v="0"/>
    <n v="7"/>
    <x v="1"/>
  </r>
  <r>
    <x v="5"/>
    <m/>
    <m/>
    <x v="0"/>
    <n v="7"/>
    <x v="1"/>
  </r>
  <r>
    <x v="5"/>
    <m/>
    <n v="1"/>
    <x v="23"/>
    <n v="7"/>
    <x v="27"/>
  </r>
  <r>
    <x v="5"/>
    <m/>
    <m/>
    <x v="0"/>
    <n v="7"/>
    <x v="1"/>
  </r>
  <r>
    <x v="5"/>
    <s v="4b992a6f1cb2c2422ac7ca602f366a847f07e795"/>
    <m/>
    <x v="0"/>
    <n v="199"/>
    <x v="1"/>
  </r>
  <r>
    <x v="5"/>
    <m/>
    <m/>
    <x v="0"/>
    <n v="199"/>
    <x v="1"/>
  </r>
  <r>
    <x v="5"/>
    <m/>
    <n v="5.7000000000000002E-2"/>
    <x v="20"/>
    <n v="199"/>
    <x v="104"/>
  </r>
  <r>
    <x v="5"/>
    <m/>
    <n v="4.9000000000000002E-2"/>
    <x v="24"/>
    <n v="199"/>
    <x v="105"/>
  </r>
  <r>
    <x v="5"/>
    <m/>
    <n v="0.89200000000000002"/>
    <x v="29"/>
    <n v="199"/>
    <x v="106"/>
  </r>
  <r>
    <x v="5"/>
    <m/>
    <m/>
    <x v="0"/>
    <n v="199"/>
    <x v="1"/>
  </r>
  <r>
    <x v="5"/>
    <s v="db7b5a93e9bdfee1826a91b94a9f8b904be89813"/>
    <m/>
    <x v="0"/>
    <n v="40"/>
    <x v="1"/>
  </r>
  <r>
    <x v="5"/>
    <m/>
    <m/>
    <x v="0"/>
    <n v="40"/>
    <x v="1"/>
  </r>
  <r>
    <x v="5"/>
    <m/>
    <n v="0.53500000000000003"/>
    <x v="20"/>
    <n v="40"/>
    <x v="107"/>
  </r>
  <r>
    <x v="5"/>
    <m/>
    <n v="0.46400000000000002"/>
    <x v="23"/>
    <n v="40"/>
    <x v="108"/>
  </r>
  <r>
    <x v="5"/>
    <m/>
    <m/>
    <x v="0"/>
    <n v="40"/>
    <x v="1"/>
  </r>
  <r>
    <x v="5"/>
    <s v="8c99c9ad5cd5ef14f808c1c135f807255330f025"/>
    <m/>
    <x v="0"/>
    <n v="17"/>
    <x v="1"/>
  </r>
  <r>
    <x v="5"/>
    <m/>
    <m/>
    <x v="0"/>
    <n v="17"/>
    <x v="1"/>
  </r>
  <r>
    <x v="5"/>
    <m/>
    <n v="1"/>
    <x v="23"/>
    <n v="17"/>
    <x v="109"/>
  </r>
  <r>
    <x v="5"/>
    <m/>
    <m/>
    <x v="0"/>
    <n v="17"/>
    <x v="1"/>
  </r>
  <r>
    <x v="5"/>
    <s v="23e1c96acda3055ebc9c9c96ede5c812258b92de"/>
    <m/>
    <x v="0"/>
    <n v="18"/>
    <x v="1"/>
  </r>
  <r>
    <x v="5"/>
    <m/>
    <m/>
    <x v="0"/>
    <n v="18"/>
    <x v="1"/>
  </r>
  <r>
    <x v="5"/>
    <m/>
    <n v="0.56200000000000006"/>
    <x v="20"/>
    <n v="18"/>
    <x v="110"/>
  </r>
  <r>
    <x v="5"/>
    <m/>
    <n v="0.437"/>
    <x v="23"/>
    <n v="18"/>
    <x v="111"/>
  </r>
  <r>
    <x v="5"/>
    <m/>
    <m/>
    <x v="0"/>
    <n v="18"/>
    <x v="1"/>
  </r>
  <r>
    <x v="5"/>
    <s v="74c812066e9419eb5def5fab80f53f18971d6854"/>
    <m/>
    <x v="0"/>
    <n v="14"/>
    <x v="1"/>
  </r>
  <r>
    <x v="5"/>
    <m/>
    <m/>
    <x v="0"/>
    <n v="14"/>
    <x v="1"/>
  </r>
  <r>
    <x v="5"/>
    <m/>
    <n v="0.74199999999999999"/>
    <x v="20"/>
    <n v="14"/>
    <x v="112"/>
  </r>
  <r>
    <x v="5"/>
    <m/>
    <n v="0.25700000000000001"/>
    <x v="23"/>
    <n v="14"/>
    <x v="113"/>
  </r>
  <r>
    <x v="5"/>
    <m/>
    <m/>
    <x v="0"/>
    <n v="14"/>
    <x v="1"/>
  </r>
  <r>
    <x v="5"/>
    <s v="3623d555f54d7fe168029085142f6d6dee03c96e"/>
    <m/>
    <x v="0"/>
    <n v="84"/>
    <x v="1"/>
  </r>
  <r>
    <x v="5"/>
    <m/>
    <m/>
    <x v="0"/>
    <n v="84"/>
    <x v="1"/>
  </r>
  <r>
    <x v="5"/>
    <m/>
    <n v="0.248"/>
    <x v="20"/>
    <n v="84"/>
    <x v="114"/>
  </r>
  <r>
    <x v="5"/>
    <m/>
    <n v="0.14399999999999999"/>
    <x v="3"/>
    <n v="84"/>
    <x v="115"/>
  </r>
  <r>
    <x v="5"/>
    <m/>
    <n v="0.60699999999999998"/>
    <x v="23"/>
    <n v="84"/>
    <x v="116"/>
  </r>
  <r>
    <x v="5"/>
    <m/>
    <m/>
    <x v="0"/>
    <n v="84"/>
    <x v="1"/>
  </r>
  <r>
    <x v="5"/>
    <s v="91204d077bb34b40d1cffa2bbe40c92a08c64d66"/>
    <m/>
    <x v="0"/>
    <n v="328"/>
    <x v="1"/>
  </r>
  <r>
    <x v="5"/>
    <m/>
    <m/>
    <x v="0"/>
    <n v="328"/>
    <x v="1"/>
  </r>
  <r>
    <x v="5"/>
    <m/>
    <n v="0.70699999999999996"/>
    <x v="24"/>
    <n v="328"/>
    <x v="117"/>
  </r>
  <r>
    <x v="5"/>
    <m/>
    <n v="9.8000000000000004E-2"/>
    <x v="23"/>
    <n v="328"/>
    <x v="118"/>
  </r>
  <r>
    <x v="5"/>
    <m/>
    <n v="0.19400000000000001"/>
    <x v="8"/>
    <n v="328"/>
    <x v="119"/>
  </r>
  <r>
    <x v="5"/>
    <m/>
    <m/>
    <x v="0"/>
    <n v="328"/>
    <x v="1"/>
  </r>
  <r>
    <x v="5"/>
    <s v="e01492875083bf30bba35b38a8a0301e66c422df"/>
    <m/>
    <x v="0"/>
    <n v="67"/>
    <x v="1"/>
  </r>
  <r>
    <x v="5"/>
    <m/>
    <m/>
    <x v="0"/>
    <n v="67"/>
    <x v="1"/>
  </r>
  <r>
    <x v="5"/>
    <m/>
    <n v="0.34499999999999997"/>
    <x v="20"/>
    <n v="67"/>
    <x v="120"/>
  </r>
  <r>
    <x v="5"/>
    <m/>
    <n v="0.65400000000000003"/>
    <x v="24"/>
    <n v="67"/>
    <x v="121"/>
  </r>
  <r>
    <x v="5"/>
    <m/>
    <m/>
    <x v="0"/>
    <n v="67"/>
    <x v="1"/>
  </r>
  <r>
    <x v="5"/>
    <s v="4ad2b23b83c96a272cb1a5c4f33ff15971ff69b9"/>
    <m/>
    <x v="0"/>
    <n v="112"/>
    <x v="1"/>
  </r>
  <r>
    <x v="5"/>
    <m/>
    <m/>
    <x v="0"/>
    <n v="112"/>
    <x v="1"/>
  </r>
  <r>
    <x v="5"/>
    <m/>
    <n v="1"/>
    <x v="28"/>
    <n v="112"/>
    <x v="122"/>
  </r>
  <r>
    <x v="5"/>
    <m/>
    <m/>
    <x v="0"/>
    <n v="112"/>
    <x v="1"/>
  </r>
  <r>
    <x v="5"/>
    <s v="128b91e2bec8b9731c091771ba28a23f999d7b55"/>
    <m/>
    <x v="0"/>
    <n v="75"/>
    <x v="1"/>
  </r>
  <r>
    <x v="5"/>
    <m/>
    <m/>
    <x v="0"/>
    <n v="75"/>
    <x v="1"/>
  </r>
  <r>
    <x v="5"/>
    <m/>
    <n v="0.219"/>
    <x v="20"/>
    <n v="75"/>
    <x v="123"/>
  </r>
  <r>
    <x v="5"/>
    <m/>
    <n v="0.78"/>
    <x v="28"/>
    <n v="75"/>
    <x v="124"/>
  </r>
  <r>
    <x v="5"/>
    <m/>
    <m/>
    <x v="0"/>
    <n v="75"/>
    <x v="1"/>
  </r>
  <r>
    <x v="5"/>
    <s v="efeb3daac142483699f3b85809edc44e24a77ef2"/>
    <m/>
    <x v="0"/>
    <n v="12"/>
    <x v="1"/>
  </r>
  <r>
    <x v="5"/>
    <m/>
    <m/>
    <x v="0"/>
    <n v="12"/>
    <x v="1"/>
  </r>
  <r>
    <x v="5"/>
    <m/>
    <n v="0.66700000000000004"/>
    <x v="20"/>
    <n v="12"/>
    <x v="125"/>
  </r>
  <r>
    <x v="5"/>
    <m/>
    <n v="0.33200000000000002"/>
    <x v="23"/>
    <n v="12"/>
    <x v="126"/>
  </r>
  <r>
    <x v="5"/>
    <m/>
    <m/>
    <x v="0"/>
    <n v="12"/>
    <x v="1"/>
  </r>
  <r>
    <x v="5"/>
    <s v="391dd744303dc1b615c40d39a1ca4a877480cd2c"/>
    <m/>
    <x v="0"/>
    <n v="56"/>
    <x v="1"/>
  </r>
  <r>
    <x v="5"/>
    <m/>
    <m/>
    <x v="0"/>
    <n v="56"/>
    <x v="1"/>
  </r>
  <r>
    <x v="5"/>
    <m/>
    <n v="3.5999999999999997E-2"/>
    <x v="20"/>
    <n v="56"/>
    <x v="127"/>
  </r>
  <r>
    <x v="5"/>
    <m/>
    <n v="0.17799999999999999"/>
    <x v="3"/>
    <n v="56"/>
    <x v="128"/>
  </r>
  <r>
    <x v="5"/>
    <m/>
    <n v="0.59599999999999997"/>
    <x v="23"/>
    <n v="56"/>
    <x v="129"/>
  </r>
  <r>
    <x v="5"/>
    <m/>
    <n v="0.187"/>
    <x v="2"/>
    <n v="56"/>
    <x v="130"/>
  </r>
  <r>
    <x v="5"/>
    <m/>
    <m/>
    <x v="0"/>
    <n v="56"/>
    <x v="1"/>
  </r>
  <r>
    <x v="5"/>
    <s v="4bd3299bc5de987f61098135171692e6f39e725c"/>
    <m/>
    <x v="0"/>
    <n v="151"/>
    <x v="1"/>
  </r>
  <r>
    <x v="5"/>
    <m/>
    <m/>
    <x v="0"/>
    <n v="151"/>
    <x v="1"/>
  </r>
  <r>
    <x v="5"/>
    <m/>
    <n v="6.8000000000000005E-2"/>
    <x v="20"/>
    <n v="151"/>
    <x v="131"/>
  </r>
  <r>
    <x v="5"/>
    <m/>
    <n v="0.86199999999999999"/>
    <x v="3"/>
    <n v="151"/>
    <x v="132"/>
  </r>
  <r>
    <x v="5"/>
    <m/>
    <n v="4.1000000000000002E-2"/>
    <x v="30"/>
    <n v="151"/>
    <x v="133"/>
  </r>
  <r>
    <x v="5"/>
    <m/>
    <n v="2.7E-2"/>
    <x v="2"/>
    <n v="151"/>
    <x v="134"/>
  </r>
  <r>
    <x v="5"/>
    <m/>
    <m/>
    <x v="0"/>
    <n v="151"/>
    <x v="1"/>
  </r>
  <r>
    <x v="5"/>
    <s v="00f1db0d025aef71c91af00672f1bcc0110f3483"/>
    <m/>
    <x v="0"/>
    <n v="57"/>
    <x v="1"/>
  </r>
  <r>
    <x v="5"/>
    <m/>
    <m/>
    <x v="0"/>
    <n v="57"/>
    <x v="1"/>
  </r>
  <r>
    <x v="5"/>
    <m/>
    <n v="0.254"/>
    <x v="20"/>
    <n v="57"/>
    <x v="135"/>
  </r>
  <r>
    <x v="5"/>
    <m/>
    <n v="0.745"/>
    <x v="23"/>
    <n v="57"/>
    <x v="136"/>
  </r>
  <r>
    <x v="5"/>
    <m/>
    <m/>
    <x v="0"/>
    <n v="57"/>
    <x v="1"/>
  </r>
  <r>
    <x v="5"/>
    <s v="98e57eca44dd47e0d3f20df2da1d534086a30b23"/>
    <m/>
    <x v="0"/>
    <n v="100"/>
    <x v="1"/>
  </r>
  <r>
    <x v="5"/>
    <m/>
    <m/>
    <x v="0"/>
    <n v="100"/>
    <x v="1"/>
  </r>
  <r>
    <x v="5"/>
    <m/>
    <n v="1"/>
    <x v="28"/>
    <n v="100"/>
    <x v="137"/>
  </r>
  <r>
    <x v="5"/>
    <m/>
    <m/>
    <x v="0"/>
    <n v="100"/>
    <x v="1"/>
  </r>
  <r>
    <x v="5"/>
    <s v="b8fc587a77801725ca001b14d5928e0d5868be00"/>
    <m/>
    <x v="0"/>
    <n v="115"/>
    <x v="1"/>
  </r>
  <r>
    <x v="5"/>
    <m/>
    <m/>
    <x v="0"/>
    <n v="115"/>
    <x v="1"/>
  </r>
  <r>
    <x v="5"/>
    <m/>
    <n v="1"/>
    <x v="28"/>
    <n v="115"/>
    <x v="138"/>
  </r>
  <r>
    <x v="5"/>
    <m/>
    <m/>
    <x v="0"/>
    <n v="115"/>
    <x v="1"/>
  </r>
  <r>
    <x v="5"/>
    <s v="e3cc88909df12c1d04be02dcf95faa3d208b8ee1"/>
    <m/>
    <x v="0"/>
    <n v="89"/>
    <x v="1"/>
  </r>
  <r>
    <x v="5"/>
    <m/>
    <m/>
    <x v="0"/>
    <n v="89"/>
    <x v="1"/>
  </r>
  <r>
    <x v="5"/>
    <m/>
    <n v="0.50800000000000001"/>
    <x v="20"/>
    <n v="89"/>
    <x v="139"/>
  </r>
  <r>
    <x v="5"/>
    <m/>
    <n v="0.23400000000000001"/>
    <x v="24"/>
    <n v="89"/>
    <x v="140"/>
  </r>
  <r>
    <x v="5"/>
    <m/>
    <n v="0.25700000000000001"/>
    <x v="23"/>
    <n v="89"/>
    <x v="141"/>
  </r>
  <r>
    <x v="5"/>
    <m/>
    <m/>
    <x v="0"/>
    <n v="89"/>
    <x v="1"/>
  </r>
  <r>
    <x v="5"/>
    <s v="7e2aa0ba390796d46fd7d568fde0807c8a93f050"/>
    <m/>
    <x v="0"/>
    <n v="1"/>
    <x v="1"/>
  </r>
  <r>
    <x v="5"/>
    <m/>
    <m/>
    <x v="0"/>
    <n v="1"/>
    <x v="1"/>
  </r>
  <r>
    <x v="5"/>
    <m/>
    <n v="1"/>
    <x v="31"/>
    <n v="1"/>
    <x v="17"/>
  </r>
  <r>
    <x v="6"/>
    <m/>
    <m/>
    <x v="0"/>
    <n v="1"/>
    <x v="1"/>
  </r>
  <r>
    <x v="6"/>
    <s v="018913b3c059a17a1881e19500e6cb25d805e3c7"/>
    <m/>
    <x v="0"/>
    <n v="10"/>
    <x v="1"/>
  </r>
  <r>
    <x v="6"/>
    <m/>
    <m/>
    <x v="0"/>
    <n v="10"/>
    <x v="1"/>
  </r>
  <r>
    <x v="6"/>
    <m/>
    <n v="1"/>
    <x v="15"/>
    <n v="10"/>
    <x v="142"/>
  </r>
  <r>
    <x v="7"/>
    <m/>
    <m/>
    <x v="0"/>
    <n v="10"/>
    <x v="1"/>
  </r>
  <r>
    <x v="7"/>
    <s v="a4abdfcc602b944d9a08eeb5deadd7a2a813fecc"/>
    <m/>
    <x v="0"/>
    <n v="2"/>
    <x v="1"/>
  </r>
  <r>
    <x v="7"/>
    <m/>
    <m/>
    <x v="0"/>
    <n v="2"/>
    <x v="1"/>
  </r>
  <r>
    <x v="7"/>
    <m/>
    <n v="1"/>
    <x v="3"/>
    <n v="2"/>
    <x v="9"/>
  </r>
  <r>
    <x v="7"/>
    <m/>
    <m/>
    <x v="0"/>
    <n v="2"/>
    <x v="1"/>
  </r>
  <r>
    <x v="7"/>
    <s v="3779bf419438d2625277cf3c1c7216c497f683a8"/>
    <m/>
    <x v="0"/>
    <n v="14"/>
    <x v="1"/>
  </r>
  <r>
    <x v="7"/>
    <m/>
    <m/>
    <x v="0"/>
    <n v="14"/>
    <x v="1"/>
  </r>
  <r>
    <x v="7"/>
    <m/>
    <n v="0.52800000000000002"/>
    <x v="32"/>
    <n v="14"/>
    <x v="143"/>
  </r>
  <r>
    <x v="7"/>
    <m/>
    <n v="0.26700000000000002"/>
    <x v="10"/>
    <n v="14"/>
    <x v="144"/>
  </r>
  <r>
    <x v="7"/>
    <m/>
    <m/>
    <x v="0"/>
    <n v="14"/>
    <x v="1"/>
  </r>
  <r>
    <x v="7"/>
    <s v="aff6a0bba39634759e24dfe116a7e393a79e6baf"/>
    <m/>
    <x v="0"/>
    <n v="138"/>
    <x v="1"/>
  </r>
  <r>
    <x v="7"/>
    <m/>
    <m/>
    <x v="0"/>
    <n v="138"/>
    <x v="1"/>
  </r>
  <r>
    <x v="7"/>
    <m/>
    <n v="0.32300000000000001"/>
    <x v="1"/>
    <n v="138"/>
    <x v="145"/>
  </r>
  <r>
    <x v="7"/>
    <m/>
    <n v="0.67600000000000005"/>
    <x v="2"/>
    <n v="138"/>
    <x v="146"/>
  </r>
  <r>
    <x v="7"/>
    <m/>
    <m/>
    <x v="0"/>
    <n v="138"/>
    <x v="1"/>
  </r>
  <r>
    <x v="7"/>
    <s v="a56fff30fbe28b90ad3526fb285dec078be72979"/>
    <m/>
    <x v="0"/>
    <n v="276"/>
    <x v="1"/>
  </r>
  <r>
    <x v="7"/>
    <m/>
    <m/>
    <x v="0"/>
    <n v="276"/>
    <x v="1"/>
  </r>
  <r>
    <x v="7"/>
    <m/>
    <n v="8.2000000000000003E-2"/>
    <x v="33"/>
    <n v="276"/>
    <x v="147"/>
  </r>
  <r>
    <x v="7"/>
    <m/>
    <n v="6.0000000000000001E-3"/>
    <x v="6"/>
    <n v="276"/>
    <x v="148"/>
  </r>
  <r>
    <x v="7"/>
    <m/>
    <n v="5.0000000000000001E-3"/>
    <x v="34"/>
    <n v="276"/>
    <x v="149"/>
  </r>
  <r>
    <x v="7"/>
    <m/>
    <n v="2.1999999999999999E-2"/>
    <x v="35"/>
    <n v="276"/>
    <x v="150"/>
  </r>
  <r>
    <x v="7"/>
    <m/>
    <n v="5.8999999999999997E-2"/>
    <x v="31"/>
    <n v="276"/>
    <x v="151"/>
  </r>
  <r>
    <x v="7"/>
    <m/>
    <n v="2.8000000000000001E-2"/>
    <x v="36"/>
    <n v="276"/>
    <x v="152"/>
  </r>
  <r>
    <x v="7"/>
    <m/>
    <n v="5.0000000000000001E-3"/>
    <x v="37"/>
    <n v="276"/>
    <x v="149"/>
  </r>
  <r>
    <x v="7"/>
    <m/>
    <n v="1.2E-2"/>
    <x v="38"/>
    <n v="276"/>
    <x v="153"/>
  </r>
  <r>
    <x v="7"/>
    <m/>
    <n v="0.02"/>
    <x v="39"/>
    <n v="276"/>
    <x v="154"/>
  </r>
  <r>
    <x v="7"/>
    <m/>
    <n v="0.74199999999999999"/>
    <x v="20"/>
    <n v="276"/>
    <x v="155"/>
  </r>
  <r>
    <x v="7"/>
    <m/>
    <n v="1.2E-2"/>
    <x v="2"/>
    <n v="276"/>
    <x v="153"/>
  </r>
  <r>
    <x v="8"/>
    <m/>
    <m/>
    <x v="0"/>
    <n v="276"/>
    <x v="1"/>
  </r>
  <r>
    <x v="8"/>
    <s v="6ecd2ee44c888b5513f42bb5413881ee23ba71a1"/>
    <m/>
    <x v="0"/>
    <n v="29"/>
    <x v="1"/>
  </r>
  <r>
    <x v="8"/>
    <m/>
    <m/>
    <x v="0"/>
    <n v="29"/>
    <x v="1"/>
  </r>
  <r>
    <x v="8"/>
    <m/>
    <n v="1"/>
    <x v="20"/>
    <n v="29"/>
    <x v="156"/>
  </r>
  <r>
    <x v="8"/>
    <m/>
    <m/>
    <x v="0"/>
    <n v="29"/>
    <x v="1"/>
  </r>
  <r>
    <x v="8"/>
    <s v="997798bde77060ce9d3990d3f4caabbb9e5058df"/>
    <m/>
    <x v="0"/>
    <n v="185"/>
    <x v="1"/>
  </r>
  <r>
    <x v="8"/>
    <m/>
    <m/>
    <x v="0"/>
    <n v="185"/>
    <x v="1"/>
  </r>
  <r>
    <x v="8"/>
    <m/>
    <n v="1"/>
    <x v="23"/>
    <n v="185"/>
    <x v="157"/>
  </r>
  <r>
    <x v="8"/>
    <m/>
    <m/>
    <x v="0"/>
    <n v="185"/>
    <x v="1"/>
  </r>
  <r>
    <x v="8"/>
    <s v="f4c7d400c8f938374474a37cde54e36168e60b26"/>
    <m/>
    <x v="0"/>
    <n v="38"/>
    <x v="1"/>
  </r>
  <r>
    <x v="8"/>
    <m/>
    <m/>
    <x v="0"/>
    <n v="38"/>
    <x v="1"/>
  </r>
  <r>
    <x v="8"/>
    <m/>
    <n v="1"/>
    <x v="31"/>
    <n v="38"/>
    <x v="158"/>
  </r>
  <r>
    <x v="8"/>
    <m/>
    <m/>
    <x v="0"/>
    <n v="38"/>
    <x v="1"/>
  </r>
  <r>
    <x v="8"/>
    <s v="8bf16f9e54e61a6befa791a6378ffdd06ad35a5b"/>
    <m/>
    <x v="0"/>
    <n v="96"/>
    <x v="1"/>
  </r>
  <r>
    <x v="8"/>
    <m/>
    <m/>
    <x v="0"/>
    <n v="96"/>
    <x v="1"/>
  </r>
  <r>
    <x v="8"/>
    <m/>
    <n v="0.499"/>
    <x v="20"/>
    <n v="96"/>
    <x v="159"/>
  </r>
  <r>
    <x v="8"/>
    <m/>
    <n v="0.5"/>
    <x v="23"/>
    <n v="96"/>
    <x v="91"/>
  </r>
  <r>
    <x v="8"/>
    <m/>
    <m/>
    <x v="0"/>
    <n v="96"/>
    <x v="1"/>
  </r>
  <r>
    <x v="8"/>
    <s v="a9f00ca795116b48abe1396123245502b5aa4590"/>
    <m/>
    <x v="0"/>
    <n v="33"/>
    <x v="1"/>
  </r>
  <r>
    <x v="8"/>
    <m/>
    <m/>
    <x v="0"/>
    <n v="33"/>
    <x v="1"/>
  </r>
  <r>
    <x v="8"/>
    <m/>
    <n v="1"/>
    <x v="23"/>
    <n v="33"/>
    <x v="160"/>
  </r>
  <r>
    <x v="8"/>
    <m/>
    <m/>
    <x v="0"/>
    <n v="33"/>
    <x v="1"/>
  </r>
  <r>
    <x v="8"/>
    <s v="fb34a083e9ac3f50ddbdee72c5f0c029a4ba356e"/>
    <m/>
    <x v="0"/>
    <n v="25"/>
    <x v="1"/>
  </r>
  <r>
    <x v="8"/>
    <m/>
    <m/>
    <x v="0"/>
    <n v="25"/>
    <x v="1"/>
  </r>
  <r>
    <x v="8"/>
    <m/>
    <n v="1"/>
    <x v="20"/>
    <n v="25"/>
    <x v="161"/>
  </r>
  <r>
    <x v="8"/>
    <m/>
    <m/>
    <x v="0"/>
    <n v="25"/>
    <x v="1"/>
  </r>
  <r>
    <x v="8"/>
    <s v="51300745542e7df3b0864069079e74114c0c42c6"/>
    <m/>
    <x v="0"/>
    <n v="913"/>
    <x v="1"/>
  </r>
  <r>
    <x v="8"/>
    <m/>
    <m/>
    <x v="0"/>
    <n v="913"/>
    <x v="1"/>
  </r>
  <r>
    <x v="8"/>
    <m/>
    <n v="0.01"/>
    <x v="37"/>
    <n v="913"/>
    <x v="162"/>
  </r>
  <r>
    <x v="8"/>
    <m/>
    <n v="0.80900000000000005"/>
    <x v="20"/>
    <n v="913"/>
    <x v="163"/>
  </r>
  <r>
    <x v="8"/>
    <m/>
    <n v="0.18"/>
    <x v="23"/>
    <n v="913"/>
    <x v="164"/>
  </r>
  <r>
    <x v="8"/>
    <m/>
    <m/>
    <x v="0"/>
    <n v="913"/>
    <x v="1"/>
  </r>
  <r>
    <x v="8"/>
    <s v="0c065ec66101960e27b4c6cff7f224ec74b8bfed"/>
    <m/>
    <x v="0"/>
    <n v="6"/>
    <x v="1"/>
  </r>
  <r>
    <x v="8"/>
    <m/>
    <m/>
    <x v="0"/>
    <n v="6"/>
    <x v="1"/>
  </r>
  <r>
    <x v="8"/>
    <m/>
    <n v="1"/>
    <x v="23"/>
    <n v="6"/>
    <x v="52"/>
  </r>
  <r>
    <x v="8"/>
    <m/>
    <m/>
    <x v="0"/>
    <n v="6"/>
    <x v="1"/>
  </r>
  <r>
    <x v="8"/>
    <s v="b855e3e54b2cbe9e93ab97866b37beef53d12696"/>
    <m/>
    <x v="0"/>
    <n v="658"/>
    <x v="1"/>
  </r>
  <r>
    <x v="8"/>
    <m/>
    <m/>
    <x v="0"/>
    <n v="658"/>
    <x v="1"/>
  </r>
  <r>
    <x v="8"/>
    <m/>
    <n v="8.5999999999999993E-2"/>
    <x v="20"/>
    <n v="658"/>
    <x v="165"/>
  </r>
  <r>
    <x v="8"/>
    <m/>
    <n v="8.9999999999999993E-3"/>
    <x v="28"/>
    <n v="658"/>
    <x v="166"/>
  </r>
  <r>
    <x v="8"/>
    <m/>
    <n v="0.90400000000000003"/>
    <x v="23"/>
    <n v="658"/>
    <x v="167"/>
  </r>
  <r>
    <x v="8"/>
    <m/>
    <m/>
    <x v="0"/>
    <n v="658"/>
    <x v="1"/>
  </r>
  <r>
    <x v="8"/>
    <s v="bbca96a512c580f13e044eeb7de15132fb3ce193"/>
    <m/>
    <x v="0"/>
    <n v="1541"/>
    <x v="1"/>
  </r>
  <r>
    <x v="8"/>
    <m/>
    <m/>
    <x v="0"/>
    <n v="1541"/>
    <x v="1"/>
  </r>
  <r>
    <x v="8"/>
    <m/>
    <n v="0.25"/>
    <x v="20"/>
    <n v="1541"/>
    <x v="168"/>
  </r>
  <r>
    <x v="8"/>
    <m/>
    <n v="0.749"/>
    <x v="23"/>
    <n v="1541"/>
    <x v="169"/>
  </r>
  <r>
    <x v="8"/>
    <m/>
    <m/>
    <x v="0"/>
    <n v="1541"/>
    <x v="1"/>
  </r>
  <r>
    <x v="8"/>
    <s v="d332c23dc7c29329322b8481ea477e42e476db11"/>
    <m/>
    <x v="0"/>
    <n v="12"/>
    <x v="1"/>
  </r>
  <r>
    <x v="8"/>
    <m/>
    <m/>
    <x v="0"/>
    <n v="12"/>
    <x v="1"/>
  </r>
  <r>
    <x v="8"/>
    <m/>
    <n v="1"/>
    <x v="20"/>
    <n v="12"/>
    <x v="65"/>
  </r>
  <r>
    <x v="9"/>
    <m/>
    <m/>
    <x v="0"/>
    <n v="12"/>
    <x v="1"/>
  </r>
  <r>
    <x v="9"/>
    <s v="2850cc7253344c639bc9a01bc6dff3ffd2cca422"/>
    <m/>
    <x v="0"/>
    <n v="10"/>
    <x v="1"/>
  </r>
  <r>
    <x v="9"/>
    <m/>
    <m/>
    <x v="0"/>
    <n v="10"/>
    <x v="1"/>
  </r>
  <r>
    <x v="9"/>
    <m/>
    <n v="1"/>
    <x v="19"/>
    <n v="10"/>
    <x v="142"/>
  </r>
  <r>
    <x v="9"/>
    <m/>
    <m/>
    <x v="0"/>
    <n v="10"/>
    <x v="1"/>
  </r>
  <r>
    <x v="9"/>
    <s v="d6873ccb663a07de47738af913fd25ceff23296f"/>
    <m/>
    <x v="0"/>
    <n v="10"/>
    <x v="1"/>
  </r>
  <r>
    <x v="9"/>
    <m/>
    <m/>
    <x v="0"/>
    <n v="10"/>
    <x v="1"/>
  </r>
  <r>
    <x v="9"/>
    <m/>
    <n v="1"/>
    <x v="19"/>
    <n v="10"/>
    <x v="142"/>
  </r>
  <r>
    <x v="9"/>
    <m/>
    <m/>
    <x v="0"/>
    <n v="10"/>
    <x v="1"/>
  </r>
  <r>
    <x v="9"/>
    <s v="d8332443b6737565e32dc8d28317ed245173fa46"/>
    <m/>
    <x v="0"/>
    <n v="21"/>
    <x v="1"/>
  </r>
  <r>
    <x v="9"/>
    <m/>
    <m/>
    <x v="0"/>
    <n v="21"/>
    <x v="1"/>
  </r>
  <r>
    <x v="9"/>
    <m/>
    <n v="1"/>
    <x v="19"/>
    <n v="21"/>
    <x v="170"/>
  </r>
  <r>
    <x v="10"/>
    <m/>
    <m/>
    <x v="0"/>
    <n v="21"/>
    <x v="1"/>
  </r>
  <r>
    <x v="10"/>
    <s v="914a26f51ff7ffeb28922273925318da6a6eba71"/>
    <m/>
    <x v="0"/>
    <n v="33"/>
    <x v="1"/>
  </r>
  <r>
    <x v="10"/>
    <m/>
    <m/>
    <x v="0"/>
    <n v="33"/>
    <x v="1"/>
  </r>
  <r>
    <x v="10"/>
    <m/>
    <n v="0.39600000000000002"/>
    <x v="20"/>
    <n v="33"/>
    <x v="171"/>
  </r>
  <r>
    <x v="10"/>
    <m/>
    <n v="0.60299999999999998"/>
    <x v="40"/>
    <n v="33"/>
    <x v="172"/>
  </r>
  <r>
    <x v="10"/>
    <m/>
    <m/>
    <x v="0"/>
    <n v="33"/>
    <x v="1"/>
  </r>
  <r>
    <x v="10"/>
    <s v="b605f98c68a03fd0e65be72f9a22af4f107dee6b"/>
    <m/>
    <x v="0"/>
    <n v="11"/>
    <x v="1"/>
  </r>
  <r>
    <x v="10"/>
    <m/>
    <m/>
    <x v="0"/>
    <n v="11"/>
    <x v="1"/>
  </r>
  <r>
    <x v="10"/>
    <m/>
    <n v="0.23"/>
    <x v="41"/>
    <n v="11"/>
    <x v="173"/>
  </r>
  <r>
    <x v="10"/>
    <m/>
    <n v="0.76900000000000002"/>
    <x v="7"/>
    <n v="11"/>
    <x v="174"/>
  </r>
  <r>
    <x v="10"/>
    <m/>
    <m/>
    <x v="0"/>
    <n v="11"/>
    <x v="1"/>
  </r>
  <r>
    <x v="10"/>
    <s v="0c61493cd36a7aef42713af1cb2c14a23ccff746"/>
    <m/>
    <x v="0"/>
    <n v="81"/>
    <x v="1"/>
  </r>
  <r>
    <x v="10"/>
    <m/>
    <m/>
    <x v="0"/>
    <n v="81"/>
    <x v="1"/>
  </r>
  <r>
    <x v="10"/>
    <m/>
    <n v="6.2E-2"/>
    <x v="40"/>
    <n v="81"/>
    <x v="175"/>
  </r>
  <r>
    <x v="10"/>
    <m/>
    <n v="6.4000000000000001E-2"/>
    <x v="18"/>
    <n v="81"/>
    <x v="176"/>
  </r>
  <r>
    <x v="10"/>
    <m/>
    <n v="2.9000000000000001E-2"/>
    <x v="3"/>
    <n v="81"/>
    <x v="177"/>
  </r>
  <r>
    <x v="10"/>
    <m/>
    <n v="4.4999999999999998E-2"/>
    <x v="27"/>
    <n v="81"/>
    <x v="178"/>
  </r>
  <r>
    <x v="10"/>
    <m/>
    <n v="5.8000000000000003E-2"/>
    <x v="42"/>
    <n v="81"/>
    <x v="179"/>
  </r>
  <r>
    <x v="10"/>
    <m/>
    <n v="4.2999999999999997E-2"/>
    <x v="43"/>
    <n v="81"/>
    <x v="180"/>
  </r>
  <r>
    <x v="10"/>
    <m/>
    <n v="6.4000000000000001E-2"/>
    <x v="41"/>
    <n v="81"/>
    <x v="176"/>
  </r>
  <r>
    <x v="10"/>
    <m/>
    <n v="0.63100000000000001"/>
    <x v="7"/>
    <n v="81"/>
    <x v="181"/>
  </r>
  <r>
    <x v="10"/>
    <m/>
    <m/>
    <x v="0"/>
    <n v="81"/>
    <x v="1"/>
  </r>
  <r>
    <x v="10"/>
    <s v="64d61703a6ef9986608861cd5614ae2c0bf05cf4"/>
    <m/>
    <x v="0"/>
    <n v="34"/>
    <x v="1"/>
  </r>
  <r>
    <x v="10"/>
    <m/>
    <m/>
    <x v="0"/>
    <n v="34"/>
    <x v="1"/>
  </r>
  <r>
    <x v="10"/>
    <m/>
    <n v="1"/>
    <x v="43"/>
    <n v="34"/>
    <x v="182"/>
  </r>
  <r>
    <x v="10"/>
    <m/>
    <m/>
    <x v="0"/>
    <n v="34"/>
    <x v="1"/>
  </r>
  <r>
    <x v="10"/>
    <s v="be2bdccc1bc5f8d501aa752282dcee2c3e7a277f"/>
    <m/>
    <x v="0"/>
    <n v="20"/>
    <x v="1"/>
  </r>
  <r>
    <x v="10"/>
    <m/>
    <m/>
    <x v="0"/>
    <n v="20"/>
    <x v="1"/>
  </r>
  <r>
    <x v="10"/>
    <m/>
    <n v="1"/>
    <x v="3"/>
    <n v="20"/>
    <x v="183"/>
  </r>
  <r>
    <x v="10"/>
    <m/>
    <m/>
    <x v="0"/>
    <n v="20"/>
    <x v="1"/>
  </r>
  <r>
    <x v="10"/>
    <s v="63ba64be33b2c0dab6fb9bbfbbd265f0afa7e788"/>
    <m/>
    <x v="0"/>
    <n v="42"/>
    <x v="1"/>
  </r>
  <r>
    <x v="10"/>
    <m/>
    <m/>
    <x v="0"/>
    <n v="42"/>
    <x v="1"/>
  </r>
  <r>
    <x v="10"/>
    <m/>
    <n v="1"/>
    <x v="7"/>
    <n v="42"/>
    <x v="14"/>
  </r>
  <r>
    <x v="10"/>
    <m/>
    <m/>
    <x v="0"/>
    <n v="42"/>
    <x v="1"/>
  </r>
  <r>
    <x v="10"/>
    <s v="681c74b3f2de1e3665f953dfb07bcb25f48ecd2c"/>
    <m/>
    <x v="0"/>
    <n v="3"/>
    <x v="1"/>
  </r>
  <r>
    <x v="10"/>
    <m/>
    <m/>
    <x v="0"/>
    <n v="3"/>
    <x v="1"/>
  </r>
  <r>
    <x v="10"/>
    <m/>
    <n v="1"/>
    <x v="40"/>
    <n v="3"/>
    <x v="47"/>
  </r>
  <r>
    <x v="10"/>
    <m/>
    <m/>
    <x v="0"/>
    <n v="3"/>
    <x v="1"/>
  </r>
  <r>
    <x v="10"/>
    <s v="6718e33f5ecd0de4a8550afaf789c2fc416b6eee"/>
    <m/>
    <x v="0"/>
    <n v="1526"/>
    <x v="1"/>
  </r>
  <r>
    <x v="10"/>
    <m/>
    <m/>
    <x v="0"/>
    <n v="1526"/>
    <x v="1"/>
  </r>
  <r>
    <x v="10"/>
    <m/>
    <n v="1.4E-2"/>
    <x v="39"/>
    <n v="1526"/>
    <x v="184"/>
  </r>
  <r>
    <x v="10"/>
    <m/>
    <n v="5.0000000000000001E-3"/>
    <x v="20"/>
    <n v="1526"/>
    <x v="185"/>
  </r>
  <r>
    <x v="10"/>
    <m/>
    <n v="0"/>
    <x v="16"/>
    <n v="1526"/>
    <x v="1"/>
  </r>
  <r>
    <x v="10"/>
    <m/>
    <n v="8.9999999999999993E-3"/>
    <x v="5"/>
    <n v="1526"/>
    <x v="186"/>
  </r>
  <r>
    <x v="10"/>
    <m/>
    <n v="0.24299999999999999"/>
    <x v="40"/>
    <n v="1526"/>
    <x v="187"/>
  </r>
  <r>
    <x v="10"/>
    <m/>
    <n v="2.1999999999999999E-2"/>
    <x v="3"/>
    <n v="1526"/>
    <x v="188"/>
  </r>
  <r>
    <x v="10"/>
    <m/>
    <n v="5.1999999999999998E-2"/>
    <x v="41"/>
    <n v="1526"/>
    <x v="189"/>
  </r>
  <r>
    <x v="10"/>
    <m/>
    <n v="0.60899999999999999"/>
    <x v="7"/>
    <n v="1526"/>
    <x v="190"/>
  </r>
  <r>
    <x v="10"/>
    <m/>
    <n v="3.6999999999999998E-2"/>
    <x v="8"/>
    <n v="1526"/>
    <x v="191"/>
  </r>
  <r>
    <x v="10"/>
    <m/>
    <n v="5.0000000000000001E-3"/>
    <x v="22"/>
    <n v="1526"/>
    <x v="185"/>
  </r>
  <r>
    <x v="10"/>
    <m/>
    <n v="0"/>
    <x v="12"/>
    <n v="1526"/>
    <x v="1"/>
  </r>
  <r>
    <x v="10"/>
    <m/>
    <m/>
    <x v="0"/>
    <n v="1526"/>
    <x v="1"/>
  </r>
  <r>
    <x v="10"/>
    <s v="b8bc31bdb9ff9cc2510205158bd84edd1f5dfc8a"/>
    <m/>
    <x v="0"/>
    <n v="310"/>
    <x v="1"/>
  </r>
  <r>
    <x v="10"/>
    <m/>
    <m/>
    <x v="0"/>
    <n v="310"/>
    <x v="1"/>
  </r>
  <r>
    <x v="10"/>
    <m/>
    <n v="0.04"/>
    <x v="20"/>
    <n v="310"/>
    <x v="192"/>
  </r>
  <r>
    <x v="10"/>
    <m/>
    <n v="0.30099999999999999"/>
    <x v="40"/>
    <n v="310"/>
    <x v="193"/>
  </r>
  <r>
    <x v="10"/>
    <m/>
    <n v="0.40500000000000003"/>
    <x v="42"/>
    <n v="310"/>
    <x v="194"/>
  </r>
  <r>
    <x v="10"/>
    <m/>
    <n v="2.3E-2"/>
    <x v="44"/>
    <n v="310"/>
    <x v="195"/>
  </r>
  <r>
    <x v="10"/>
    <m/>
    <n v="3.0000000000000001E-3"/>
    <x v="41"/>
    <n v="310"/>
    <x v="196"/>
  </r>
  <r>
    <x v="10"/>
    <m/>
    <n v="0.17"/>
    <x v="7"/>
    <n v="310"/>
    <x v="197"/>
  </r>
  <r>
    <x v="10"/>
    <m/>
    <n v="5.3999999999999999E-2"/>
    <x v="22"/>
    <n v="310"/>
    <x v="198"/>
  </r>
  <r>
    <x v="10"/>
    <m/>
    <m/>
    <x v="0"/>
    <n v="310"/>
    <x v="1"/>
  </r>
  <r>
    <x v="10"/>
    <s v="795353195c696a95a6f18a4deb38dfb5ad588ab9"/>
    <m/>
    <x v="0"/>
    <n v="13"/>
    <x v="1"/>
  </r>
  <r>
    <x v="10"/>
    <m/>
    <m/>
    <x v="0"/>
    <n v="13"/>
    <x v="1"/>
  </r>
  <r>
    <x v="10"/>
    <m/>
    <n v="0.48599999999999999"/>
    <x v="40"/>
    <n v="13"/>
    <x v="199"/>
  </r>
  <r>
    <x v="10"/>
    <m/>
    <n v="0.432"/>
    <x v="42"/>
    <n v="13"/>
    <x v="200"/>
  </r>
  <r>
    <x v="10"/>
    <m/>
    <n v="8.1000000000000003E-2"/>
    <x v="41"/>
    <n v="13"/>
    <x v="201"/>
  </r>
  <r>
    <x v="10"/>
    <m/>
    <m/>
    <x v="0"/>
    <n v="13"/>
    <x v="1"/>
  </r>
  <r>
    <x v="10"/>
    <s v="34d899304d971942e6ce4743489495d11a4d48c1"/>
    <m/>
    <x v="0"/>
    <n v="17"/>
    <x v="1"/>
  </r>
  <r>
    <x v="10"/>
    <m/>
    <m/>
    <x v="0"/>
    <n v="17"/>
    <x v="1"/>
  </r>
  <r>
    <x v="10"/>
    <m/>
    <n v="0.35599999999999998"/>
    <x v="19"/>
    <n v="17"/>
    <x v="202"/>
  </r>
  <r>
    <x v="10"/>
    <m/>
    <n v="0.64300000000000002"/>
    <x v="8"/>
    <n v="17"/>
    <x v="203"/>
  </r>
  <r>
    <x v="11"/>
    <m/>
    <m/>
    <x v="0"/>
    <n v="17"/>
    <x v="1"/>
  </r>
  <r>
    <x v="11"/>
    <s v="26487218cdf6203aef7c63bb379101c7e17f596d"/>
    <m/>
    <x v="0"/>
    <n v="25"/>
    <x v="1"/>
  </r>
  <r>
    <x v="11"/>
    <m/>
    <m/>
    <x v="0"/>
    <n v="25"/>
    <x v="1"/>
  </r>
  <r>
    <x v="11"/>
    <m/>
    <n v="1"/>
    <x v="37"/>
    <n v="25"/>
    <x v="161"/>
  </r>
  <r>
    <x v="11"/>
    <m/>
    <m/>
    <x v="0"/>
    <n v="25"/>
    <x v="1"/>
  </r>
  <r>
    <x v="11"/>
    <s v="9d15c2e8cae042055f9d5814f792ab9b9cecad7c"/>
    <m/>
    <x v="0"/>
    <n v="4"/>
    <x v="1"/>
  </r>
  <r>
    <x v="11"/>
    <m/>
    <m/>
    <x v="0"/>
    <n v="4"/>
    <x v="1"/>
  </r>
  <r>
    <x v="11"/>
    <m/>
    <n v="1"/>
    <x v="45"/>
    <n v="4"/>
    <x v="204"/>
  </r>
  <r>
    <x v="11"/>
    <m/>
    <m/>
    <x v="0"/>
    <n v="4"/>
    <x v="1"/>
  </r>
  <r>
    <x v="11"/>
    <s v="00cddf94d73330b208742f86c304b54b43533610"/>
    <m/>
    <x v="0"/>
    <n v="8"/>
    <x v="1"/>
  </r>
  <r>
    <x v="11"/>
    <m/>
    <m/>
    <x v="0"/>
    <n v="8"/>
    <x v="1"/>
  </r>
  <r>
    <x v="11"/>
    <m/>
    <n v="1"/>
    <x v="37"/>
    <n v="8"/>
    <x v="205"/>
  </r>
  <r>
    <x v="11"/>
    <m/>
    <m/>
    <x v="0"/>
    <n v="8"/>
    <x v="1"/>
  </r>
  <r>
    <x v="11"/>
    <s v="38615e63a675c318e2f5200e8446d0088f04556b"/>
    <m/>
    <x v="0"/>
    <n v="2"/>
    <x v="1"/>
  </r>
  <r>
    <x v="11"/>
    <m/>
    <m/>
    <x v="0"/>
    <n v="2"/>
    <x v="1"/>
  </r>
  <r>
    <x v="11"/>
    <m/>
    <n v="1"/>
    <x v="37"/>
    <n v="2"/>
    <x v="9"/>
  </r>
  <r>
    <x v="11"/>
    <m/>
    <m/>
    <x v="0"/>
    <n v="2"/>
    <x v="1"/>
  </r>
  <r>
    <x v="11"/>
    <s v="bc86b32e6f5c197b88f0f9fe82e9e9e340bfa630"/>
    <m/>
    <x v="0"/>
    <n v="41"/>
    <x v="1"/>
  </r>
  <r>
    <x v="11"/>
    <m/>
    <m/>
    <x v="0"/>
    <n v="41"/>
    <x v="1"/>
  </r>
  <r>
    <x v="11"/>
    <m/>
    <n v="1"/>
    <x v="37"/>
    <n v="41"/>
    <x v="58"/>
  </r>
  <r>
    <x v="11"/>
    <m/>
    <m/>
    <x v="0"/>
    <n v="41"/>
    <x v="1"/>
  </r>
  <r>
    <x v="11"/>
    <s v="3269a5e07acfadd8788294a29a45c9aa4963213c"/>
    <m/>
    <x v="0"/>
    <n v="25"/>
    <x v="1"/>
  </r>
  <r>
    <x v="11"/>
    <m/>
    <m/>
    <x v="0"/>
    <n v="25"/>
    <x v="1"/>
  </r>
  <r>
    <x v="11"/>
    <m/>
    <n v="5.2999999999999999E-2"/>
    <x v="17"/>
    <n v="25"/>
    <x v="206"/>
  </r>
  <r>
    <x v="11"/>
    <m/>
    <n v="0.53400000000000003"/>
    <x v="7"/>
    <n v="25"/>
    <x v="207"/>
  </r>
  <r>
    <x v="11"/>
    <m/>
    <n v="0.41099999999999998"/>
    <x v="10"/>
    <n v="25"/>
    <x v="208"/>
  </r>
  <r>
    <x v="11"/>
    <m/>
    <m/>
    <x v="0"/>
    <n v="25"/>
    <x v="1"/>
  </r>
  <r>
    <x v="11"/>
    <s v="dd56209bfcb34d59191d1b3a9caa1af177f8e16f"/>
    <m/>
    <x v="0"/>
    <n v="2"/>
    <x v="1"/>
  </r>
  <r>
    <x v="11"/>
    <m/>
    <m/>
    <x v="0"/>
    <n v="2"/>
    <x v="1"/>
  </r>
  <r>
    <x v="11"/>
    <m/>
    <n v="1"/>
    <x v="45"/>
    <n v="2"/>
    <x v="9"/>
  </r>
  <r>
    <x v="11"/>
    <m/>
    <m/>
    <x v="0"/>
    <n v="2"/>
    <x v="1"/>
  </r>
  <r>
    <x v="11"/>
    <s v="e5e4a2427b869e40f1a1e6f65dc5e3fd11f451ac"/>
    <m/>
    <x v="0"/>
    <n v="55"/>
    <x v="1"/>
  </r>
  <r>
    <x v="11"/>
    <m/>
    <m/>
    <x v="0"/>
    <n v="55"/>
    <x v="1"/>
  </r>
  <r>
    <x v="11"/>
    <m/>
    <n v="1"/>
    <x v="17"/>
    <n v="55"/>
    <x v="209"/>
  </r>
  <r>
    <x v="11"/>
    <m/>
    <m/>
    <x v="0"/>
    <n v="55"/>
    <x v="1"/>
  </r>
  <r>
    <x v="11"/>
    <s v="d2a27b0980651c8cb68c06ef3d677498c06ebb68"/>
    <m/>
    <x v="0"/>
    <n v="7"/>
    <x v="1"/>
  </r>
  <r>
    <x v="11"/>
    <m/>
    <m/>
    <x v="0"/>
    <n v="7"/>
    <x v="1"/>
  </r>
  <r>
    <x v="11"/>
    <m/>
    <n v="1"/>
    <x v="18"/>
    <n v="7"/>
    <x v="27"/>
  </r>
  <r>
    <x v="11"/>
    <m/>
    <m/>
    <x v="0"/>
    <n v="7"/>
    <x v="1"/>
  </r>
  <r>
    <x v="11"/>
    <s v="9e850c8cf6409bab4e0ea3d85ea04537f6b84c0c"/>
    <m/>
    <x v="0"/>
    <n v="10"/>
    <x v="1"/>
  </r>
  <r>
    <x v="11"/>
    <m/>
    <m/>
    <x v="0"/>
    <n v="10"/>
    <x v="1"/>
  </r>
  <r>
    <x v="11"/>
    <m/>
    <n v="1"/>
    <x v="17"/>
    <n v="10"/>
    <x v="142"/>
  </r>
  <r>
    <x v="11"/>
    <m/>
    <m/>
    <x v="0"/>
    <n v="10"/>
    <x v="1"/>
  </r>
  <r>
    <x v="11"/>
    <s v="540b41b506a06f7928621e31bc10b766628d11f8"/>
    <m/>
    <x v="0"/>
    <n v="4"/>
    <x v="1"/>
  </r>
  <r>
    <x v="11"/>
    <m/>
    <m/>
    <x v="0"/>
    <n v="4"/>
    <x v="1"/>
  </r>
  <r>
    <x v="11"/>
    <m/>
    <n v="1"/>
    <x v="25"/>
    <n v="4"/>
    <x v="204"/>
  </r>
  <r>
    <x v="11"/>
    <m/>
    <m/>
    <x v="0"/>
    <n v="4"/>
    <x v="1"/>
  </r>
  <r>
    <x v="11"/>
    <s v="83323ce6c59c8c59809f19be982d50734d0778cf"/>
    <m/>
    <x v="0"/>
    <n v="2"/>
    <x v="1"/>
  </r>
  <r>
    <x v="11"/>
    <m/>
    <m/>
    <x v="0"/>
    <n v="2"/>
    <x v="1"/>
  </r>
  <r>
    <x v="11"/>
    <m/>
    <n v="1"/>
    <x v="25"/>
    <n v="2"/>
    <x v="9"/>
  </r>
  <r>
    <x v="11"/>
    <m/>
    <m/>
    <x v="0"/>
    <n v="2"/>
    <x v="1"/>
  </r>
  <r>
    <x v="11"/>
    <s v="95fd16c297aba152feb99da9653ea234168ec257"/>
    <m/>
    <x v="0"/>
    <n v="2"/>
    <x v="1"/>
  </r>
  <r>
    <x v="11"/>
    <m/>
    <m/>
    <x v="0"/>
    <n v="2"/>
    <x v="1"/>
  </r>
  <r>
    <x v="11"/>
    <m/>
    <n v="1"/>
    <x v="25"/>
    <n v="2"/>
    <x v="9"/>
  </r>
  <r>
    <x v="11"/>
    <m/>
    <m/>
    <x v="0"/>
    <n v="2"/>
    <x v="1"/>
  </r>
  <r>
    <x v="11"/>
    <s v="0003b39a16344bad7fbfa765863d3c712bff3aaa"/>
    <m/>
    <x v="0"/>
    <n v="8"/>
    <x v="1"/>
  </r>
  <r>
    <x v="11"/>
    <m/>
    <m/>
    <x v="0"/>
    <n v="8"/>
    <x v="1"/>
  </r>
  <r>
    <x v="11"/>
    <m/>
    <n v="1"/>
    <x v="7"/>
    <n v="8"/>
    <x v="205"/>
  </r>
  <r>
    <x v="11"/>
    <m/>
    <m/>
    <x v="0"/>
    <n v="8"/>
    <x v="1"/>
  </r>
  <r>
    <x v="11"/>
    <s v="4679fe8e6ed456a869ca17233fa31f4341aff967"/>
    <m/>
    <x v="0"/>
    <n v="19"/>
    <x v="1"/>
  </r>
  <r>
    <x v="11"/>
    <m/>
    <m/>
    <x v="0"/>
    <n v="19"/>
    <x v="1"/>
  </r>
  <r>
    <x v="11"/>
    <m/>
    <n v="1"/>
    <x v="46"/>
    <n v="19"/>
    <x v="210"/>
  </r>
  <r>
    <x v="11"/>
    <m/>
    <m/>
    <x v="0"/>
    <n v="19"/>
    <x v="1"/>
  </r>
  <r>
    <x v="11"/>
    <s v="b270a715d8239d54bc52e29bac0ef970fa29f99e"/>
    <m/>
    <x v="0"/>
    <n v="26"/>
    <x v="1"/>
  </r>
  <r>
    <x v="11"/>
    <m/>
    <m/>
    <x v="0"/>
    <n v="26"/>
    <x v="1"/>
  </r>
  <r>
    <x v="11"/>
    <m/>
    <n v="0.89400000000000002"/>
    <x v="3"/>
    <n v="26"/>
    <x v="211"/>
  </r>
  <r>
    <x v="11"/>
    <m/>
    <n v="0.105"/>
    <x v="19"/>
    <n v="26"/>
    <x v="212"/>
  </r>
  <r>
    <x v="11"/>
    <m/>
    <m/>
    <x v="0"/>
    <n v="26"/>
    <x v="1"/>
  </r>
  <r>
    <x v="11"/>
    <s v="38ba557b50281fa8e1680cbaf7681f06942f4130"/>
    <m/>
    <x v="0"/>
    <n v="35"/>
    <x v="1"/>
  </r>
  <r>
    <x v="11"/>
    <m/>
    <m/>
    <x v="0"/>
    <n v="35"/>
    <x v="1"/>
  </r>
  <r>
    <x v="11"/>
    <m/>
    <n v="1"/>
    <x v="25"/>
    <n v="35"/>
    <x v="213"/>
  </r>
  <r>
    <x v="11"/>
    <m/>
    <m/>
    <x v="0"/>
    <n v="35"/>
    <x v="1"/>
  </r>
  <r>
    <x v="11"/>
    <s v="3149d5c8ec6f9ead89973a5fcf50fa86557f1940"/>
    <m/>
    <x v="0"/>
    <n v="2"/>
    <x v="1"/>
  </r>
  <r>
    <x v="11"/>
    <m/>
    <m/>
    <x v="0"/>
    <n v="2"/>
    <x v="1"/>
  </r>
  <r>
    <x v="11"/>
    <m/>
    <n v="1"/>
    <x v="25"/>
    <n v="2"/>
    <x v="9"/>
  </r>
  <r>
    <x v="11"/>
    <m/>
    <m/>
    <x v="0"/>
    <n v="2"/>
    <x v="1"/>
  </r>
  <r>
    <x v="11"/>
    <s v="c383d4154b81fc01dd279b41e21bf997138ded3d"/>
    <m/>
    <x v="0"/>
    <n v="1"/>
    <x v="1"/>
  </r>
  <r>
    <x v="11"/>
    <m/>
    <m/>
    <x v="0"/>
    <n v="1"/>
    <x v="1"/>
  </r>
  <r>
    <x v="11"/>
    <m/>
    <n v="1"/>
    <x v="37"/>
    <n v="1"/>
    <x v="17"/>
  </r>
  <r>
    <x v="12"/>
    <m/>
    <m/>
    <x v="0"/>
    <n v="1"/>
    <x v="1"/>
  </r>
  <r>
    <x v="12"/>
    <s v="6a167a29bd3259ad77ccba6b4b70dd5b0a43c917"/>
    <m/>
    <x v="0"/>
    <n v="1"/>
    <x v="1"/>
  </r>
  <r>
    <x v="12"/>
    <m/>
    <m/>
    <x v="0"/>
    <n v="1"/>
    <x v="1"/>
  </r>
  <r>
    <x v="12"/>
    <m/>
    <n v="1"/>
    <x v="45"/>
    <n v="1"/>
    <x v="17"/>
  </r>
  <r>
    <x v="12"/>
    <m/>
    <m/>
    <x v="0"/>
    <n v="1"/>
    <x v="1"/>
  </r>
  <r>
    <x v="12"/>
    <s v="0171919dcf52278421715a90038d4ce97c483e6e"/>
    <m/>
    <x v="0"/>
    <n v="105"/>
    <x v="1"/>
  </r>
  <r>
    <x v="12"/>
    <m/>
    <m/>
    <x v="0"/>
    <n v="105"/>
    <x v="1"/>
  </r>
  <r>
    <x v="12"/>
    <m/>
    <n v="1"/>
    <x v="45"/>
    <n v="105"/>
    <x v="214"/>
  </r>
  <r>
    <x v="12"/>
    <m/>
    <m/>
    <x v="0"/>
    <n v="105"/>
    <x v="1"/>
  </r>
  <r>
    <x v="12"/>
    <s v="61fd3312022a49e44c9a2abd97554a941891d437"/>
    <m/>
    <x v="0"/>
    <n v="8"/>
    <x v="1"/>
  </r>
  <r>
    <x v="12"/>
    <m/>
    <m/>
    <x v="0"/>
    <n v="8"/>
    <x v="1"/>
  </r>
  <r>
    <x v="12"/>
    <m/>
    <n v="1"/>
    <x v="46"/>
    <n v="8"/>
    <x v="205"/>
  </r>
  <r>
    <x v="12"/>
    <m/>
    <m/>
    <x v="0"/>
    <n v="8"/>
    <x v="1"/>
  </r>
  <r>
    <x v="12"/>
    <s v="56e74d27c1a50ff945266e63a34643610fa3c46c"/>
    <m/>
    <x v="0"/>
    <n v="10"/>
    <x v="1"/>
  </r>
  <r>
    <x v="12"/>
    <m/>
    <m/>
    <x v="0"/>
    <n v="10"/>
    <x v="1"/>
  </r>
  <r>
    <x v="12"/>
    <m/>
    <n v="1"/>
    <x v="46"/>
    <n v="10"/>
    <x v="142"/>
  </r>
  <r>
    <x v="12"/>
    <m/>
    <m/>
    <x v="0"/>
    <n v="10"/>
    <x v="1"/>
  </r>
  <r>
    <x v="12"/>
    <s v="5708c7a2308817e3bc775802daf1ecbd1b80f777"/>
    <m/>
    <x v="0"/>
    <n v="4"/>
    <x v="1"/>
  </r>
  <r>
    <x v="12"/>
    <m/>
    <m/>
    <x v="0"/>
    <n v="4"/>
    <x v="1"/>
  </r>
  <r>
    <x v="12"/>
    <m/>
    <n v="0.56299999999999994"/>
    <x v="10"/>
    <n v="4"/>
    <x v="215"/>
  </r>
  <r>
    <x v="12"/>
    <m/>
    <m/>
    <x v="0"/>
    <n v="4"/>
    <x v="1"/>
  </r>
  <r>
    <x v="12"/>
    <s v="e0cea6ad0766d273f2713622465926e47a143c76"/>
    <m/>
    <x v="0"/>
    <n v="226"/>
    <x v="1"/>
  </r>
  <r>
    <x v="12"/>
    <m/>
    <m/>
    <x v="0"/>
    <n v="226"/>
    <x v="1"/>
  </r>
  <r>
    <x v="12"/>
    <m/>
    <n v="0.995"/>
    <x v="45"/>
    <n v="226"/>
    <x v="216"/>
  </r>
  <r>
    <x v="12"/>
    <m/>
    <n v="4.0000000000000001E-3"/>
    <x v="32"/>
    <n v="226"/>
    <x v="217"/>
  </r>
  <r>
    <x v="12"/>
    <m/>
    <m/>
    <x v="0"/>
    <n v="226"/>
    <x v="1"/>
  </r>
  <r>
    <x v="12"/>
    <s v="637ca318fd8df656931591214fccaf219616fd91"/>
    <m/>
    <x v="0"/>
    <n v="10"/>
    <x v="1"/>
  </r>
  <r>
    <x v="12"/>
    <m/>
    <m/>
    <x v="0"/>
    <n v="10"/>
    <x v="1"/>
  </r>
  <r>
    <x v="12"/>
    <m/>
    <n v="1"/>
    <x v="47"/>
    <n v="10"/>
    <x v="142"/>
  </r>
  <r>
    <x v="12"/>
    <m/>
    <m/>
    <x v="0"/>
    <n v="10"/>
    <x v="1"/>
  </r>
  <r>
    <x v="12"/>
    <s v="ea4ba610f072cbcdecd3fda4e5fb8b5c1833476c"/>
    <m/>
    <x v="0"/>
    <n v="63"/>
    <x v="1"/>
  </r>
  <r>
    <x v="12"/>
    <m/>
    <m/>
    <x v="0"/>
    <n v="63"/>
    <x v="1"/>
  </r>
  <r>
    <x v="12"/>
    <m/>
    <n v="0.34200000000000003"/>
    <x v="46"/>
    <n v="63"/>
    <x v="218"/>
  </r>
  <r>
    <x v="12"/>
    <m/>
    <n v="0.63500000000000001"/>
    <x v="48"/>
    <n v="63"/>
    <x v="219"/>
  </r>
  <r>
    <x v="12"/>
    <m/>
    <m/>
    <x v="0"/>
    <n v="63"/>
    <x v="1"/>
  </r>
  <r>
    <x v="12"/>
    <s v="cc950771c0b7975be18b373f3e4fd009bccc606f"/>
    <m/>
    <x v="0"/>
    <n v="74"/>
    <x v="1"/>
  </r>
  <r>
    <x v="12"/>
    <m/>
    <m/>
    <x v="0"/>
    <n v="74"/>
    <x v="1"/>
  </r>
  <r>
    <x v="12"/>
    <m/>
    <n v="0.36899999999999999"/>
    <x v="45"/>
    <n v="74"/>
    <x v="220"/>
  </r>
  <r>
    <x v="12"/>
    <m/>
    <n v="0.48199999999999998"/>
    <x v="47"/>
    <n v="74"/>
    <x v="221"/>
  </r>
  <r>
    <x v="12"/>
    <m/>
    <n v="0.14699999999999999"/>
    <x v="32"/>
    <n v="74"/>
    <x v="222"/>
  </r>
  <r>
    <x v="12"/>
    <m/>
    <m/>
    <x v="0"/>
    <n v="74"/>
    <x v="1"/>
  </r>
  <r>
    <x v="12"/>
    <s v="dacc99596ed466494c7d9a09c3ea7f04bfe08d4a"/>
    <m/>
    <x v="0"/>
    <n v="30"/>
    <x v="1"/>
  </r>
  <r>
    <x v="12"/>
    <m/>
    <m/>
    <x v="0"/>
    <n v="30"/>
    <x v="1"/>
  </r>
  <r>
    <x v="12"/>
    <m/>
    <n v="0.879"/>
    <x v="45"/>
    <n v="30"/>
    <x v="223"/>
  </r>
  <r>
    <x v="12"/>
    <m/>
    <n v="0.12"/>
    <x v="32"/>
    <n v="30"/>
    <x v="224"/>
  </r>
  <r>
    <x v="13"/>
    <m/>
    <m/>
    <x v="0"/>
    <n v="30"/>
    <x v="1"/>
  </r>
  <r>
    <x v="13"/>
    <s v="b40b20db5f5770cb4c1d0bc2899358a4d1860f7a"/>
    <m/>
    <x v="0"/>
    <n v="3"/>
    <x v="1"/>
  </r>
  <r>
    <x v="13"/>
    <m/>
    <m/>
    <x v="0"/>
    <n v="3"/>
    <x v="1"/>
  </r>
  <r>
    <x v="13"/>
    <m/>
    <n v="1"/>
    <x v="22"/>
    <n v="3"/>
    <x v="47"/>
  </r>
  <r>
    <x v="13"/>
    <m/>
    <m/>
    <x v="0"/>
    <n v="3"/>
    <x v="1"/>
  </r>
  <r>
    <x v="13"/>
    <s v="065d65bd64a4b5f9541a24fe491a1d27d56890ad"/>
    <m/>
    <x v="0"/>
    <n v="1"/>
    <x v="1"/>
  </r>
  <r>
    <x v="13"/>
    <m/>
    <m/>
    <x v="0"/>
    <n v="1"/>
    <x v="1"/>
  </r>
  <r>
    <x v="13"/>
    <m/>
    <n v="1"/>
    <x v="49"/>
    <n v="1"/>
    <x v="17"/>
  </r>
  <r>
    <x v="13"/>
    <m/>
    <m/>
    <x v="0"/>
    <n v="1"/>
    <x v="1"/>
  </r>
  <r>
    <x v="13"/>
    <s v="226ea3555737bc963d9a49e98a36f5cf0d2a8afd"/>
    <m/>
    <x v="0"/>
    <n v="2"/>
    <x v="1"/>
  </r>
  <r>
    <x v="13"/>
    <m/>
    <m/>
    <x v="0"/>
    <n v="2"/>
    <x v="1"/>
  </r>
  <r>
    <x v="13"/>
    <m/>
    <n v="1"/>
    <x v="1"/>
    <n v="2"/>
    <x v="9"/>
  </r>
  <r>
    <x v="13"/>
    <m/>
    <m/>
    <x v="0"/>
    <n v="2"/>
    <x v="1"/>
  </r>
  <r>
    <x v="13"/>
    <s v="4c53c496eab4d15c3b8c5782faf1bf5f879237ca"/>
    <m/>
    <x v="0"/>
    <n v="47"/>
    <x v="1"/>
  </r>
  <r>
    <x v="13"/>
    <m/>
    <m/>
    <x v="0"/>
    <n v="47"/>
    <x v="1"/>
  </r>
  <r>
    <x v="13"/>
    <m/>
    <n v="1"/>
    <x v="22"/>
    <n v="47"/>
    <x v="225"/>
  </r>
  <r>
    <x v="13"/>
    <m/>
    <m/>
    <x v="0"/>
    <n v="47"/>
    <x v="1"/>
  </r>
  <r>
    <x v="13"/>
    <s v="5d94703d7dbbf99de25152e69aacf47b4d09c2d4"/>
    <m/>
    <x v="0"/>
    <n v="225"/>
    <x v="1"/>
  </r>
  <r>
    <x v="13"/>
    <m/>
    <m/>
    <x v="0"/>
    <n v="225"/>
    <x v="1"/>
  </r>
  <r>
    <x v="13"/>
    <m/>
    <n v="0.75600000000000001"/>
    <x v="1"/>
    <n v="225"/>
    <x v="226"/>
  </r>
  <r>
    <x v="13"/>
    <m/>
    <n v="0.24299999999999999"/>
    <x v="2"/>
    <n v="225"/>
    <x v="227"/>
  </r>
  <r>
    <x v="13"/>
    <m/>
    <m/>
    <x v="0"/>
    <n v="225"/>
    <x v="1"/>
  </r>
  <r>
    <x v="13"/>
    <s v="a16bce1003951dbbd5559892a267d51995c7c6dc"/>
    <m/>
    <x v="0"/>
    <n v="29"/>
    <x v="1"/>
  </r>
  <r>
    <x v="13"/>
    <m/>
    <m/>
    <x v="0"/>
    <n v="29"/>
    <x v="1"/>
  </r>
  <r>
    <x v="13"/>
    <m/>
    <n v="1"/>
    <x v="22"/>
    <n v="29"/>
    <x v="156"/>
  </r>
  <r>
    <x v="13"/>
    <m/>
    <m/>
    <x v="0"/>
    <n v="29"/>
    <x v="1"/>
  </r>
  <r>
    <x v="13"/>
    <s v="0d111ff5e5b1c38123149e4e4f69c92725981bb8"/>
    <m/>
    <x v="0"/>
    <n v="113"/>
    <x v="1"/>
  </r>
  <r>
    <x v="13"/>
    <m/>
    <m/>
    <x v="0"/>
    <n v="113"/>
    <x v="1"/>
  </r>
  <r>
    <x v="13"/>
    <m/>
    <n v="5.5E-2"/>
    <x v="45"/>
    <n v="113"/>
    <x v="228"/>
  </r>
  <r>
    <x v="13"/>
    <m/>
    <n v="7.2999999999999995E-2"/>
    <x v="50"/>
    <n v="113"/>
    <x v="229"/>
  </r>
  <r>
    <x v="13"/>
    <m/>
    <n v="0.48699999999999999"/>
    <x v="51"/>
    <n v="113"/>
    <x v="230"/>
  </r>
  <r>
    <x v="13"/>
    <m/>
    <n v="0.38300000000000001"/>
    <x v="36"/>
    <n v="113"/>
    <x v="231"/>
  </r>
  <r>
    <x v="13"/>
    <m/>
    <m/>
    <x v="0"/>
    <n v="113"/>
    <x v="1"/>
  </r>
  <r>
    <x v="13"/>
    <s v="a1c9bdb119919d53de74c906888a4125ed0a8ab0"/>
    <m/>
    <x v="0"/>
    <n v="194"/>
    <x v="1"/>
  </r>
  <r>
    <x v="13"/>
    <m/>
    <m/>
    <x v="0"/>
    <n v="194"/>
    <x v="1"/>
  </r>
  <r>
    <x v="13"/>
    <m/>
    <n v="0.40600000000000003"/>
    <x v="31"/>
    <n v="194"/>
    <x v="232"/>
  </r>
  <r>
    <x v="13"/>
    <m/>
    <n v="0.01"/>
    <x v="18"/>
    <n v="194"/>
    <x v="233"/>
  </r>
  <r>
    <x v="13"/>
    <m/>
    <n v="0.371"/>
    <x v="30"/>
    <n v="194"/>
    <x v="234"/>
  </r>
  <r>
    <x v="13"/>
    <m/>
    <n v="0.21099999999999999"/>
    <x v="22"/>
    <n v="194"/>
    <x v="235"/>
  </r>
  <r>
    <x v="13"/>
    <m/>
    <m/>
    <x v="0"/>
    <n v="194"/>
    <x v="1"/>
  </r>
  <r>
    <x v="13"/>
    <s v="45fe9173ee01d69ff7e8286b37460424472bc06c"/>
    <m/>
    <x v="0"/>
    <n v="43"/>
    <x v="1"/>
  </r>
  <r>
    <x v="13"/>
    <m/>
    <m/>
    <x v="0"/>
    <n v="43"/>
    <x v="1"/>
  </r>
  <r>
    <x v="13"/>
    <m/>
    <n v="1"/>
    <x v="22"/>
    <n v="43"/>
    <x v="236"/>
  </r>
  <r>
    <x v="14"/>
    <m/>
    <m/>
    <x v="0"/>
    <n v="43"/>
    <x v="1"/>
  </r>
  <r>
    <x v="14"/>
    <s v="9b93e7e43e279e2458d8e624750b561875611c18"/>
    <m/>
    <x v="0"/>
    <n v="309"/>
    <x v="1"/>
  </r>
  <r>
    <x v="14"/>
    <m/>
    <m/>
    <x v="0"/>
    <n v="309"/>
    <x v="1"/>
  </r>
  <r>
    <x v="14"/>
    <m/>
    <n v="0.36399999999999999"/>
    <x v="1"/>
    <n v="309"/>
    <x v="237"/>
  </r>
  <r>
    <x v="14"/>
    <m/>
    <n v="0.29299999999999998"/>
    <x v="18"/>
    <n v="309"/>
    <x v="238"/>
  </r>
  <r>
    <x v="14"/>
    <m/>
    <n v="7.8E-2"/>
    <x v="49"/>
    <n v="309"/>
    <x v="239"/>
  </r>
  <r>
    <x v="14"/>
    <m/>
    <n v="0.22900000000000001"/>
    <x v="22"/>
    <n v="309"/>
    <x v="240"/>
  </r>
  <r>
    <x v="14"/>
    <m/>
    <n v="3.3000000000000002E-2"/>
    <x v="2"/>
    <n v="309"/>
    <x v="241"/>
  </r>
  <r>
    <x v="14"/>
    <m/>
    <m/>
    <x v="0"/>
    <n v="309"/>
    <x v="1"/>
  </r>
  <r>
    <x v="14"/>
    <s v="4c6907848726d815d6444bd8ac4bf770daaa0df0"/>
    <m/>
    <x v="0"/>
    <n v="5"/>
    <x v="1"/>
  </r>
  <r>
    <x v="14"/>
    <m/>
    <m/>
    <x v="0"/>
    <n v="5"/>
    <x v="1"/>
  </r>
  <r>
    <x v="14"/>
    <m/>
    <n v="1"/>
    <x v="22"/>
    <n v="5"/>
    <x v="78"/>
  </r>
  <r>
    <x v="15"/>
    <m/>
    <m/>
    <x v="0"/>
    <n v="5"/>
    <x v="1"/>
  </r>
  <r>
    <x v="15"/>
    <s v="58baf1566fa1742a6540ca50c6dc77440991300f"/>
    <m/>
    <x v="0"/>
    <n v="46"/>
    <x v="1"/>
  </r>
  <r>
    <x v="15"/>
    <m/>
    <m/>
    <x v="0"/>
    <n v="46"/>
    <x v="1"/>
  </r>
  <r>
    <x v="15"/>
    <m/>
    <n v="0.42599999999999999"/>
    <x v="24"/>
    <n v="46"/>
    <x v="242"/>
  </r>
  <r>
    <x v="15"/>
    <m/>
    <n v="0.57299999999999995"/>
    <x v="23"/>
    <n v="46"/>
    <x v="243"/>
  </r>
  <r>
    <x v="15"/>
    <m/>
    <m/>
    <x v="0"/>
    <n v="46"/>
    <x v="1"/>
  </r>
  <r>
    <x v="15"/>
    <s v="3709484b65d0c153d4d52713e8466b7b3a791233"/>
    <m/>
    <x v="0"/>
    <n v="11"/>
    <x v="1"/>
  </r>
  <r>
    <x v="15"/>
    <m/>
    <m/>
    <x v="0"/>
    <n v="11"/>
    <x v="1"/>
  </r>
  <r>
    <x v="15"/>
    <m/>
    <n v="1"/>
    <x v="19"/>
    <n v="11"/>
    <x v="43"/>
  </r>
  <r>
    <x v="15"/>
    <m/>
    <m/>
    <x v="0"/>
    <n v="11"/>
    <x v="1"/>
  </r>
  <r>
    <x v="15"/>
    <s v="a3d910925350d2f0204b41ea145e24f74e5c39ce"/>
    <m/>
    <x v="0"/>
    <n v="268"/>
    <x v="1"/>
  </r>
  <r>
    <x v="15"/>
    <m/>
    <m/>
    <x v="0"/>
    <n v="268"/>
    <x v="1"/>
  </r>
  <r>
    <x v="15"/>
    <m/>
    <n v="7.6999999999999999E-2"/>
    <x v="20"/>
    <n v="268"/>
    <x v="244"/>
  </r>
  <r>
    <x v="15"/>
    <m/>
    <n v="8.0000000000000002E-3"/>
    <x v="52"/>
    <n v="268"/>
    <x v="245"/>
  </r>
  <r>
    <x v="15"/>
    <m/>
    <n v="0.57499999999999996"/>
    <x v="23"/>
    <n v="268"/>
    <x v="246"/>
  </r>
  <r>
    <x v="15"/>
    <m/>
    <n v="0.33800000000000002"/>
    <x v="8"/>
    <n v="268"/>
    <x v="247"/>
  </r>
  <r>
    <x v="15"/>
    <m/>
    <m/>
    <x v="0"/>
    <n v="268"/>
    <x v="1"/>
  </r>
  <r>
    <x v="15"/>
    <s v="4c599a895994cc32593b68b84b79f42f9c6c348c"/>
    <m/>
    <x v="0"/>
    <n v="31"/>
    <x v="1"/>
  </r>
  <r>
    <x v="15"/>
    <m/>
    <m/>
    <x v="0"/>
    <n v="31"/>
    <x v="1"/>
  </r>
  <r>
    <x v="15"/>
    <m/>
    <n v="1"/>
    <x v="19"/>
    <n v="31"/>
    <x v="248"/>
  </r>
  <r>
    <x v="15"/>
    <m/>
    <m/>
    <x v="0"/>
    <n v="31"/>
    <x v="1"/>
  </r>
  <r>
    <x v="15"/>
    <s v="fafbd01bda9ef5a0969a56365d0af9ce4a4fc689"/>
    <m/>
    <x v="0"/>
    <n v="160"/>
    <x v="1"/>
  </r>
  <r>
    <x v="15"/>
    <m/>
    <m/>
    <x v="0"/>
    <n v="160"/>
    <x v="1"/>
  </r>
  <r>
    <x v="15"/>
    <m/>
    <n v="1"/>
    <x v="8"/>
    <n v="160"/>
    <x v="249"/>
  </r>
  <r>
    <x v="15"/>
    <m/>
    <m/>
    <x v="0"/>
    <n v="160"/>
    <x v="1"/>
  </r>
  <r>
    <x v="15"/>
    <s v="03b5eae78c653d7eb11df4ce26b9b28833e95e62"/>
    <m/>
    <x v="0"/>
    <n v="210"/>
    <x v="1"/>
  </r>
  <r>
    <x v="15"/>
    <m/>
    <m/>
    <x v="0"/>
    <n v="210"/>
    <x v="1"/>
  </r>
  <r>
    <x v="15"/>
    <m/>
    <n v="0.1"/>
    <x v="23"/>
    <n v="210"/>
    <x v="170"/>
  </r>
  <r>
    <x v="15"/>
    <m/>
    <n v="0.89900000000000002"/>
    <x v="8"/>
    <n v="210"/>
    <x v="250"/>
  </r>
  <r>
    <x v="15"/>
    <m/>
    <m/>
    <x v="0"/>
    <n v="210"/>
    <x v="1"/>
  </r>
  <r>
    <x v="15"/>
    <s v="0ffa44a9bda36dbab227ed4514650773bbf59411"/>
    <m/>
    <x v="0"/>
    <n v="133"/>
    <x v="1"/>
  </r>
  <r>
    <x v="15"/>
    <m/>
    <m/>
    <x v="0"/>
    <n v="133"/>
    <x v="1"/>
  </r>
  <r>
    <x v="15"/>
    <m/>
    <n v="1"/>
    <x v="8"/>
    <n v="133"/>
    <x v="251"/>
  </r>
  <r>
    <x v="15"/>
    <m/>
    <m/>
    <x v="0"/>
    <n v="133"/>
    <x v="1"/>
  </r>
  <r>
    <x v="15"/>
    <s v="53a3ca2ffaeaf9b1eb067054cf36afac8ce53dd6"/>
    <m/>
    <x v="0"/>
    <n v="12"/>
    <x v="1"/>
  </r>
  <r>
    <x v="15"/>
    <m/>
    <m/>
    <x v="0"/>
    <n v="12"/>
    <x v="1"/>
  </r>
  <r>
    <x v="15"/>
    <m/>
    <n v="1"/>
    <x v="23"/>
    <n v="12"/>
    <x v="65"/>
  </r>
  <r>
    <x v="15"/>
    <m/>
    <m/>
    <x v="0"/>
    <n v="12"/>
    <x v="1"/>
  </r>
  <r>
    <x v="15"/>
    <s v="ce97325da8b0494b813c2777283fed532adda9db"/>
    <m/>
    <x v="0"/>
    <n v="531"/>
    <x v="1"/>
  </r>
  <r>
    <x v="15"/>
    <m/>
    <m/>
    <x v="0"/>
    <n v="531"/>
    <x v="1"/>
  </r>
  <r>
    <x v="15"/>
    <m/>
    <n v="3.0000000000000001E-3"/>
    <x v="24"/>
    <n v="531"/>
    <x v="252"/>
  </r>
  <r>
    <x v="15"/>
    <m/>
    <n v="0.996"/>
    <x v="23"/>
    <n v="531"/>
    <x v="253"/>
  </r>
  <r>
    <x v="15"/>
    <m/>
    <m/>
    <x v="0"/>
    <n v="531"/>
    <x v="1"/>
  </r>
  <r>
    <x v="15"/>
    <s v="78ccc51be325d99e61e5bb2c0cb3029005a97b34"/>
    <m/>
    <x v="0"/>
    <n v="10"/>
    <x v="1"/>
  </r>
  <r>
    <x v="15"/>
    <m/>
    <m/>
    <x v="0"/>
    <n v="10"/>
    <x v="1"/>
  </r>
  <r>
    <x v="15"/>
    <m/>
    <n v="1"/>
    <x v="8"/>
    <n v="10"/>
    <x v="142"/>
  </r>
  <r>
    <x v="15"/>
    <m/>
    <m/>
    <x v="0"/>
    <n v="10"/>
    <x v="1"/>
  </r>
  <r>
    <x v="15"/>
    <s v="f03fe8518989be07ebf741725a7d50ca66577d6f"/>
    <m/>
    <x v="0"/>
    <n v="1801"/>
    <x v="1"/>
  </r>
  <r>
    <x v="15"/>
    <m/>
    <m/>
    <x v="0"/>
    <n v="1801"/>
    <x v="1"/>
  </r>
  <r>
    <x v="15"/>
    <m/>
    <n v="8.9999999999999993E-3"/>
    <x v="20"/>
    <n v="1801"/>
    <x v="254"/>
  </r>
  <r>
    <x v="15"/>
    <m/>
    <n v="1.7000000000000001E-2"/>
    <x v="26"/>
    <n v="1801"/>
    <x v="255"/>
  </r>
  <r>
    <x v="15"/>
    <m/>
    <n v="0.96699999999999997"/>
    <x v="27"/>
    <n v="1801"/>
    <x v="256"/>
  </r>
  <r>
    <x v="15"/>
    <m/>
    <n v="4.0000000000000001E-3"/>
    <x v="7"/>
    <n v="1801"/>
    <x v="257"/>
  </r>
  <r>
    <x v="15"/>
    <m/>
    <n v="0"/>
    <x v="12"/>
    <n v="1801"/>
    <x v="1"/>
  </r>
  <r>
    <x v="15"/>
    <m/>
    <m/>
    <x v="0"/>
    <n v="1801"/>
    <x v="1"/>
  </r>
  <r>
    <x v="15"/>
    <s v="269c683220692299b5fb9cf431359e3ec299f8fc"/>
    <m/>
    <x v="0"/>
    <n v="461"/>
    <x v="1"/>
  </r>
  <r>
    <x v="15"/>
    <m/>
    <m/>
    <x v="0"/>
    <n v="461"/>
    <x v="1"/>
  </r>
  <r>
    <x v="15"/>
    <m/>
    <n v="0.21099999999999999"/>
    <x v="20"/>
    <n v="461"/>
    <x v="258"/>
  </r>
  <r>
    <x v="15"/>
    <m/>
    <n v="0.10100000000000001"/>
    <x v="27"/>
    <n v="461"/>
    <x v="259"/>
  </r>
  <r>
    <x v="15"/>
    <m/>
    <n v="0.68700000000000006"/>
    <x v="23"/>
    <n v="461"/>
    <x v="260"/>
  </r>
  <r>
    <x v="15"/>
    <m/>
    <m/>
    <x v="0"/>
    <n v="461"/>
    <x v="1"/>
  </r>
  <r>
    <x v="15"/>
    <s v="cfdf055eee1b1d0eed3d13c0c2d4d66a27dff662"/>
    <m/>
    <x v="0"/>
    <n v="271"/>
    <x v="1"/>
  </r>
  <r>
    <x v="15"/>
    <m/>
    <m/>
    <x v="0"/>
    <n v="271"/>
    <x v="1"/>
  </r>
  <r>
    <x v="15"/>
    <m/>
    <n v="8.3000000000000004E-2"/>
    <x v="40"/>
    <n v="271"/>
    <x v="261"/>
  </r>
  <r>
    <x v="15"/>
    <m/>
    <n v="1.7999999999999999E-2"/>
    <x v="24"/>
    <n v="271"/>
    <x v="262"/>
  </r>
  <r>
    <x v="15"/>
    <m/>
    <n v="0.108"/>
    <x v="27"/>
    <n v="271"/>
    <x v="263"/>
  </r>
  <r>
    <x v="15"/>
    <m/>
    <n v="0.50700000000000001"/>
    <x v="23"/>
    <n v="271"/>
    <x v="264"/>
  </r>
  <r>
    <x v="15"/>
    <m/>
    <n v="0.26500000000000001"/>
    <x v="7"/>
    <n v="271"/>
    <x v="265"/>
  </r>
  <r>
    <x v="15"/>
    <m/>
    <n v="1.6E-2"/>
    <x v="8"/>
    <n v="271"/>
    <x v="266"/>
  </r>
  <r>
    <x v="15"/>
    <m/>
    <m/>
    <x v="0"/>
    <n v="271"/>
    <x v="1"/>
  </r>
  <r>
    <x v="15"/>
    <s v="f2f9e69472feb42d5063d42f40cd5ec3926885ee"/>
    <m/>
    <x v="0"/>
    <n v="3"/>
    <x v="1"/>
  </r>
  <r>
    <x v="15"/>
    <m/>
    <m/>
    <x v="0"/>
    <n v="3"/>
    <x v="1"/>
  </r>
  <r>
    <x v="15"/>
    <m/>
    <n v="1"/>
    <x v="20"/>
    <n v="3"/>
    <x v="47"/>
  </r>
  <r>
    <x v="15"/>
    <m/>
    <m/>
    <x v="0"/>
    <n v="3"/>
    <x v="1"/>
  </r>
  <r>
    <x v="15"/>
    <s v="4d724d2b7a07a7353698917da3ce870507264198"/>
    <m/>
    <x v="0"/>
    <n v="12"/>
    <x v="1"/>
  </r>
  <r>
    <x v="15"/>
    <m/>
    <m/>
    <x v="0"/>
    <n v="12"/>
    <x v="1"/>
  </r>
  <r>
    <x v="15"/>
    <m/>
    <n v="1"/>
    <x v="20"/>
    <n v="12"/>
    <x v="65"/>
  </r>
  <r>
    <x v="15"/>
    <m/>
    <m/>
    <x v="0"/>
    <n v="12"/>
    <x v="1"/>
  </r>
  <r>
    <x v="15"/>
    <s v="abc8fd203e7f3e031bc991e27cf36128e9f5792a"/>
    <m/>
    <x v="0"/>
    <n v="387"/>
    <x v="1"/>
  </r>
  <r>
    <x v="15"/>
    <m/>
    <m/>
    <x v="0"/>
    <n v="387"/>
    <x v="1"/>
  </r>
  <r>
    <x v="15"/>
    <m/>
    <n v="0.99299999999999999"/>
    <x v="23"/>
    <n v="387"/>
    <x v="267"/>
  </r>
  <r>
    <x v="15"/>
    <m/>
    <n v="0"/>
    <x v="7"/>
    <n v="387"/>
    <x v="1"/>
  </r>
  <r>
    <x v="15"/>
    <m/>
    <n v="6.0000000000000001E-3"/>
    <x v="12"/>
    <n v="387"/>
    <x v="268"/>
  </r>
  <r>
    <x v="15"/>
    <m/>
    <m/>
    <x v="0"/>
    <n v="387"/>
    <x v="1"/>
  </r>
  <r>
    <x v="15"/>
    <s v="82f354996edb1e6726de37aee0ca17947a55fe0b"/>
    <m/>
    <x v="0"/>
    <n v="344"/>
    <x v="1"/>
  </r>
  <r>
    <x v="15"/>
    <m/>
    <m/>
    <x v="0"/>
    <n v="344"/>
    <x v="1"/>
  </r>
  <r>
    <x v="15"/>
    <m/>
    <n v="1"/>
    <x v="24"/>
    <n v="344"/>
    <x v="269"/>
  </r>
  <r>
    <x v="15"/>
    <m/>
    <m/>
    <x v="0"/>
    <n v="344"/>
    <x v="1"/>
  </r>
  <r>
    <x v="15"/>
    <s v="76d93c0efaf07e2ba3f3841a7d08e77ec4483b75"/>
    <m/>
    <x v="0"/>
    <n v="73"/>
    <x v="1"/>
  </r>
  <r>
    <x v="15"/>
    <m/>
    <m/>
    <x v="0"/>
    <n v="73"/>
    <x v="1"/>
  </r>
  <r>
    <x v="15"/>
    <m/>
    <n v="1"/>
    <x v="23"/>
    <n v="73"/>
    <x v="270"/>
  </r>
  <r>
    <x v="15"/>
    <m/>
    <m/>
    <x v="0"/>
    <n v="73"/>
    <x v="1"/>
  </r>
  <r>
    <x v="15"/>
    <s v="cc12c45a1053ab03db2ecc04c6396514a829733b"/>
    <m/>
    <x v="0"/>
    <n v="6"/>
    <x v="1"/>
  </r>
  <r>
    <x v="15"/>
    <m/>
    <m/>
    <x v="0"/>
    <n v="6"/>
    <x v="1"/>
  </r>
  <r>
    <x v="15"/>
    <m/>
    <n v="1"/>
    <x v="23"/>
    <n v="6"/>
    <x v="52"/>
  </r>
  <r>
    <x v="15"/>
    <m/>
    <m/>
    <x v="0"/>
    <n v="6"/>
    <x v="1"/>
  </r>
  <r>
    <x v="15"/>
    <s v="b572251d0452e6d3f9f8ed309b09a99e58b3bf5c"/>
    <m/>
    <x v="0"/>
    <n v="695"/>
    <x v="1"/>
  </r>
  <r>
    <x v="15"/>
    <m/>
    <m/>
    <x v="0"/>
    <n v="695"/>
    <x v="1"/>
  </r>
  <r>
    <x v="15"/>
    <m/>
    <n v="1"/>
    <x v="23"/>
    <n v="695"/>
    <x v="271"/>
  </r>
  <r>
    <x v="15"/>
    <m/>
    <m/>
    <x v="0"/>
    <n v="695"/>
    <x v="1"/>
  </r>
  <r>
    <x v="15"/>
    <s v="532b7e0f0b44c0dfab9a90eed3236f7aea342a92"/>
    <m/>
    <x v="0"/>
    <n v="3"/>
    <x v="1"/>
  </r>
  <r>
    <x v="15"/>
    <m/>
    <m/>
    <x v="0"/>
    <n v="3"/>
    <x v="1"/>
  </r>
  <r>
    <x v="15"/>
    <m/>
    <n v="1"/>
    <x v="20"/>
    <n v="3"/>
    <x v="47"/>
  </r>
  <r>
    <x v="15"/>
    <m/>
    <m/>
    <x v="0"/>
    <n v="3"/>
    <x v="1"/>
  </r>
  <r>
    <x v="15"/>
    <s v="d7d110bfa62c51cf0d50ca248cd5dbe05ea34208"/>
    <m/>
    <x v="0"/>
    <n v="660"/>
    <x v="1"/>
  </r>
  <r>
    <x v="15"/>
    <m/>
    <m/>
    <x v="0"/>
    <n v="660"/>
    <x v="1"/>
  </r>
  <r>
    <x v="15"/>
    <m/>
    <n v="1"/>
    <x v="23"/>
    <n v="660"/>
    <x v="272"/>
  </r>
  <r>
    <x v="15"/>
    <m/>
    <m/>
    <x v="0"/>
    <n v="660"/>
    <x v="1"/>
  </r>
  <r>
    <x v="15"/>
    <s v="b156d2b33e99d108e9c3c30c8a277f9ed5ff6b9d"/>
    <m/>
    <x v="0"/>
    <n v="9"/>
    <x v="1"/>
  </r>
  <r>
    <x v="15"/>
    <m/>
    <m/>
    <x v="0"/>
    <n v="9"/>
    <x v="1"/>
  </r>
  <r>
    <x v="15"/>
    <m/>
    <n v="1"/>
    <x v="24"/>
    <n v="9"/>
    <x v="46"/>
  </r>
  <r>
    <x v="15"/>
    <m/>
    <m/>
    <x v="0"/>
    <n v="9"/>
    <x v="1"/>
  </r>
  <r>
    <x v="15"/>
    <s v="38dca84deb873a84b6ef736a5a52248581ffc42f"/>
    <m/>
    <x v="0"/>
    <n v="183"/>
    <x v="1"/>
  </r>
  <r>
    <x v="15"/>
    <m/>
    <m/>
    <x v="0"/>
    <n v="183"/>
    <x v="1"/>
  </r>
  <r>
    <x v="15"/>
    <m/>
    <n v="0.52400000000000002"/>
    <x v="24"/>
    <n v="183"/>
    <x v="273"/>
  </r>
  <r>
    <x v="15"/>
    <m/>
    <n v="0.47499999999999998"/>
    <x v="8"/>
    <n v="183"/>
    <x v="274"/>
  </r>
  <r>
    <x v="15"/>
    <m/>
    <m/>
    <x v="0"/>
    <n v="183"/>
    <x v="1"/>
  </r>
  <r>
    <x v="15"/>
    <s v="833d2a3f6ba4c8eb6c2daa52a66e45e4582d999d"/>
    <m/>
    <x v="0"/>
    <n v="2"/>
    <x v="1"/>
  </r>
  <r>
    <x v="15"/>
    <m/>
    <m/>
    <x v="0"/>
    <n v="2"/>
    <x v="1"/>
  </r>
  <r>
    <x v="15"/>
    <m/>
    <n v="1"/>
    <x v="3"/>
    <n v="2"/>
    <x v="9"/>
  </r>
  <r>
    <x v="15"/>
    <m/>
    <m/>
    <x v="0"/>
    <n v="2"/>
    <x v="1"/>
  </r>
  <r>
    <x v="15"/>
    <s v="3eec306f42739fc2098c8cd8dc278c54e3376806"/>
    <m/>
    <x v="0"/>
    <n v="13"/>
    <x v="1"/>
  </r>
  <r>
    <x v="15"/>
    <m/>
    <m/>
    <x v="0"/>
    <n v="13"/>
    <x v="1"/>
  </r>
  <r>
    <x v="15"/>
    <m/>
    <n v="1"/>
    <x v="23"/>
    <n v="13"/>
    <x v="275"/>
  </r>
  <r>
    <x v="15"/>
    <m/>
    <m/>
    <x v="0"/>
    <n v="13"/>
    <x v="1"/>
  </r>
  <r>
    <x v="15"/>
    <s v="8f84eec7d3be1bf9ff21bc5943af3cdc7fdefe41"/>
    <m/>
    <x v="0"/>
    <n v="2"/>
    <x v="1"/>
  </r>
  <r>
    <x v="15"/>
    <m/>
    <m/>
    <x v="0"/>
    <n v="2"/>
    <x v="1"/>
  </r>
  <r>
    <x v="15"/>
    <m/>
    <n v="1"/>
    <x v="24"/>
    <n v="2"/>
    <x v="9"/>
  </r>
  <r>
    <x v="15"/>
    <m/>
    <m/>
    <x v="0"/>
    <n v="2"/>
    <x v="1"/>
  </r>
  <r>
    <x v="15"/>
    <s v="3331d1593aad20283ed2d74148c8ea43e2100386"/>
    <m/>
    <x v="0"/>
    <n v="409"/>
    <x v="1"/>
  </r>
  <r>
    <x v="15"/>
    <m/>
    <m/>
    <x v="0"/>
    <n v="409"/>
    <x v="1"/>
  </r>
  <r>
    <x v="15"/>
    <m/>
    <n v="0.68799999999999994"/>
    <x v="20"/>
    <n v="409"/>
    <x v="276"/>
  </r>
  <r>
    <x v="15"/>
    <m/>
    <n v="8.5999999999999993E-2"/>
    <x v="24"/>
    <n v="409"/>
    <x v="277"/>
  </r>
  <r>
    <x v="15"/>
    <m/>
    <n v="0.22500000000000001"/>
    <x v="23"/>
    <n v="409"/>
    <x v="278"/>
  </r>
  <r>
    <x v="15"/>
    <m/>
    <m/>
    <x v="0"/>
    <n v="409"/>
    <x v="1"/>
  </r>
  <r>
    <x v="15"/>
    <s v="8ad91665c7d654b8d60f4065afde909b9c8502ca"/>
    <m/>
    <x v="0"/>
    <n v="156"/>
    <x v="1"/>
  </r>
  <r>
    <x v="15"/>
    <m/>
    <m/>
    <x v="0"/>
    <n v="156"/>
    <x v="1"/>
  </r>
  <r>
    <x v="15"/>
    <m/>
    <n v="0.46300000000000002"/>
    <x v="23"/>
    <n v="156"/>
    <x v="279"/>
  </r>
  <r>
    <x v="15"/>
    <m/>
    <n v="0.53600000000000003"/>
    <x v="7"/>
    <n v="156"/>
    <x v="280"/>
  </r>
  <r>
    <x v="16"/>
    <m/>
    <m/>
    <x v="0"/>
    <n v="156"/>
    <x v="1"/>
  </r>
  <r>
    <x v="16"/>
    <s v="d7e88f5d08e3a872f7bfb223d1f695235f01909a"/>
    <m/>
    <x v="0"/>
    <n v="88"/>
    <x v="1"/>
  </r>
  <r>
    <x v="16"/>
    <m/>
    <m/>
    <x v="0"/>
    <n v="88"/>
    <x v="1"/>
  </r>
  <r>
    <x v="16"/>
    <m/>
    <n v="1"/>
    <x v="28"/>
    <n v="88"/>
    <x v="92"/>
  </r>
  <r>
    <x v="16"/>
    <m/>
    <m/>
    <x v="0"/>
    <n v="88"/>
    <x v="1"/>
  </r>
  <r>
    <x v="16"/>
    <s v="e9044996c0c3c1fa874e452acf3ef2402c6f162d"/>
    <m/>
    <x v="0"/>
    <n v="32"/>
    <x v="1"/>
  </r>
  <r>
    <x v="16"/>
    <m/>
    <m/>
    <x v="0"/>
    <n v="32"/>
    <x v="1"/>
  </r>
  <r>
    <x v="16"/>
    <m/>
    <n v="1"/>
    <x v="18"/>
    <n v="32"/>
    <x v="281"/>
  </r>
  <r>
    <x v="16"/>
    <m/>
    <m/>
    <x v="0"/>
    <n v="32"/>
    <x v="1"/>
  </r>
  <r>
    <x v="16"/>
    <s v="4de0fdb367ee24a1551989815ac8bff58d064118"/>
    <m/>
    <x v="0"/>
    <n v="10"/>
    <x v="1"/>
  </r>
  <r>
    <x v="16"/>
    <m/>
    <m/>
    <x v="0"/>
    <n v="10"/>
    <x v="1"/>
  </r>
  <r>
    <x v="16"/>
    <m/>
    <n v="1"/>
    <x v="19"/>
    <n v="10"/>
    <x v="142"/>
  </r>
  <r>
    <x v="17"/>
    <m/>
    <m/>
    <x v="0"/>
    <n v="10"/>
    <x v="1"/>
  </r>
  <r>
    <x v="17"/>
    <s v="f3d00132e6251b578bbf24a08ce8ed0e6688e3ac"/>
    <m/>
    <x v="0"/>
    <n v="6"/>
    <x v="1"/>
  </r>
  <r>
    <x v="17"/>
    <m/>
    <m/>
    <x v="0"/>
    <n v="6"/>
    <x v="1"/>
  </r>
  <r>
    <x v="17"/>
    <m/>
    <n v="1"/>
    <x v="53"/>
    <n v="6"/>
    <x v="52"/>
  </r>
  <r>
    <x v="18"/>
    <m/>
    <m/>
    <x v="0"/>
    <n v="6"/>
    <x v="1"/>
  </r>
  <r>
    <x v="18"/>
    <s v="4223bd5d10578f16f814593873137b4cc16d5e65"/>
    <m/>
    <x v="0"/>
    <n v="2"/>
    <x v="1"/>
  </r>
  <r>
    <x v="18"/>
    <m/>
    <m/>
    <x v="0"/>
    <n v="2"/>
    <x v="1"/>
  </r>
  <r>
    <x v="18"/>
    <m/>
    <n v="1"/>
    <x v="31"/>
    <n v="2"/>
    <x v="9"/>
  </r>
  <r>
    <x v="18"/>
    <m/>
    <m/>
    <x v="0"/>
    <n v="2"/>
    <x v="1"/>
  </r>
  <r>
    <x v="18"/>
    <s v="466ede2ed20cc5abcae3d48b56d78a0eb6e96966"/>
    <m/>
    <x v="0"/>
    <n v="108"/>
    <x v="1"/>
  </r>
  <r>
    <x v="18"/>
    <m/>
    <m/>
    <x v="0"/>
    <n v="108"/>
    <x v="1"/>
  </r>
  <r>
    <x v="18"/>
    <m/>
    <n v="0.374"/>
    <x v="20"/>
    <n v="108"/>
    <x v="282"/>
  </r>
  <r>
    <x v="18"/>
    <m/>
    <n v="0.55100000000000005"/>
    <x v="40"/>
    <n v="108"/>
    <x v="283"/>
  </r>
  <r>
    <x v="18"/>
    <m/>
    <n v="7.2999999999999995E-2"/>
    <x v="3"/>
    <n v="108"/>
    <x v="284"/>
  </r>
  <r>
    <x v="18"/>
    <m/>
    <m/>
    <x v="0"/>
    <n v="108"/>
    <x v="1"/>
  </r>
  <r>
    <x v="18"/>
    <s v="b6bcdd964c0a45348273fb5d61763d15a8ddcb3a"/>
    <m/>
    <x v="0"/>
    <n v="34"/>
    <x v="1"/>
  </r>
  <r>
    <x v="18"/>
    <m/>
    <m/>
    <x v="0"/>
    <n v="34"/>
    <x v="1"/>
  </r>
  <r>
    <x v="18"/>
    <m/>
    <n v="1"/>
    <x v="29"/>
    <n v="34"/>
    <x v="182"/>
  </r>
  <r>
    <x v="18"/>
    <m/>
    <m/>
    <x v="0"/>
    <n v="34"/>
    <x v="1"/>
  </r>
  <r>
    <x v="18"/>
    <s v="4d51c9ac8769223b5c2db1383325318d31f141b6"/>
    <m/>
    <x v="0"/>
    <n v="44"/>
    <x v="1"/>
  </r>
  <r>
    <x v="18"/>
    <m/>
    <m/>
    <x v="0"/>
    <n v="44"/>
    <x v="1"/>
  </r>
  <r>
    <x v="18"/>
    <m/>
    <n v="1"/>
    <x v="44"/>
    <n v="44"/>
    <x v="33"/>
  </r>
  <r>
    <x v="18"/>
    <m/>
    <m/>
    <x v="0"/>
    <n v="44"/>
    <x v="1"/>
  </r>
  <r>
    <x v="18"/>
    <s v="3c70a417f2442c40ad60e290edc02a9c43806a94"/>
    <m/>
    <x v="0"/>
    <n v="1"/>
    <x v="1"/>
  </r>
  <r>
    <x v="18"/>
    <m/>
    <m/>
    <x v="0"/>
    <n v="1"/>
    <x v="1"/>
  </r>
  <r>
    <x v="18"/>
    <m/>
    <n v="1"/>
    <x v="7"/>
    <n v="1"/>
    <x v="17"/>
  </r>
  <r>
    <x v="18"/>
    <m/>
    <m/>
    <x v="0"/>
    <n v="1"/>
    <x v="1"/>
  </r>
  <r>
    <x v="18"/>
    <s v="05c1dd31bbb2f5e039845031213f1b1f243d598f"/>
    <m/>
    <x v="0"/>
    <n v="47"/>
    <x v="1"/>
  </r>
  <r>
    <x v="18"/>
    <m/>
    <m/>
    <x v="0"/>
    <n v="47"/>
    <x v="1"/>
  </r>
  <r>
    <x v="18"/>
    <m/>
    <n v="0.33200000000000002"/>
    <x v="20"/>
    <n v="47"/>
    <x v="285"/>
  </r>
  <r>
    <x v="18"/>
    <m/>
    <n v="0.16200000000000001"/>
    <x v="24"/>
    <n v="47"/>
    <x v="286"/>
  </r>
  <r>
    <x v="18"/>
    <m/>
    <n v="0.46800000000000003"/>
    <x v="29"/>
    <n v="47"/>
    <x v="287"/>
  </r>
  <r>
    <x v="18"/>
    <m/>
    <n v="3.5000000000000003E-2"/>
    <x v="23"/>
    <n v="47"/>
    <x v="288"/>
  </r>
  <r>
    <x v="18"/>
    <m/>
    <m/>
    <x v="0"/>
    <n v="47"/>
    <x v="1"/>
  </r>
  <r>
    <x v="18"/>
    <s v="9a9baaaf78677b939b8267d6e9266ec88c345b6b"/>
    <m/>
    <x v="0"/>
    <n v="32"/>
    <x v="1"/>
  </r>
  <r>
    <x v="18"/>
    <m/>
    <m/>
    <x v="0"/>
    <n v="32"/>
    <x v="1"/>
  </r>
  <r>
    <x v="18"/>
    <m/>
    <n v="1"/>
    <x v="23"/>
    <n v="32"/>
    <x v="281"/>
  </r>
  <r>
    <x v="18"/>
    <m/>
    <m/>
    <x v="0"/>
    <n v="32"/>
    <x v="1"/>
  </r>
  <r>
    <x v="18"/>
    <s v="11a2ffdc03e4e3ed53fee893335c66cbff7681fc"/>
    <m/>
    <x v="0"/>
    <n v="8"/>
    <x v="1"/>
  </r>
  <r>
    <x v="18"/>
    <m/>
    <m/>
    <x v="0"/>
    <n v="8"/>
    <x v="1"/>
  </r>
  <r>
    <x v="18"/>
    <m/>
    <n v="1"/>
    <x v="23"/>
    <n v="8"/>
    <x v="205"/>
  </r>
  <r>
    <x v="18"/>
    <m/>
    <m/>
    <x v="0"/>
    <n v="8"/>
    <x v="1"/>
  </r>
  <r>
    <x v="18"/>
    <s v="263bc242b025553c54a5d1d926386b5ecebfc807"/>
    <m/>
    <x v="0"/>
    <n v="8"/>
    <x v="1"/>
  </r>
  <r>
    <x v="18"/>
    <m/>
    <m/>
    <x v="0"/>
    <n v="8"/>
    <x v="1"/>
  </r>
  <r>
    <x v="18"/>
    <m/>
    <n v="1"/>
    <x v="23"/>
    <n v="8"/>
    <x v="205"/>
  </r>
  <r>
    <x v="18"/>
    <m/>
    <m/>
    <x v="0"/>
    <n v="8"/>
    <x v="1"/>
  </r>
  <r>
    <x v="18"/>
    <s v="ecda90ce4ac91aea66f076aacbbe28f7286a7351"/>
    <m/>
    <x v="0"/>
    <n v="248"/>
    <x v="1"/>
  </r>
  <r>
    <x v="18"/>
    <m/>
    <m/>
    <x v="0"/>
    <n v="248"/>
    <x v="1"/>
  </r>
  <r>
    <x v="18"/>
    <m/>
    <n v="4.7E-2"/>
    <x v="54"/>
    <n v="248"/>
    <x v="289"/>
  </r>
  <r>
    <x v="18"/>
    <m/>
    <n v="0.54500000000000004"/>
    <x v="20"/>
    <n v="248"/>
    <x v="290"/>
  </r>
  <r>
    <x v="18"/>
    <m/>
    <n v="0.122"/>
    <x v="26"/>
    <n v="248"/>
    <x v="291"/>
  </r>
  <r>
    <x v="18"/>
    <m/>
    <n v="0.23100000000000001"/>
    <x v="27"/>
    <n v="248"/>
    <x v="292"/>
  </r>
  <r>
    <x v="18"/>
    <m/>
    <n v="5.1999999999999998E-2"/>
    <x v="7"/>
    <n v="248"/>
    <x v="293"/>
  </r>
  <r>
    <x v="18"/>
    <m/>
    <m/>
    <x v="0"/>
    <n v="248"/>
    <x v="1"/>
  </r>
  <r>
    <x v="18"/>
    <s v="d8f7afc96a90ca3f158eebfe4ef3672a27788626"/>
    <m/>
    <x v="0"/>
    <n v="37"/>
    <x v="1"/>
  </r>
  <r>
    <x v="18"/>
    <m/>
    <m/>
    <x v="0"/>
    <n v="37"/>
    <x v="1"/>
  </r>
  <r>
    <x v="18"/>
    <m/>
    <n v="1"/>
    <x v="29"/>
    <n v="37"/>
    <x v="294"/>
  </r>
  <r>
    <x v="18"/>
    <m/>
    <m/>
    <x v="0"/>
    <n v="37"/>
    <x v="1"/>
  </r>
  <r>
    <x v="18"/>
    <s v="9f847a1a91a7f1861733ce6fe1617da89dd945c0"/>
    <m/>
    <x v="0"/>
    <n v="46"/>
    <x v="1"/>
  </r>
  <r>
    <x v="18"/>
    <m/>
    <m/>
    <x v="0"/>
    <n v="46"/>
    <x v="1"/>
  </r>
  <r>
    <x v="18"/>
    <m/>
    <n v="1"/>
    <x v="29"/>
    <n v="46"/>
    <x v="295"/>
  </r>
  <r>
    <x v="18"/>
    <m/>
    <m/>
    <x v="0"/>
    <n v="46"/>
    <x v="1"/>
  </r>
  <r>
    <x v="18"/>
    <s v="5999bc487e0b5a80c26676f396ba2544d9fadd5d"/>
    <m/>
    <x v="0"/>
    <n v="55"/>
    <x v="1"/>
  </r>
  <r>
    <x v="18"/>
    <m/>
    <m/>
    <x v="0"/>
    <n v="55"/>
    <x v="1"/>
  </r>
  <r>
    <x v="18"/>
    <m/>
    <n v="0.36499999999999999"/>
    <x v="20"/>
    <n v="55"/>
    <x v="296"/>
  </r>
  <r>
    <x v="18"/>
    <m/>
    <n v="0.63400000000000001"/>
    <x v="40"/>
    <n v="55"/>
    <x v="297"/>
  </r>
  <r>
    <x v="18"/>
    <m/>
    <m/>
    <x v="0"/>
    <n v="55"/>
    <x v="1"/>
  </r>
  <r>
    <x v="18"/>
    <s v="51e8eee65cdff953b283fe0b9bb3515e298a0e83"/>
    <m/>
    <x v="0"/>
    <n v="10"/>
    <x v="1"/>
  </r>
  <r>
    <x v="18"/>
    <m/>
    <m/>
    <x v="0"/>
    <n v="10"/>
    <x v="1"/>
  </r>
  <r>
    <x v="18"/>
    <m/>
    <n v="1"/>
    <x v="3"/>
    <n v="10"/>
    <x v="142"/>
  </r>
  <r>
    <x v="19"/>
    <m/>
    <m/>
    <x v="0"/>
    <n v="10"/>
    <x v="1"/>
  </r>
  <r>
    <x v="19"/>
    <s v="69314bca2ca7a6831f4aa657eba231fac2196901"/>
    <m/>
    <x v="0"/>
    <n v="20"/>
    <x v="1"/>
  </r>
  <r>
    <x v="19"/>
    <m/>
    <m/>
    <x v="0"/>
    <n v="20"/>
    <x v="1"/>
  </r>
  <r>
    <x v="19"/>
    <m/>
    <n v="1"/>
    <x v="25"/>
    <n v="20"/>
    <x v="183"/>
  </r>
  <r>
    <x v="19"/>
    <m/>
    <m/>
    <x v="0"/>
    <n v="20"/>
    <x v="1"/>
  </r>
  <r>
    <x v="19"/>
    <s v="32b36216dd85697c614c4873021387658d31e1a0"/>
    <m/>
    <x v="0"/>
    <n v="49"/>
    <x v="1"/>
  </r>
  <r>
    <x v="19"/>
    <m/>
    <m/>
    <x v="0"/>
    <n v="49"/>
    <x v="1"/>
  </r>
  <r>
    <x v="19"/>
    <m/>
    <n v="1"/>
    <x v="2"/>
    <n v="49"/>
    <x v="298"/>
  </r>
  <r>
    <x v="19"/>
    <m/>
    <m/>
    <x v="0"/>
    <n v="49"/>
    <x v="1"/>
  </r>
  <r>
    <x v="19"/>
    <s v="78b54a037a0ddcfde7c75e3d7d13f70f760246d3"/>
    <m/>
    <x v="0"/>
    <n v="10"/>
    <x v="1"/>
  </r>
  <r>
    <x v="19"/>
    <m/>
    <m/>
    <x v="0"/>
    <n v="10"/>
    <x v="1"/>
  </r>
  <r>
    <x v="19"/>
    <m/>
    <m/>
    <x v="0"/>
    <n v="10"/>
    <x v="1"/>
  </r>
  <r>
    <x v="19"/>
    <s v="eb305dd9927cb781e9b01d92f1d59058c71380f8"/>
    <m/>
    <x v="0"/>
    <n v="2"/>
    <x v="1"/>
  </r>
  <r>
    <x v="19"/>
    <m/>
    <m/>
    <x v="0"/>
    <n v="2"/>
    <x v="1"/>
  </r>
  <r>
    <x v="19"/>
    <m/>
    <n v="1"/>
    <x v="11"/>
    <n v="2"/>
    <x v="9"/>
  </r>
  <r>
    <x v="20"/>
    <m/>
    <m/>
    <x v="0"/>
    <n v="2"/>
    <x v="1"/>
  </r>
  <r>
    <x v="20"/>
    <s v="40b314894c7de615b09d633774f9146e4b097b02"/>
    <m/>
    <x v="0"/>
    <n v="9"/>
    <x v="1"/>
  </r>
  <r>
    <x v="20"/>
    <m/>
    <m/>
    <x v="0"/>
    <n v="9"/>
    <x v="1"/>
  </r>
  <r>
    <x v="20"/>
    <m/>
    <m/>
    <x v="0"/>
    <n v="9"/>
    <x v="1"/>
  </r>
  <r>
    <x v="20"/>
    <s v="c43cc49609612800c37444de3a4ca0b434a8e061"/>
    <m/>
    <x v="0"/>
    <n v="2"/>
    <x v="1"/>
  </r>
  <r>
    <x v="20"/>
    <m/>
    <m/>
    <x v="0"/>
    <n v="2"/>
    <x v="1"/>
  </r>
  <r>
    <x v="20"/>
    <m/>
    <n v="1"/>
    <x v="4"/>
    <n v="2"/>
    <x v="9"/>
  </r>
  <r>
    <x v="21"/>
    <m/>
    <m/>
    <x v="0"/>
    <n v="2"/>
    <x v="1"/>
  </r>
  <r>
    <x v="21"/>
    <s v="eed1cc1e26395667bc9e3ecf38a0dc9f274de362"/>
    <m/>
    <x v="0"/>
    <n v="24"/>
    <x v="1"/>
  </r>
  <r>
    <x v="21"/>
    <m/>
    <m/>
    <x v="0"/>
    <n v="24"/>
    <x v="1"/>
  </r>
  <r>
    <x v="21"/>
    <m/>
    <n v="1"/>
    <x v="49"/>
    <n v="24"/>
    <x v="4"/>
  </r>
  <r>
    <x v="21"/>
    <m/>
    <m/>
    <x v="0"/>
    <n v="24"/>
    <x v="1"/>
  </r>
  <r>
    <x v="21"/>
    <s v="0ffa7266291ab19cfe98109c77c9c3ac38c5e1f0"/>
    <m/>
    <x v="0"/>
    <n v="41"/>
    <x v="1"/>
  </r>
  <r>
    <x v="21"/>
    <m/>
    <m/>
    <x v="0"/>
    <n v="41"/>
    <x v="1"/>
  </r>
  <r>
    <x v="21"/>
    <m/>
    <n v="0.26100000000000001"/>
    <x v="33"/>
    <n v="41"/>
    <x v="299"/>
  </r>
  <r>
    <x v="21"/>
    <m/>
    <n v="3.2000000000000001E-2"/>
    <x v="55"/>
    <n v="41"/>
    <x v="300"/>
  </r>
  <r>
    <x v="21"/>
    <m/>
    <n v="0.64800000000000002"/>
    <x v="52"/>
    <n v="41"/>
    <x v="301"/>
  </r>
  <r>
    <x v="21"/>
    <m/>
    <n v="5.7000000000000002E-2"/>
    <x v="22"/>
    <n v="41"/>
    <x v="302"/>
  </r>
  <r>
    <x v="21"/>
    <m/>
    <m/>
    <x v="0"/>
    <n v="41"/>
    <x v="1"/>
  </r>
  <r>
    <x v="21"/>
    <s v="00c7183b1a79b795f3d39c9079bb2f795c1cabb6"/>
    <m/>
    <x v="0"/>
    <n v="25"/>
    <x v="1"/>
  </r>
  <r>
    <x v="21"/>
    <m/>
    <m/>
    <x v="0"/>
    <n v="25"/>
    <x v="1"/>
  </r>
  <r>
    <x v="21"/>
    <m/>
    <n v="0.25"/>
    <x v="35"/>
    <n v="25"/>
    <x v="303"/>
  </r>
  <r>
    <x v="21"/>
    <m/>
    <n v="0.749"/>
    <x v="22"/>
    <n v="25"/>
    <x v="304"/>
  </r>
  <r>
    <x v="21"/>
    <m/>
    <m/>
    <x v="0"/>
    <n v="25"/>
    <x v="1"/>
  </r>
  <r>
    <x v="21"/>
    <s v="4fa9b92fb4b0362630699e043ed52da7d59d48e7"/>
    <m/>
    <x v="0"/>
    <n v="2"/>
    <x v="1"/>
  </r>
  <r>
    <x v="21"/>
    <m/>
    <m/>
    <x v="0"/>
    <n v="2"/>
    <x v="1"/>
  </r>
  <r>
    <x v="21"/>
    <m/>
    <n v="1"/>
    <x v="52"/>
    <n v="2"/>
    <x v="9"/>
  </r>
  <r>
    <x v="21"/>
    <m/>
    <m/>
    <x v="0"/>
    <n v="2"/>
    <x v="1"/>
  </r>
  <r>
    <x v="21"/>
    <s v="47fd56c4e5c5d84e60c9501305f9b680c8c828cf"/>
    <m/>
    <x v="0"/>
    <n v="78"/>
    <x v="1"/>
  </r>
  <r>
    <x v="21"/>
    <m/>
    <m/>
    <x v="0"/>
    <n v="78"/>
    <x v="1"/>
  </r>
  <r>
    <x v="21"/>
    <m/>
    <n v="0.95899999999999996"/>
    <x v="20"/>
    <n v="78"/>
    <x v="305"/>
  </r>
  <r>
    <x v="21"/>
    <m/>
    <n v="0.04"/>
    <x v="21"/>
    <n v="78"/>
    <x v="306"/>
  </r>
  <r>
    <x v="21"/>
    <m/>
    <m/>
    <x v="0"/>
    <n v="78"/>
    <x v="1"/>
  </r>
  <r>
    <x v="21"/>
    <s v="a0b316429eeb4159f6f39c44ad155e611faefc7b"/>
    <m/>
    <x v="0"/>
    <n v="6"/>
    <x v="1"/>
  </r>
  <r>
    <x v="21"/>
    <m/>
    <m/>
    <x v="0"/>
    <n v="6"/>
    <x v="1"/>
  </r>
  <r>
    <x v="21"/>
    <m/>
    <n v="1"/>
    <x v="52"/>
    <n v="6"/>
    <x v="52"/>
  </r>
  <r>
    <x v="21"/>
    <m/>
    <m/>
    <x v="0"/>
    <n v="6"/>
    <x v="1"/>
  </r>
  <r>
    <x v="21"/>
    <s v="bfb1b6e84fe2ea27efd4966fe35d3f6078738a9c"/>
    <m/>
    <x v="0"/>
    <n v="8"/>
    <x v="1"/>
  </r>
  <r>
    <x v="21"/>
    <m/>
    <m/>
    <x v="0"/>
    <n v="8"/>
    <x v="1"/>
  </r>
  <r>
    <x v="21"/>
    <m/>
    <n v="0.68200000000000005"/>
    <x v="33"/>
    <n v="8"/>
    <x v="307"/>
  </r>
  <r>
    <x v="21"/>
    <m/>
    <n v="0.317"/>
    <x v="52"/>
    <n v="8"/>
    <x v="308"/>
  </r>
  <r>
    <x v="21"/>
    <m/>
    <m/>
    <x v="0"/>
    <n v="8"/>
    <x v="1"/>
  </r>
  <r>
    <x v="21"/>
    <s v="6244c5e5ef1a285ea0a6a28a411caa41a2691197"/>
    <m/>
    <x v="0"/>
    <n v="308"/>
    <x v="1"/>
  </r>
  <r>
    <x v="21"/>
    <m/>
    <m/>
    <x v="0"/>
    <n v="308"/>
    <x v="1"/>
  </r>
  <r>
    <x v="21"/>
    <m/>
    <n v="0.129"/>
    <x v="33"/>
    <n v="308"/>
    <x v="309"/>
  </r>
  <r>
    <x v="21"/>
    <m/>
    <n v="0.122"/>
    <x v="3"/>
    <n v="308"/>
    <x v="310"/>
  </r>
  <r>
    <x v="21"/>
    <m/>
    <n v="0.56899999999999995"/>
    <x v="52"/>
    <n v="308"/>
    <x v="311"/>
  </r>
  <r>
    <x v="21"/>
    <m/>
    <n v="0.17799999999999999"/>
    <x v="8"/>
    <n v="308"/>
    <x v="312"/>
  </r>
  <r>
    <x v="21"/>
    <m/>
    <m/>
    <x v="0"/>
    <n v="308"/>
    <x v="1"/>
  </r>
  <r>
    <x v="21"/>
    <s v="20806b5757b5bf4dbf524df0f332170012086af7"/>
    <m/>
    <x v="0"/>
    <n v="215"/>
    <x v="1"/>
  </r>
  <r>
    <x v="21"/>
    <m/>
    <m/>
    <x v="0"/>
    <n v="215"/>
    <x v="1"/>
  </r>
  <r>
    <x v="21"/>
    <m/>
    <n v="0.88400000000000001"/>
    <x v="3"/>
    <n v="215"/>
    <x v="313"/>
  </r>
  <r>
    <x v="21"/>
    <m/>
    <n v="0.115"/>
    <x v="52"/>
    <n v="215"/>
    <x v="314"/>
  </r>
  <r>
    <x v="21"/>
    <m/>
    <m/>
    <x v="0"/>
    <n v="215"/>
    <x v="1"/>
  </r>
  <r>
    <x v="21"/>
    <s v="b5f67b6a6aec989aec7c01fd445b25c5804f9016"/>
    <m/>
    <x v="0"/>
    <n v="63"/>
    <x v="1"/>
  </r>
  <r>
    <x v="21"/>
    <m/>
    <m/>
    <x v="0"/>
    <n v="63"/>
    <x v="1"/>
  </r>
  <r>
    <x v="21"/>
    <m/>
    <n v="0.217"/>
    <x v="3"/>
    <n v="63"/>
    <x v="315"/>
  </r>
  <r>
    <x v="21"/>
    <m/>
    <n v="0.22600000000000001"/>
    <x v="41"/>
    <n v="63"/>
    <x v="316"/>
  </r>
  <r>
    <x v="21"/>
    <m/>
    <n v="0.55600000000000005"/>
    <x v="7"/>
    <n v="63"/>
    <x v="317"/>
  </r>
  <r>
    <x v="21"/>
    <m/>
    <m/>
    <x v="0"/>
    <n v="63"/>
    <x v="1"/>
  </r>
  <r>
    <x v="21"/>
    <s v="320ccdad6bd6975a3d7480e1bf8374353c545ec6"/>
    <m/>
    <x v="0"/>
    <n v="167"/>
    <x v="1"/>
  </r>
  <r>
    <x v="21"/>
    <m/>
    <m/>
    <x v="0"/>
    <n v="167"/>
    <x v="1"/>
  </r>
  <r>
    <x v="21"/>
    <m/>
    <n v="1"/>
    <x v="40"/>
    <n v="167"/>
    <x v="318"/>
  </r>
  <r>
    <x v="21"/>
    <m/>
    <m/>
    <x v="0"/>
    <n v="167"/>
    <x v="1"/>
  </r>
  <r>
    <x v="21"/>
    <s v="47dc95d429c3ae9c471344142defc7d0c5affab2"/>
    <m/>
    <x v="0"/>
    <n v="173"/>
    <x v="1"/>
  </r>
  <r>
    <x v="21"/>
    <m/>
    <m/>
    <x v="0"/>
    <n v="173"/>
    <x v="1"/>
  </r>
  <r>
    <x v="21"/>
    <m/>
    <n v="1.2999999999999999E-2"/>
    <x v="33"/>
    <n v="173"/>
    <x v="319"/>
  </r>
  <r>
    <x v="21"/>
    <m/>
    <n v="0.98599999999999999"/>
    <x v="52"/>
    <n v="173"/>
    <x v="320"/>
  </r>
  <r>
    <x v="21"/>
    <m/>
    <m/>
    <x v="0"/>
    <n v="173"/>
    <x v="1"/>
  </r>
  <r>
    <x v="21"/>
    <s v="19820f5a435e4dfedef65b37089e5ed673bcc393"/>
    <m/>
    <x v="0"/>
    <n v="16"/>
    <x v="1"/>
  </r>
  <r>
    <x v="21"/>
    <m/>
    <m/>
    <x v="0"/>
    <n v="16"/>
    <x v="1"/>
  </r>
  <r>
    <x v="21"/>
    <m/>
    <n v="6.6000000000000003E-2"/>
    <x v="33"/>
    <n v="16"/>
    <x v="321"/>
  </r>
  <r>
    <x v="21"/>
    <m/>
    <n v="0.93300000000000005"/>
    <x v="52"/>
    <n v="16"/>
    <x v="322"/>
  </r>
  <r>
    <x v="21"/>
    <m/>
    <m/>
    <x v="0"/>
    <n v="16"/>
    <x v="1"/>
  </r>
  <r>
    <x v="21"/>
    <s v="bdcce2e6717263406d1a5ac15ea72d07f61c6b7a"/>
    <m/>
    <x v="0"/>
    <n v="4"/>
    <x v="1"/>
  </r>
  <r>
    <x v="21"/>
    <m/>
    <m/>
    <x v="0"/>
    <n v="4"/>
    <x v="1"/>
  </r>
  <r>
    <x v="21"/>
    <m/>
    <n v="1"/>
    <x v="52"/>
    <n v="4"/>
    <x v="204"/>
  </r>
  <r>
    <x v="21"/>
    <m/>
    <m/>
    <x v="0"/>
    <n v="4"/>
    <x v="1"/>
  </r>
  <r>
    <x v="21"/>
    <s v="f6e6601bcf44b9d753c71bf3fdc211ecabbe160f"/>
    <m/>
    <x v="0"/>
    <n v="42"/>
    <x v="1"/>
  </r>
  <r>
    <x v="21"/>
    <m/>
    <m/>
    <x v="0"/>
    <n v="42"/>
    <x v="1"/>
  </r>
  <r>
    <x v="21"/>
    <m/>
    <n v="0.629"/>
    <x v="20"/>
    <n v="42"/>
    <x v="323"/>
  </r>
  <r>
    <x v="21"/>
    <m/>
    <n v="0.37"/>
    <x v="3"/>
    <n v="42"/>
    <x v="324"/>
  </r>
  <r>
    <x v="21"/>
    <m/>
    <m/>
    <x v="0"/>
    <n v="42"/>
    <x v="1"/>
  </r>
  <r>
    <x v="21"/>
    <s v="d262155c2d483f0fbcfb35297d72331dc9ca3043"/>
    <m/>
    <x v="0"/>
    <n v="21"/>
    <x v="1"/>
  </r>
  <r>
    <x v="21"/>
    <m/>
    <m/>
    <x v="0"/>
    <n v="21"/>
    <x v="1"/>
  </r>
  <r>
    <x v="21"/>
    <m/>
    <n v="1"/>
    <x v="56"/>
    <n v="21"/>
    <x v="170"/>
  </r>
  <r>
    <x v="21"/>
    <m/>
    <m/>
    <x v="0"/>
    <n v="21"/>
    <x v="1"/>
  </r>
  <r>
    <x v="21"/>
    <s v="f2cf9f3ee5efce282db31e4f5de4293fa5e2382a"/>
    <m/>
    <x v="0"/>
    <n v="61"/>
    <x v="1"/>
  </r>
  <r>
    <x v="21"/>
    <m/>
    <m/>
    <x v="0"/>
    <n v="61"/>
    <x v="1"/>
  </r>
  <r>
    <x v="21"/>
    <m/>
    <n v="1"/>
    <x v="11"/>
    <n v="61"/>
    <x v="325"/>
  </r>
  <r>
    <x v="21"/>
    <m/>
    <m/>
    <x v="0"/>
    <n v="61"/>
    <x v="1"/>
  </r>
  <r>
    <x v="21"/>
    <s v="72cf1b8003183fb15f70be90e43b00de00ad5530"/>
    <m/>
    <x v="0"/>
    <n v="1"/>
    <x v="1"/>
  </r>
  <r>
    <x v="21"/>
    <m/>
    <m/>
    <x v="0"/>
    <n v="1"/>
    <x v="1"/>
  </r>
  <r>
    <x v="21"/>
    <m/>
    <n v="1"/>
    <x v="11"/>
    <n v="1"/>
    <x v="17"/>
  </r>
  <r>
    <x v="21"/>
    <m/>
    <m/>
    <x v="0"/>
    <n v="1"/>
    <x v="1"/>
  </r>
  <r>
    <x v="21"/>
    <s v="ad3e62b700dd70d17713951dee63e5fc3212c92e"/>
    <m/>
    <x v="0"/>
    <n v="3"/>
    <x v="1"/>
  </r>
  <r>
    <x v="21"/>
    <m/>
    <m/>
    <x v="0"/>
    <n v="3"/>
    <x v="1"/>
  </r>
  <r>
    <x v="21"/>
    <m/>
    <n v="1"/>
    <x v="11"/>
    <n v="3"/>
    <x v="47"/>
  </r>
  <r>
    <x v="22"/>
    <m/>
    <m/>
    <x v="0"/>
    <n v="3"/>
    <x v="1"/>
  </r>
  <r>
    <x v="22"/>
    <s v="6b2a91d4fd17e3d1a4d4a8aab001cd98903e4d09"/>
    <m/>
    <x v="0"/>
    <n v="2"/>
    <x v="1"/>
  </r>
  <r>
    <x v="22"/>
    <m/>
    <m/>
    <x v="0"/>
    <n v="2"/>
    <x v="1"/>
  </r>
  <r>
    <x v="22"/>
    <m/>
    <n v="1"/>
    <x v="37"/>
    <n v="2"/>
    <x v="9"/>
  </r>
  <r>
    <x v="22"/>
    <m/>
    <m/>
    <x v="0"/>
    <n v="2"/>
    <x v="1"/>
  </r>
  <r>
    <x v="22"/>
    <s v="3172b29a062d7480ab0b7e0b9a5f13cb271415c1"/>
    <m/>
    <x v="0"/>
    <n v="18"/>
    <x v="1"/>
  </r>
  <r>
    <x v="22"/>
    <m/>
    <m/>
    <x v="0"/>
    <n v="18"/>
    <x v="1"/>
  </r>
  <r>
    <x v="22"/>
    <m/>
    <n v="1"/>
    <x v="17"/>
    <n v="18"/>
    <x v="326"/>
  </r>
  <r>
    <x v="22"/>
    <m/>
    <m/>
    <x v="0"/>
    <n v="18"/>
    <x v="1"/>
  </r>
  <r>
    <x v="22"/>
    <s v="b6a6d3a7231291aaa748523033b46158ba2332c5"/>
    <m/>
    <x v="0"/>
    <n v="1"/>
    <x v="1"/>
  </r>
  <r>
    <x v="22"/>
    <m/>
    <m/>
    <x v="0"/>
    <n v="1"/>
    <x v="1"/>
  </r>
  <r>
    <x v="22"/>
    <m/>
    <n v="1"/>
    <x v="17"/>
    <n v="1"/>
    <x v="17"/>
  </r>
  <r>
    <x v="22"/>
    <m/>
    <m/>
    <x v="0"/>
    <n v="1"/>
    <x v="1"/>
  </r>
  <r>
    <x v="22"/>
    <s v="25bddf266b85a97d8bc17796cb0c2a0759ba639c"/>
    <m/>
    <x v="0"/>
    <n v="177"/>
    <x v="1"/>
  </r>
  <r>
    <x v="22"/>
    <m/>
    <m/>
    <x v="0"/>
    <n v="177"/>
    <x v="1"/>
  </r>
  <r>
    <x v="22"/>
    <m/>
    <n v="0.16500000000000001"/>
    <x v="21"/>
    <n v="177"/>
    <x v="327"/>
  </r>
  <r>
    <x v="22"/>
    <m/>
    <n v="0.72"/>
    <x v="2"/>
    <n v="177"/>
    <x v="328"/>
  </r>
  <r>
    <x v="22"/>
    <m/>
    <n v="0.113"/>
    <x v="12"/>
    <n v="177"/>
    <x v="329"/>
  </r>
  <r>
    <x v="22"/>
    <m/>
    <m/>
    <x v="0"/>
    <n v="177"/>
    <x v="1"/>
  </r>
  <r>
    <x v="22"/>
    <s v="cb382700f1807de6c67456a8284c8e4415d4b741"/>
    <m/>
    <x v="0"/>
    <n v="243"/>
    <x v="1"/>
  </r>
  <r>
    <x v="22"/>
    <m/>
    <m/>
    <x v="0"/>
    <n v="243"/>
    <x v="1"/>
  </r>
  <r>
    <x v="22"/>
    <m/>
    <n v="0.91900000000000004"/>
    <x v="40"/>
    <n v="243"/>
    <x v="330"/>
  </r>
  <r>
    <x v="22"/>
    <m/>
    <n v="1.7999999999999999E-2"/>
    <x v="3"/>
    <n v="243"/>
    <x v="331"/>
  </r>
  <r>
    <x v="22"/>
    <m/>
    <n v="1.7999999999999999E-2"/>
    <x v="41"/>
    <n v="243"/>
    <x v="331"/>
  </r>
  <r>
    <x v="22"/>
    <m/>
    <n v="1.9E-2"/>
    <x v="7"/>
    <n v="243"/>
    <x v="332"/>
  </r>
  <r>
    <x v="22"/>
    <m/>
    <n v="2.1999999999999999E-2"/>
    <x v="12"/>
    <n v="243"/>
    <x v="333"/>
  </r>
  <r>
    <x v="22"/>
    <m/>
    <m/>
    <x v="0"/>
    <n v="243"/>
    <x v="1"/>
  </r>
  <r>
    <x v="22"/>
    <s v="a71a95ce4be07232a7dd4e9becf1249a987e7760"/>
    <m/>
    <x v="0"/>
    <n v="353"/>
    <x v="1"/>
  </r>
  <r>
    <x v="22"/>
    <m/>
    <m/>
    <x v="0"/>
    <n v="353"/>
    <x v="1"/>
  </r>
  <r>
    <x v="22"/>
    <m/>
    <n v="0.996"/>
    <x v="15"/>
    <n v="353"/>
    <x v="334"/>
  </r>
  <r>
    <x v="22"/>
    <m/>
    <n v="3.0000000000000001E-3"/>
    <x v="12"/>
    <n v="353"/>
    <x v="335"/>
  </r>
  <r>
    <x v="22"/>
    <m/>
    <m/>
    <x v="0"/>
    <n v="353"/>
    <x v="1"/>
  </r>
  <r>
    <x v="22"/>
    <s v="61b70161b716fbe8e426cd316c551c07a4b4184c"/>
    <m/>
    <x v="0"/>
    <n v="1"/>
    <x v="1"/>
  </r>
  <r>
    <x v="22"/>
    <m/>
    <m/>
    <x v="0"/>
    <n v="1"/>
    <x v="1"/>
  </r>
  <r>
    <x v="22"/>
    <m/>
    <m/>
    <x v="0"/>
    <n v="1"/>
    <x v="1"/>
  </r>
  <r>
    <x v="22"/>
    <s v="253520ad161f35a33264b5229ea1cac1d352eb9e"/>
    <m/>
    <x v="0"/>
    <n v="1"/>
    <x v="1"/>
  </r>
  <r>
    <x v="22"/>
    <m/>
    <m/>
    <x v="0"/>
    <n v="1"/>
    <x v="1"/>
  </r>
  <r>
    <x v="22"/>
    <m/>
    <n v="1"/>
    <x v="25"/>
    <n v="1"/>
    <x v="17"/>
  </r>
  <r>
    <x v="22"/>
    <m/>
    <m/>
    <x v="0"/>
    <n v="1"/>
    <x v="1"/>
  </r>
  <r>
    <x v="22"/>
    <s v="f7363214263451d23946ac895e128a10f9f6f821"/>
    <m/>
    <x v="0"/>
    <n v="9"/>
    <x v="1"/>
  </r>
  <r>
    <x v="22"/>
    <m/>
    <m/>
    <x v="0"/>
    <n v="9"/>
    <x v="1"/>
  </r>
  <r>
    <x v="22"/>
    <m/>
    <n v="0.219"/>
    <x v="25"/>
    <n v="9"/>
    <x v="336"/>
  </r>
  <r>
    <x v="22"/>
    <m/>
    <n v="0.78"/>
    <x v="17"/>
    <n v="9"/>
    <x v="337"/>
  </r>
  <r>
    <x v="22"/>
    <m/>
    <m/>
    <x v="0"/>
    <n v="9"/>
    <x v="1"/>
  </r>
  <r>
    <x v="22"/>
    <s v="815f4f88e6953057b9c9f8ac4e9b94c959063dbc"/>
    <m/>
    <x v="0"/>
    <n v="613"/>
    <x v="1"/>
  </r>
  <r>
    <x v="22"/>
    <m/>
    <m/>
    <x v="0"/>
    <n v="613"/>
    <x v="1"/>
  </r>
  <r>
    <x v="22"/>
    <m/>
    <n v="1"/>
    <x v="35"/>
    <n v="613"/>
    <x v="338"/>
  </r>
  <r>
    <x v="22"/>
    <m/>
    <m/>
    <x v="0"/>
    <n v="613"/>
    <x v="1"/>
  </r>
  <r>
    <x v="22"/>
    <s v="617b4896241649e2a3203e33e5901907790002b5"/>
    <m/>
    <x v="0"/>
    <n v="1"/>
    <x v="1"/>
  </r>
  <r>
    <x v="22"/>
    <m/>
    <m/>
    <x v="0"/>
    <n v="1"/>
    <x v="1"/>
  </r>
  <r>
    <x v="22"/>
    <m/>
    <n v="1"/>
    <x v="17"/>
    <n v="1"/>
    <x v="17"/>
  </r>
  <r>
    <x v="22"/>
    <m/>
    <m/>
    <x v="0"/>
    <n v="1"/>
    <x v="1"/>
  </r>
  <r>
    <x v="22"/>
    <s v="c8fdb667a2a461dfa1ea2f76791a1a1f94a2c729"/>
    <m/>
    <x v="0"/>
    <n v="2"/>
    <x v="1"/>
  </r>
  <r>
    <x v="22"/>
    <m/>
    <m/>
    <x v="0"/>
    <n v="2"/>
    <x v="1"/>
  </r>
  <r>
    <x v="22"/>
    <m/>
    <n v="1"/>
    <x v="25"/>
    <n v="2"/>
    <x v="9"/>
  </r>
  <r>
    <x v="22"/>
    <m/>
    <m/>
    <x v="0"/>
    <n v="2"/>
    <x v="1"/>
  </r>
  <r>
    <x v="22"/>
    <s v="a4d29c5259098ddd2039d4d12f0a0f9786ebeeed"/>
    <m/>
    <x v="0"/>
    <n v="49"/>
    <x v="1"/>
  </r>
  <r>
    <x v="22"/>
    <m/>
    <m/>
    <x v="0"/>
    <n v="49"/>
    <x v="1"/>
  </r>
  <r>
    <x v="22"/>
    <m/>
    <n v="0.66400000000000003"/>
    <x v="33"/>
    <n v="49"/>
    <x v="339"/>
  </r>
  <r>
    <x v="22"/>
    <m/>
    <n v="0.33500000000000002"/>
    <x v="36"/>
    <n v="49"/>
    <x v="340"/>
  </r>
  <r>
    <x v="22"/>
    <m/>
    <m/>
    <x v="0"/>
    <n v="49"/>
    <x v="1"/>
  </r>
  <r>
    <x v="22"/>
    <s v="a54e8a3f6a6bb51b75a3d776010540ca5a70fd48"/>
    <m/>
    <x v="0"/>
    <n v="61"/>
    <x v="1"/>
  </r>
  <r>
    <x v="22"/>
    <m/>
    <m/>
    <x v="0"/>
    <n v="61"/>
    <x v="1"/>
  </r>
  <r>
    <x v="22"/>
    <m/>
    <n v="1"/>
    <x v="25"/>
    <n v="61"/>
    <x v="325"/>
  </r>
  <r>
    <x v="23"/>
    <m/>
    <m/>
    <x v="0"/>
    <n v="61"/>
    <x v="1"/>
  </r>
  <r>
    <x v="23"/>
    <s v="bd801007fa10cadfb25c1b211249a17fb0b97ac5"/>
    <m/>
    <x v="0"/>
    <n v="2"/>
    <x v="1"/>
  </r>
  <r>
    <x v="23"/>
    <m/>
    <m/>
    <x v="0"/>
    <n v="2"/>
    <x v="1"/>
  </r>
  <r>
    <x v="23"/>
    <m/>
    <n v="1"/>
    <x v="57"/>
    <n v="2"/>
    <x v="9"/>
  </r>
  <r>
    <x v="24"/>
    <m/>
    <m/>
    <x v="0"/>
    <n v="2"/>
    <x v="1"/>
  </r>
  <r>
    <x v="24"/>
    <s v="ef817ea8032358b7eb58f953fc3ef203c02fc578"/>
    <m/>
    <x v="0"/>
    <n v="7"/>
    <x v="1"/>
  </r>
  <r>
    <x v="24"/>
    <m/>
    <m/>
    <x v="0"/>
    <n v="7"/>
    <x v="1"/>
  </r>
  <r>
    <x v="24"/>
    <m/>
    <n v="1"/>
    <x v="45"/>
    <n v="7"/>
    <x v="27"/>
  </r>
  <r>
    <x v="25"/>
    <m/>
    <m/>
    <x v="0"/>
    <n v="7"/>
    <x v="1"/>
  </r>
  <r>
    <x v="25"/>
    <s v="efc9a4a324fa7046be9ec41431c3edf6f9be24ef"/>
    <m/>
    <x v="0"/>
    <n v="5"/>
    <x v="1"/>
  </r>
  <r>
    <x v="25"/>
    <m/>
    <m/>
    <x v="0"/>
    <n v="5"/>
    <x v="1"/>
  </r>
  <r>
    <x v="26"/>
    <m/>
    <m/>
    <x v="0"/>
    <n v="5"/>
    <x v="1"/>
  </r>
  <r>
    <x v="26"/>
    <s v="5595b945603b0712c537787e31e6da661c424fee"/>
    <m/>
    <x v="0"/>
    <n v="38695"/>
    <x v="1"/>
  </r>
  <r>
    <x v="26"/>
    <m/>
    <m/>
    <x v="0"/>
    <n v="38695"/>
    <x v="1"/>
  </r>
  <r>
    <x v="26"/>
    <m/>
    <n v="0.499"/>
    <x v="1"/>
    <n v="38695"/>
    <x v="341"/>
  </r>
  <r>
    <x v="26"/>
    <m/>
    <n v="0"/>
    <x v="36"/>
    <n v="38695"/>
    <x v="1"/>
  </r>
  <r>
    <x v="26"/>
    <m/>
    <n v="0.499"/>
    <x v="20"/>
    <n v="38695"/>
    <x v="341"/>
  </r>
  <r>
    <x v="26"/>
    <m/>
    <n v="0"/>
    <x v="2"/>
    <n v="38695"/>
    <x v="1"/>
  </r>
  <r>
    <x v="26"/>
    <m/>
    <m/>
    <x v="0"/>
    <n v="38695"/>
    <x v="1"/>
  </r>
  <r>
    <x v="26"/>
    <s v="d908a87df9f601cec7be3d34abd00f258679ff44"/>
    <m/>
    <x v="0"/>
    <n v="6"/>
    <x v="1"/>
  </r>
  <r>
    <x v="26"/>
    <m/>
    <m/>
    <x v="0"/>
    <n v="6"/>
    <x v="1"/>
  </r>
  <r>
    <x v="26"/>
    <m/>
    <n v="1"/>
    <x v="2"/>
    <n v="6"/>
    <x v="52"/>
  </r>
  <r>
    <x v="26"/>
    <m/>
    <m/>
    <x v="0"/>
    <n v="6"/>
    <x v="1"/>
  </r>
  <r>
    <x v="26"/>
    <s v="bad0ae59975151081e69e61ff361e5821b2408cc"/>
    <m/>
    <x v="0"/>
    <n v="9"/>
    <x v="1"/>
  </r>
  <r>
    <x v="26"/>
    <m/>
    <m/>
    <x v="0"/>
    <n v="9"/>
    <x v="1"/>
  </r>
  <r>
    <x v="26"/>
    <m/>
    <n v="1"/>
    <x v="51"/>
    <n v="9"/>
    <x v="46"/>
  </r>
  <r>
    <x v="26"/>
    <m/>
    <m/>
    <x v="0"/>
    <n v="9"/>
    <x v="1"/>
  </r>
  <r>
    <x v="26"/>
    <s v="c46e41983184ec04d6be8c6667945b97163cb7f4"/>
    <m/>
    <x v="0"/>
    <n v="170"/>
    <x v="1"/>
  </r>
  <r>
    <x v="26"/>
    <m/>
    <m/>
    <x v="0"/>
    <n v="170"/>
    <x v="1"/>
  </r>
  <r>
    <x v="26"/>
    <m/>
    <n v="0.55100000000000005"/>
    <x v="50"/>
    <n v="170"/>
    <x v="342"/>
  </r>
  <r>
    <x v="26"/>
    <m/>
    <n v="0.44800000000000001"/>
    <x v="20"/>
    <n v="170"/>
    <x v="343"/>
  </r>
  <r>
    <x v="26"/>
    <m/>
    <m/>
    <x v="0"/>
    <n v="170"/>
    <x v="1"/>
  </r>
  <r>
    <x v="26"/>
    <s v="5611bb4517550031684c510fb7a60abe04712ca7"/>
    <m/>
    <x v="0"/>
    <n v="14"/>
    <x v="1"/>
  </r>
  <r>
    <x v="26"/>
    <m/>
    <m/>
    <x v="0"/>
    <n v="14"/>
    <x v="1"/>
  </r>
  <r>
    <x v="26"/>
    <m/>
    <n v="1"/>
    <x v="33"/>
    <n v="14"/>
    <x v="344"/>
  </r>
  <r>
    <x v="26"/>
    <m/>
    <m/>
    <x v="0"/>
    <n v="14"/>
    <x v="1"/>
  </r>
  <r>
    <x v="26"/>
    <s v="3a08be3bf2a1a650c97543a448a8ea0c143a89b6"/>
    <m/>
    <x v="0"/>
    <n v="99"/>
    <x v="1"/>
  </r>
  <r>
    <x v="26"/>
    <m/>
    <m/>
    <x v="0"/>
    <n v="99"/>
    <x v="1"/>
  </r>
  <r>
    <x v="26"/>
    <m/>
    <n v="1"/>
    <x v="22"/>
    <n v="99"/>
    <x v="345"/>
  </r>
  <r>
    <x v="26"/>
    <m/>
    <m/>
    <x v="0"/>
    <n v="99"/>
    <x v="1"/>
  </r>
  <r>
    <x v="26"/>
    <s v="38e50fc06d6592e3e67257d7493416482a5d386d"/>
    <m/>
    <x v="0"/>
    <n v="4"/>
    <x v="1"/>
  </r>
  <r>
    <x v="26"/>
    <m/>
    <m/>
    <x v="0"/>
    <n v="4"/>
    <x v="1"/>
  </r>
  <r>
    <x v="26"/>
    <m/>
    <n v="1"/>
    <x v="20"/>
    <n v="4"/>
    <x v="204"/>
  </r>
  <r>
    <x v="26"/>
    <m/>
    <m/>
    <x v="0"/>
    <n v="4"/>
    <x v="1"/>
  </r>
  <r>
    <x v="26"/>
    <s v="054fed4f846d1583f0ac9b9e4d5d32b776054589"/>
    <m/>
    <x v="0"/>
    <n v="2"/>
    <x v="1"/>
  </r>
  <r>
    <x v="26"/>
    <m/>
    <m/>
    <x v="0"/>
    <n v="2"/>
    <x v="1"/>
  </r>
  <r>
    <x v="26"/>
    <m/>
    <n v="1"/>
    <x v="7"/>
    <n v="2"/>
    <x v="9"/>
  </r>
  <r>
    <x v="26"/>
    <m/>
    <m/>
    <x v="0"/>
    <n v="2"/>
    <x v="1"/>
  </r>
  <r>
    <x v="26"/>
    <s v="211cac34e574f92cfdf60b7b35312c8a7934118a"/>
    <m/>
    <x v="0"/>
    <n v="142"/>
    <x v="1"/>
  </r>
  <r>
    <x v="26"/>
    <m/>
    <m/>
    <x v="0"/>
    <n v="142"/>
    <x v="1"/>
  </r>
  <r>
    <x v="26"/>
    <m/>
    <n v="9.1999999999999998E-2"/>
    <x v="1"/>
    <n v="142"/>
    <x v="346"/>
  </r>
  <r>
    <x v="26"/>
    <m/>
    <n v="5.6000000000000001E-2"/>
    <x v="20"/>
    <n v="142"/>
    <x v="347"/>
  </r>
  <r>
    <x v="26"/>
    <m/>
    <n v="0.26400000000000001"/>
    <x v="5"/>
    <n v="142"/>
    <x v="348"/>
  </r>
  <r>
    <x v="26"/>
    <m/>
    <n v="5.1999999999999998E-2"/>
    <x v="18"/>
    <n v="142"/>
    <x v="349"/>
  </r>
  <r>
    <x v="26"/>
    <m/>
    <n v="0.153"/>
    <x v="3"/>
    <n v="142"/>
    <x v="350"/>
  </r>
  <r>
    <x v="26"/>
    <m/>
    <n v="4.3999999999999997E-2"/>
    <x v="19"/>
    <n v="142"/>
    <x v="351"/>
  </r>
  <r>
    <x v="26"/>
    <m/>
    <n v="0.08"/>
    <x v="7"/>
    <n v="142"/>
    <x v="352"/>
  </r>
  <r>
    <x v="26"/>
    <m/>
    <n v="0.17399999999999999"/>
    <x v="49"/>
    <n v="142"/>
    <x v="353"/>
  </r>
  <r>
    <x v="26"/>
    <m/>
    <n v="8.1000000000000003E-2"/>
    <x v="2"/>
    <n v="142"/>
    <x v="354"/>
  </r>
  <r>
    <x v="26"/>
    <m/>
    <m/>
    <x v="0"/>
    <n v="142"/>
    <x v="1"/>
  </r>
  <r>
    <x v="26"/>
    <s v="78b5eeb13142f0d9bcb43e67848d5fec2f29366d"/>
    <m/>
    <x v="0"/>
    <n v="44"/>
    <x v="1"/>
  </r>
  <r>
    <x v="26"/>
    <m/>
    <m/>
    <x v="0"/>
    <n v="44"/>
    <x v="1"/>
  </r>
  <r>
    <x v="26"/>
    <m/>
    <n v="0.69299999999999995"/>
    <x v="25"/>
    <n v="44"/>
    <x v="355"/>
  </r>
  <r>
    <x v="26"/>
    <m/>
    <n v="0.182"/>
    <x v="18"/>
    <n v="44"/>
    <x v="356"/>
  </r>
  <r>
    <x v="26"/>
    <m/>
    <n v="0.123"/>
    <x v="7"/>
    <n v="44"/>
    <x v="357"/>
  </r>
  <r>
    <x v="26"/>
    <m/>
    <m/>
    <x v="0"/>
    <n v="44"/>
    <x v="1"/>
  </r>
  <r>
    <x v="26"/>
    <s v="a210230220941b0a3b699ba0dce874ac137c66ae"/>
    <m/>
    <x v="0"/>
    <n v="6"/>
    <x v="1"/>
  </r>
  <r>
    <x v="26"/>
    <m/>
    <m/>
    <x v="0"/>
    <n v="6"/>
    <x v="1"/>
  </r>
  <r>
    <x v="26"/>
    <m/>
    <n v="1"/>
    <x v="31"/>
    <n v="6"/>
    <x v="52"/>
  </r>
  <r>
    <x v="26"/>
    <m/>
    <m/>
    <x v="0"/>
    <n v="6"/>
    <x v="1"/>
  </r>
  <r>
    <x v="26"/>
    <s v="5e0365665f7244a9382b9bf078c890dce1cd5c03"/>
    <m/>
    <x v="0"/>
    <n v="120"/>
    <x v="1"/>
  </r>
  <r>
    <x v="26"/>
    <m/>
    <m/>
    <x v="0"/>
    <n v="120"/>
    <x v="1"/>
  </r>
  <r>
    <x v="26"/>
    <m/>
    <n v="0.749"/>
    <x v="31"/>
    <n v="120"/>
    <x v="358"/>
  </r>
  <r>
    <x v="26"/>
    <m/>
    <n v="7.6999999999999999E-2"/>
    <x v="7"/>
    <n v="120"/>
    <x v="359"/>
  </r>
  <r>
    <x v="26"/>
    <m/>
    <n v="0.17299999999999999"/>
    <x v="22"/>
    <n v="120"/>
    <x v="360"/>
  </r>
  <r>
    <x v="26"/>
    <m/>
    <m/>
    <x v="0"/>
    <n v="120"/>
    <x v="1"/>
  </r>
  <r>
    <x v="26"/>
    <s v="8a2536ddf2933e90c41ef5567aa6fbb0029547e9"/>
    <m/>
    <x v="0"/>
    <n v="3"/>
    <x v="1"/>
  </r>
  <r>
    <x v="26"/>
    <m/>
    <m/>
    <x v="0"/>
    <n v="3"/>
    <x v="1"/>
  </r>
  <r>
    <x v="26"/>
    <m/>
    <n v="1"/>
    <x v="7"/>
    <n v="3"/>
    <x v="47"/>
  </r>
  <r>
    <x v="26"/>
    <m/>
    <m/>
    <x v="0"/>
    <n v="3"/>
    <x v="1"/>
  </r>
  <r>
    <x v="26"/>
    <s v="228c5a2e27cdaf35e1ac7e0a097d8172f7f4a387"/>
    <m/>
    <x v="0"/>
    <n v="166"/>
    <x v="1"/>
  </r>
  <r>
    <x v="26"/>
    <m/>
    <m/>
    <x v="0"/>
    <n v="166"/>
    <x v="1"/>
  </r>
  <r>
    <x v="26"/>
    <m/>
    <n v="0.04"/>
    <x v="7"/>
    <n v="166"/>
    <x v="361"/>
  </r>
  <r>
    <x v="26"/>
    <m/>
    <n v="0.95899999999999996"/>
    <x v="22"/>
    <n v="166"/>
    <x v="362"/>
  </r>
  <r>
    <x v="26"/>
    <m/>
    <m/>
    <x v="0"/>
    <n v="166"/>
    <x v="1"/>
  </r>
  <r>
    <x v="26"/>
    <s v="b4f14a19abc1de619f94676cfaf0611099959be5"/>
    <m/>
    <x v="0"/>
    <n v="324"/>
    <x v="1"/>
  </r>
  <r>
    <x v="26"/>
    <m/>
    <m/>
    <x v="0"/>
    <n v="324"/>
    <x v="1"/>
  </r>
  <r>
    <x v="26"/>
    <m/>
    <n v="0.88300000000000001"/>
    <x v="31"/>
    <n v="324"/>
    <x v="363"/>
  </r>
  <r>
    <x v="26"/>
    <m/>
    <n v="0.11600000000000001"/>
    <x v="22"/>
    <n v="324"/>
    <x v="364"/>
  </r>
  <r>
    <x v="26"/>
    <m/>
    <m/>
    <x v="0"/>
    <n v="324"/>
    <x v="1"/>
  </r>
  <r>
    <x v="26"/>
    <s v="86e948fdf8e900fa187f9b34d85841bca580729a"/>
    <m/>
    <x v="0"/>
    <n v="7"/>
    <x v="1"/>
  </r>
  <r>
    <x v="26"/>
    <m/>
    <m/>
    <x v="0"/>
    <n v="7"/>
    <x v="1"/>
  </r>
  <r>
    <x v="26"/>
    <m/>
    <n v="1"/>
    <x v="22"/>
    <n v="7"/>
    <x v="27"/>
  </r>
  <r>
    <x v="26"/>
    <m/>
    <m/>
    <x v="0"/>
    <n v="7"/>
    <x v="1"/>
  </r>
  <r>
    <x v="26"/>
    <s v="2c0785d40795e4e0f06e325e42dd47c9dbb8a97b"/>
    <m/>
    <x v="0"/>
    <n v="4"/>
    <x v="1"/>
  </r>
  <r>
    <x v="26"/>
    <m/>
    <m/>
    <x v="0"/>
    <n v="4"/>
    <x v="1"/>
  </r>
  <r>
    <x v="26"/>
    <m/>
    <n v="1"/>
    <x v="7"/>
    <n v="4"/>
    <x v="204"/>
  </r>
  <r>
    <x v="26"/>
    <m/>
    <m/>
    <x v="0"/>
    <n v="4"/>
    <x v="1"/>
  </r>
  <r>
    <x v="26"/>
    <s v="5fbccda28cf10f074e5ae079541a393476bc5565"/>
    <m/>
    <x v="0"/>
    <n v="26"/>
    <x v="1"/>
  </r>
  <r>
    <x v="26"/>
    <m/>
    <m/>
    <x v="0"/>
    <n v="26"/>
    <x v="1"/>
  </r>
  <r>
    <x v="26"/>
    <m/>
    <n v="0.115"/>
    <x v="1"/>
    <n v="26"/>
    <x v="365"/>
  </r>
  <r>
    <x v="26"/>
    <m/>
    <n v="0.88400000000000001"/>
    <x v="3"/>
    <n v="26"/>
    <x v="366"/>
  </r>
  <r>
    <x v="27"/>
    <m/>
    <m/>
    <x v="0"/>
    <n v="26"/>
    <x v="1"/>
  </r>
  <r>
    <x v="27"/>
    <s v="bde6bb4d8887760e2f54798eb54866de029601c1"/>
    <m/>
    <x v="0"/>
    <n v="2"/>
    <x v="1"/>
  </r>
  <r>
    <x v="27"/>
    <m/>
    <m/>
    <x v="0"/>
    <n v="2"/>
    <x v="1"/>
  </r>
  <r>
    <x v="27"/>
    <m/>
    <n v="1"/>
    <x v="41"/>
    <n v="2"/>
    <x v="9"/>
  </r>
  <r>
    <x v="28"/>
    <m/>
    <m/>
    <x v="0"/>
    <n v="2"/>
    <x v="1"/>
  </r>
  <r>
    <x v="28"/>
    <s v="40af64b6940c8479e11e9a69fe9a9120ce2e0935"/>
    <m/>
    <x v="0"/>
    <n v="6"/>
    <x v="1"/>
  </r>
  <r>
    <x v="28"/>
    <m/>
    <m/>
    <x v="0"/>
    <n v="6"/>
    <x v="1"/>
  </r>
  <r>
    <x v="28"/>
    <m/>
    <n v="1"/>
    <x v="57"/>
    <n v="6"/>
    <x v="52"/>
  </r>
  <r>
    <x v="29"/>
    <m/>
    <m/>
    <x v="0"/>
    <n v="6"/>
    <x v="1"/>
  </r>
  <r>
    <x v="29"/>
    <s v="65151ad29acbc2e8ba0fd6eec9692752f8f3fcf6"/>
    <m/>
    <x v="0"/>
    <n v="10"/>
    <x v="1"/>
  </r>
  <r>
    <x v="29"/>
    <m/>
    <m/>
    <x v="0"/>
    <n v="10"/>
    <x v="1"/>
  </r>
  <r>
    <x v="29"/>
    <m/>
    <n v="1"/>
    <x v="7"/>
    <n v="10"/>
    <x v="142"/>
  </r>
  <r>
    <x v="29"/>
    <m/>
    <m/>
    <x v="0"/>
    <n v="10"/>
    <x v="1"/>
  </r>
  <r>
    <x v="29"/>
    <s v="bcfc1335b7b9d63e13ec39b74ad4fa1ce49ad08b"/>
    <m/>
    <x v="0"/>
    <n v="4"/>
    <x v="1"/>
  </r>
  <r>
    <x v="29"/>
    <m/>
    <m/>
    <x v="0"/>
    <n v="4"/>
    <x v="1"/>
  </r>
  <r>
    <x v="29"/>
    <m/>
    <n v="1"/>
    <x v="15"/>
    <n v="4"/>
    <x v="204"/>
  </r>
  <r>
    <x v="30"/>
    <m/>
    <m/>
    <x v="0"/>
    <n v="4"/>
    <x v="1"/>
  </r>
  <r>
    <x v="30"/>
    <s v="cd62080dcb036e83f8fca6d68d9bcab67bf7a21c"/>
    <m/>
    <x v="0"/>
    <n v="447"/>
    <x v="1"/>
  </r>
  <r>
    <x v="30"/>
    <m/>
    <m/>
    <x v="0"/>
    <n v="447"/>
    <x v="1"/>
  </r>
  <r>
    <x v="30"/>
    <m/>
    <n v="0.65400000000000003"/>
    <x v="20"/>
    <n v="447"/>
    <x v="367"/>
  </r>
  <r>
    <x v="30"/>
    <m/>
    <n v="0.34499999999999997"/>
    <x v="23"/>
    <n v="447"/>
    <x v="368"/>
  </r>
  <r>
    <x v="30"/>
    <m/>
    <m/>
    <x v="0"/>
    <n v="447"/>
    <x v="1"/>
  </r>
  <r>
    <x v="30"/>
    <s v="a52650febd73142b1785117032a9575e60d95fb3"/>
    <m/>
    <x v="0"/>
    <n v="694"/>
    <x v="1"/>
  </r>
  <r>
    <x v="30"/>
    <m/>
    <m/>
    <x v="0"/>
    <n v="694"/>
    <x v="1"/>
  </r>
  <r>
    <x v="30"/>
    <m/>
    <n v="1"/>
    <x v="8"/>
    <n v="694"/>
    <x v="369"/>
  </r>
  <r>
    <x v="31"/>
    <m/>
    <m/>
    <x v="0"/>
    <n v="694"/>
    <x v="1"/>
  </r>
  <r>
    <x v="31"/>
    <s v="de8cdc77791f8145e26dafca6c6499c8c4023f60"/>
    <m/>
    <x v="0"/>
    <n v="476"/>
    <x v="1"/>
  </r>
  <r>
    <x v="31"/>
    <m/>
    <m/>
    <x v="0"/>
    <n v="476"/>
    <x v="1"/>
  </r>
  <r>
    <x v="31"/>
    <m/>
    <n v="1"/>
    <x v="23"/>
    <n v="476"/>
    <x v="370"/>
  </r>
  <r>
    <x v="32"/>
    <m/>
    <m/>
    <x v="0"/>
    <n v="476"/>
    <x v="1"/>
  </r>
  <r>
    <x v="32"/>
    <s v="b2b0dd358bce9d76faba794f5a3ee82e177060fe"/>
    <m/>
    <x v="0"/>
    <n v="14"/>
    <x v="1"/>
  </r>
  <r>
    <x v="32"/>
    <m/>
    <m/>
    <x v="0"/>
    <n v="14"/>
    <x v="1"/>
  </r>
  <r>
    <x v="32"/>
    <m/>
    <n v="1"/>
    <x v="45"/>
    <n v="14"/>
    <x v="344"/>
  </r>
  <r>
    <x v="32"/>
    <m/>
    <m/>
    <x v="0"/>
    <n v="14"/>
    <x v="1"/>
  </r>
  <r>
    <x v="32"/>
    <s v="c0e81f4a321b365b853895caa06070a0c90e81ad"/>
    <m/>
    <x v="0"/>
    <n v="47"/>
    <x v="1"/>
  </r>
  <r>
    <x v="32"/>
    <m/>
    <m/>
    <x v="0"/>
    <n v="47"/>
    <x v="1"/>
  </r>
  <r>
    <x v="32"/>
    <m/>
    <n v="0.91900000000000004"/>
    <x v="1"/>
    <n v="47"/>
    <x v="371"/>
  </r>
  <r>
    <x v="32"/>
    <m/>
    <n v="0.08"/>
    <x v="20"/>
    <n v="47"/>
    <x v="372"/>
  </r>
  <r>
    <x v="32"/>
    <m/>
    <m/>
    <x v="0"/>
    <n v="47"/>
    <x v="1"/>
  </r>
  <r>
    <x v="32"/>
    <s v="04f7ab3acc4e10edac4e34a7a8a4bc47b1934132"/>
    <m/>
    <x v="0"/>
    <n v="8"/>
    <x v="1"/>
  </r>
  <r>
    <x v="32"/>
    <m/>
    <m/>
    <x v="0"/>
    <n v="8"/>
    <x v="1"/>
  </r>
  <r>
    <x v="32"/>
    <m/>
    <n v="1"/>
    <x v="19"/>
    <n v="8"/>
    <x v="205"/>
  </r>
  <r>
    <x v="32"/>
    <m/>
    <m/>
    <x v="0"/>
    <n v="8"/>
    <x v="1"/>
  </r>
  <r>
    <x v="32"/>
    <s v="7ef1c038a8b7929a687eb931e8861deef444ce22"/>
    <m/>
    <x v="0"/>
    <n v="13"/>
    <x v="1"/>
  </r>
  <r>
    <x v="32"/>
    <m/>
    <m/>
    <x v="0"/>
    <n v="13"/>
    <x v="1"/>
  </r>
  <r>
    <x v="32"/>
    <m/>
    <n v="1"/>
    <x v="45"/>
    <n v="13"/>
    <x v="275"/>
  </r>
  <r>
    <x v="32"/>
    <m/>
    <m/>
    <x v="0"/>
    <n v="13"/>
    <x v="1"/>
  </r>
  <r>
    <x v="32"/>
    <s v="2f2bdc60421fc7459c32c11ca88a3f71bebf3fd3"/>
    <m/>
    <x v="0"/>
    <n v="2"/>
    <x v="1"/>
  </r>
  <r>
    <x v="32"/>
    <m/>
    <m/>
    <x v="0"/>
    <n v="2"/>
    <x v="1"/>
  </r>
  <r>
    <x v="32"/>
    <m/>
    <n v="1"/>
    <x v="2"/>
    <n v="2"/>
    <x v="9"/>
  </r>
  <r>
    <x v="32"/>
    <m/>
    <m/>
    <x v="0"/>
    <n v="2"/>
    <x v="1"/>
  </r>
  <r>
    <x v="32"/>
    <s v="a56653e1df978f68b887788b39d053e3f88bb0ea"/>
    <m/>
    <x v="0"/>
    <n v="180"/>
    <x v="1"/>
  </r>
  <r>
    <x v="32"/>
    <m/>
    <m/>
    <x v="0"/>
    <n v="180"/>
    <x v="1"/>
  </r>
  <r>
    <x v="32"/>
    <m/>
    <n v="0.218"/>
    <x v="1"/>
    <n v="180"/>
    <x v="373"/>
  </r>
  <r>
    <x v="32"/>
    <m/>
    <n v="8.9999999999999993E-3"/>
    <x v="58"/>
    <n v="180"/>
    <x v="374"/>
  </r>
  <r>
    <x v="32"/>
    <m/>
    <n v="1.0999999999999999E-2"/>
    <x v="36"/>
    <n v="180"/>
    <x v="375"/>
  </r>
  <r>
    <x v="32"/>
    <m/>
    <n v="0.76"/>
    <x v="2"/>
    <n v="180"/>
    <x v="376"/>
  </r>
  <r>
    <x v="32"/>
    <m/>
    <m/>
    <x v="0"/>
    <n v="180"/>
    <x v="1"/>
  </r>
  <r>
    <x v="32"/>
    <s v="93d8298778fa7f11402755bbd23d28767227f86d"/>
    <m/>
    <x v="0"/>
    <n v="13"/>
    <x v="1"/>
  </r>
  <r>
    <x v="32"/>
    <m/>
    <m/>
    <x v="0"/>
    <n v="13"/>
    <x v="1"/>
  </r>
  <r>
    <x v="32"/>
    <m/>
    <n v="0.54400000000000004"/>
    <x v="20"/>
    <n v="13"/>
    <x v="377"/>
  </r>
  <r>
    <x v="32"/>
    <m/>
    <n v="0.45500000000000002"/>
    <x v="19"/>
    <n v="13"/>
    <x v="378"/>
  </r>
  <r>
    <x v="32"/>
    <m/>
    <m/>
    <x v="0"/>
    <n v="13"/>
    <x v="1"/>
  </r>
  <r>
    <x v="32"/>
    <s v="c1c58e880285c7ecd9eba3cb961068954a017249"/>
    <m/>
    <x v="0"/>
    <n v="11"/>
    <x v="1"/>
  </r>
  <r>
    <x v="32"/>
    <m/>
    <m/>
    <x v="0"/>
    <n v="11"/>
    <x v="1"/>
  </r>
  <r>
    <x v="32"/>
    <m/>
    <n v="0.59399999999999997"/>
    <x v="21"/>
    <n v="11"/>
    <x v="379"/>
  </r>
  <r>
    <x v="32"/>
    <m/>
    <n v="0.40500000000000003"/>
    <x v="2"/>
    <n v="11"/>
    <x v="380"/>
  </r>
  <r>
    <x v="32"/>
    <m/>
    <m/>
    <x v="0"/>
    <n v="11"/>
    <x v="1"/>
  </r>
  <r>
    <x v="32"/>
    <s v="9110ba43e61d8d579ee8eec1bbfc3d16d5ece86f"/>
    <m/>
    <x v="0"/>
    <n v="4"/>
    <x v="1"/>
  </r>
  <r>
    <x v="32"/>
    <m/>
    <m/>
    <x v="0"/>
    <n v="4"/>
    <x v="1"/>
  </r>
  <r>
    <x v="32"/>
    <m/>
    <n v="1"/>
    <x v="45"/>
    <n v="4"/>
    <x v="204"/>
  </r>
  <r>
    <x v="32"/>
    <m/>
    <m/>
    <x v="0"/>
    <n v="4"/>
    <x v="1"/>
  </r>
  <r>
    <x v="32"/>
    <s v="5e1c41438689e09c2122efdb3cd4e5a274b36099"/>
    <m/>
    <x v="0"/>
    <n v="4"/>
    <x v="1"/>
  </r>
  <r>
    <x v="32"/>
    <m/>
    <m/>
    <x v="0"/>
    <n v="4"/>
    <x v="1"/>
  </r>
  <r>
    <x v="32"/>
    <m/>
    <n v="1"/>
    <x v="35"/>
    <n v="4"/>
    <x v="204"/>
  </r>
  <r>
    <x v="32"/>
    <m/>
    <m/>
    <x v="0"/>
    <n v="4"/>
    <x v="1"/>
  </r>
  <r>
    <x v="32"/>
    <s v="6c6844e9b012c16d78353ab226911d3b9f134606"/>
    <m/>
    <x v="0"/>
    <n v="8"/>
    <x v="1"/>
  </r>
  <r>
    <x v="32"/>
    <m/>
    <m/>
    <x v="0"/>
    <n v="8"/>
    <x v="1"/>
  </r>
  <r>
    <x v="32"/>
    <m/>
    <n v="1"/>
    <x v="45"/>
    <n v="8"/>
    <x v="205"/>
  </r>
  <r>
    <x v="32"/>
    <m/>
    <m/>
    <x v="0"/>
    <n v="8"/>
    <x v="1"/>
  </r>
  <r>
    <x v="32"/>
    <s v="7a2c553be0eea5b5d118dd60398c4f5fda1d202b"/>
    <m/>
    <x v="0"/>
    <n v="2"/>
    <x v="1"/>
  </r>
  <r>
    <x v="32"/>
    <m/>
    <m/>
    <x v="0"/>
    <n v="2"/>
    <x v="1"/>
  </r>
  <r>
    <x v="32"/>
    <m/>
    <n v="1"/>
    <x v="18"/>
    <n v="2"/>
    <x v="9"/>
  </r>
  <r>
    <x v="32"/>
    <m/>
    <m/>
    <x v="0"/>
    <n v="2"/>
    <x v="1"/>
  </r>
  <r>
    <x v="32"/>
    <s v="4cdbea7616eca3af21d211b0482a61690b481617"/>
    <m/>
    <x v="0"/>
    <n v="70"/>
    <x v="1"/>
  </r>
  <r>
    <x v="32"/>
    <m/>
    <m/>
    <x v="0"/>
    <n v="70"/>
    <x v="1"/>
  </r>
  <r>
    <x v="32"/>
    <m/>
    <n v="0.95"/>
    <x v="45"/>
    <n v="70"/>
    <x v="381"/>
  </r>
  <r>
    <x v="32"/>
    <m/>
    <n v="4.9000000000000002E-2"/>
    <x v="20"/>
    <n v="70"/>
    <x v="382"/>
  </r>
  <r>
    <x v="32"/>
    <m/>
    <m/>
    <x v="0"/>
    <n v="70"/>
    <x v="1"/>
  </r>
  <r>
    <x v="32"/>
    <s v="3042939e0f64bbb9076eef3ee1efcdd56fc02050"/>
    <m/>
    <x v="0"/>
    <n v="68"/>
    <x v="1"/>
  </r>
  <r>
    <x v="32"/>
    <m/>
    <m/>
    <x v="0"/>
    <n v="68"/>
    <x v="1"/>
  </r>
  <r>
    <x v="32"/>
    <m/>
    <n v="0.34499999999999997"/>
    <x v="20"/>
    <n v="68"/>
    <x v="383"/>
  </r>
  <r>
    <x v="32"/>
    <m/>
    <n v="0.65400000000000003"/>
    <x v="19"/>
    <n v="68"/>
    <x v="384"/>
  </r>
  <r>
    <x v="32"/>
    <m/>
    <m/>
    <x v="0"/>
    <n v="68"/>
    <x v="1"/>
  </r>
  <r>
    <x v="32"/>
    <s v="f1bf729abd78482a871deaf79a96ff26792329a3"/>
    <m/>
    <x v="0"/>
    <n v="2"/>
    <x v="1"/>
  </r>
  <r>
    <x v="32"/>
    <m/>
    <m/>
    <x v="0"/>
    <n v="2"/>
    <x v="1"/>
  </r>
  <r>
    <x v="32"/>
    <m/>
    <n v="1"/>
    <x v="20"/>
    <n v="2"/>
    <x v="9"/>
  </r>
  <r>
    <x v="32"/>
    <m/>
    <m/>
    <x v="0"/>
    <n v="2"/>
    <x v="1"/>
  </r>
  <r>
    <x v="32"/>
    <s v="cddc7d0b797cbba7ee02481396414f003fd2c962"/>
    <m/>
    <x v="0"/>
    <n v="240"/>
    <x v="1"/>
  </r>
  <r>
    <x v="32"/>
    <m/>
    <m/>
    <x v="0"/>
    <n v="240"/>
    <x v="1"/>
  </r>
  <r>
    <x v="32"/>
    <m/>
    <n v="0.29899999999999999"/>
    <x v="20"/>
    <n v="240"/>
    <x v="385"/>
  </r>
  <r>
    <x v="32"/>
    <m/>
    <n v="0.7"/>
    <x v="2"/>
    <n v="240"/>
    <x v="386"/>
  </r>
  <r>
    <x v="32"/>
    <m/>
    <m/>
    <x v="0"/>
    <n v="240"/>
    <x v="1"/>
  </r>
  <r>
    <x v="32"/>
    <s v="b3ec192e4991677e446e98f6e5c70d04d6a167ab"/>
    <m/>
    <x v="0"/>
    <n v="54"/>
    <x v="1"/>
  </r>
  <r>
    <x v="32"/>
    <m/>
    <m/>
    <x v="0"/>
    <n v="54"/>
    <x v="1"/>
  </r>
  <r>
    <x v="32"/>
    <m/>
    <n v="1"/>
    <x v="2"/>
    <n v="54"/>
    <x v="387"/>
  </r>
  <r>
    <x v="32"/>
    <m/>
    <m/>
    <x v="0"/>
    <n v="54"/>
    <x v="1"/>
  </r>
  <r>
    <x v="32"/>
    <s v="69ad51c4b8d70b5e17b3104a659e4407305f7b63"/>
    <m/>
    <x v="0"/>
    <n v="65"/>
    <x v="1"/>
  </r>
  <r>
    <x v="32"/>
    <m/>
    <m/>
    <x v="0"/>
    <n v="65"/>
    <x v="1"/>
  </r>
  <r>
    <x v="32"/>
    <m/>
    <n v="1"/>
    <x v="2"/>
    <n v="65"/>
    <x v="388"/>
  </r>
  <r>
    <x v="32"/>
    <m/>
    <m/>
    <x v="0"/>
    <n v="65"/>
    <x v="1"/>
  </r>
  <r>
    <x v="32"/>
    <s v="ee77fd29885faa4ccbe2b019d3645e992267ee34"/>
    <m/>
    <x v="0"/>
    <n v="54"/>
    <x v="1"/>
  </r>
  <r>
    <x v="32"/>
    <m/>
    <m/>
    <x v="0"/>
    <n v="54"/>
    <x v="1"/>
  </r>
  <r>
    <x v="32"/>
    <m/>
    <n v="4.2999999999999997E-2"/>
    <x v="5"/>
    <n v="54"/>
    <x v="389"/>
  </r>
  <r>
    <x v="32"/>
    <m/>
    <n v="0.86599999999999999"/>
    <x v="19"/>
    <n v="54"/>
    <x v="390"/>
  </r>
  <r>
    <x v="32"/>
    <m/>
    <n v="0.09"/>
    <x v="7"/>
    <n v="54"/>
    <x v="391"/>
  </r>
  <r>
    <x v="32"/>
    <m/>
    <m/>
    <x v="0"/>
    <n v="54"/>
    <x v="1"/>
  </r>
  <r>
    <x v="32"/>
    <s v="1c2af9a7e3b80fde43a345942c9092dc7d1c42a6"/>
    <m/>
    <x v="0"/>
    <n v="25"/>
    <x v="1"/>
  </r>
  <r>
    <x v="32"/>
    <m/>
    <m/>
    <x v="0"/>
    <n v="25"/>
    <x v="1"/>
  </r>
  <r>
    <x v="32"/>
    <m/>
    <n v="0.52700000000000002"/>
    <x v="20"/>
    <n v="25"/>
    <x v="392"/>
  </r>
  <r>
    <x v="32"/>
    <m/>
    <n v="0.47199999999999998"/>
    <x v="2"/>
    <n v="25"/>
    <x v="393"/>
  </r>
  <r>
    <x v="32"/>
    <m/>
    <m/>
    <x v="0"/>
    <n v="25"/>
    <x v="1"/>
  </r>
  <r>
    <x v="32"/>
    <s v="a51798c7d315bf111f53c5b3dd834303df5a0679"/>
    <m/>
    <x v="0"/>
    <n v="21"/>
    <x v="1"/>
  </r>
  <r>
    <x v="32"/>
    <m/>
    <m/>
    <x v="0"/>
    <n v="21"/>
    <x v="1"/>
  </r>
  <r>
    <x v="32"/>
    <m/>
    <n v="1"/>
    <x v="31"/>
    <n v="21"/>
    <x v="170"/>
  </r>
  <r>
    <x v="32"/>
    <m/>
    <m/>
    <x v="0"/>
    <n v="21"/>
    <x v="1"/>
  </r>
  <r>
    <x v="32"/>
    <s v="edfce78fcb8ab6abfe5224bd5678b8c11b5978d2"/>
    <m/>
    <x v="0"/>
    <n v="2822"/>
    <x v="1"/>
  </r>
  <r>
    <x v="32"/>
    <m/>
    <m/>
    <x v="0"/>
    <n v="2822"/>
    <x v="1"/>
  </r>
  <r>
    <x v="32"/>
    <m/>
    <n v="0.245"/>
    <x v="1"/>
    <n v="2822"/>
    <x v="394"/>
  </r>
  <r>
    <x v="32"/>
    <m/>
    <n v="0.111"/>
    <x v="36"/>
    <n v="2822"/>
    <x v="395"/>
  </r>
  <r>
    <x v="32"/>
    <m/>
    <n v="1E-3"/>
    <x v="21"/>
    <n v="2822"/>
    <x v="396"/>
  </r>
  <r>
    <x v="32"/>
    <m/>
    <n v="0.63900000000000001"/>
    <x v="2"/>
    <n v="2822"/>
    <x v="397"/>
  </r>
  <r>
    <x v="32"/>
    <m/>
    <n v="1E-3"/>
    <x v="12"/>
    <n v="2822"/>
    <x v="396"/>
  </r>
  <r>
    <x v="33"/>
    <m/>
    <m/>
    <x v="0"/>
    <n v="2822"/>
    <x v="1"/>
  </r>
  <r>
    <x v="33"/>
    <s v="f9fac71d2e5bc70586c6d68acea5a4adc7a09c27"/>
    <m/>
    <x v="0"/>
    <n v="3"/>
    <x v="1"/>
  </r>
  <r>
    <x v="33"/>
    <m/>
    <m/>
    <x v="0"/>
    <n v="3"/>
    <x v="1"/>
  </r>
  <r>
    <x v="33"/>
    <m/>
    <n v="1"/>
    <x v="45"/>
    <n v="3"/>
    <x v="47"/>
  </r>
  <r>
    <x v="33"/>
    <m/>
    <m/>
    <x v="0"/>
    <n v="3"/>
    <x v="1"/>
  </r>
  <r>
    <x v="33"/>
    <s v="e42c285567ffae3d562b9743bf073cf25624b279"/>
    <m/>
    <x v="0"/>
    <n v="12"/>
    <x v="1"/>
  </r>
  <r>
    <x v="33"/>
    <m/>
    <m/>
    <x v="0"/>
    <n v="12"/>
    <x v="1"/>
  </r>
  <r>
    <x v="33"/>
    <m/>
    <n v="1"/>
    <x v="54"/>
    <n v="12"/>
    <x v="65"/>
  </r>
  <r>
    <x v="33"/>
    <m/>
    <m/>
    <x v="0"/>
    <n v="12"/>
    <x v="1"/>
  </r>
  <r>
    <x v="33"/>
    <s v="6adfd0c4a9a1900ecf77714695917c95706049b0"/>
    <m/>
    <x v="0"/>
    <n v="186"/>
    <x v="1"/>
  </r>
  <r>
    <x v="33"/>
    <m/>
    <m/>
    <x v="0"/>
    <n v="186"/>
    <x v="1"/>
  </r>
  <r>
    <x v="33"/>
    <m/>
    <n v="2.9000000000000001E-2"/>
    <x v="54"/>
    <n v="186"/>
    <x v="398"/>
  </r>
  <r>
    <x v="33"/>
    <m/>
    <n v="0.97"/>
    <x v="35"/>
    <n v="186"/>
    <x v="399"/>
  </r>
  <r>
    <x v="33"/>
    <m/>
    <m/>
    <x v="0"/>
    <n v="186"/>
    <x v="1"/>
  </r>
  <r>
    <x v="33"/>
    <s v="4ef1fec8348328429c11830c8789fb7376916f00"/>
    <m/>
    <x v="0"/>
    <n v="74"/>
    <x v="1"/>
  </r>
  <r>
    <x v="33"/>
    <m/>
    <m/>
    <x v="0"/>
    <n v="74"/>
    <x v="1"/>
  </r>
  <r>
    <x v="33"/>
    <m/>
    <n v="1"/>
    <x v="53"/>
    <n v="74"/>
    <x v="400"/>
  </r>
  <r>
    <x v="33"/>
    <m/>
    <m/>
    <x v="0"/>
    <n v="74"/>
    <x v="1"/>
  </r>
  <r>
    <x v="33"/>
    <s v="58e58b77bb5f3bef4a498a640fc55e4f1a416321"/>
    <m/>
    <x v="0"/>
    <n v="10"/>
    <x v="1"/>
  </r>
  <r>
    <x v="33"/>
    <m/>
    <m/>
    <x v="0"/>
    <n v="10"/>
    <x v="1"/>
  </r>
  <r>
    <x v="33"/>
    <m/>
    <n v="1"/>
    <x v="3"/>
    <n v="10"/>
    <x v="142"/>
  </r>
  <r>
    <x v="33"/>
    <m/>
    <m/>
    <x v="0"/>
    <n v="10"/>
    <x v="1"/>
  </r>
  <r>
    <x v="33"/>
    <s v="b84f4716d1b0c438872141e61bc24937a7800fed"/>
    <m/>
    <x v="0"/>
    <n v="2"/>
    <x v="1"/>
  </r>
  <r>
    <x v="33"/>
    <m/>
    <m/>
    <x v="0"/>
    <n v="2"/>
    <x v="1"/>
  </r>
  <r>
    <x v="33"/>
    <m/>
    <n v="1"/>
    <x v="4"/>
    <n v="2"/>
    <x v="9"/>
  </r>
  <r>
    <x v="34"/>
    <m/>
    <m/>
    <x v="0"/>
    <n v="2"/>
    <x v="1"/>
  </r>
  <r>
    <x v="34"/>
    <s v="d43eb9202ff065364e0eac9a6b601186afd37fa5"/>
    <m/>
    <x v="0"/>
    <n v="46"/>
    <x v="1"/>
  </r>
  <r>
    <x v="34"/>
    <m/>
    <m/>
    <x v="0"/>
    <n v="46"/>
    <x v="1"/>
  </r>
  <r>
    <x v="34"/>
    <m/>
    <n v="1"/>
    <x v="22"/>
    <n v="46"/>
    <x v="295"/>
  </r>
  <r>
    <x v="34"/>
    <m/>
    <m/>
    <x v="0"/>
    <n v="46"/>
    <x v="1"/>
  </r>
  <r>
    <x v="34"/>
    <s v="25c2e4bcb4d25fddf0eb2b214ff9229f26456b89"/>
    <m/>
    <x v="0"/>
    <n v="26"/>
    <x v="1"/>
  </r>
  <r>
    <x v="34"/>
    <m/>
    <m/>
    <x v="0"/>
    <n v="26"/>
    <x v="1"/>
  </r>
  <r>
    <x v="34"/>
    <m/>
    <n v="1"/>
    <x v="2"/>
    <n v="26"/>
    <x v="401"/>
  </r>
  <r>
    <x v="34"/>
    <m/>
    <m/>
    <x v="0"/>
    <n v="26"/>
    <x v="1"/>
  </r>
  <r>
    <x v="34"/>
    <s v="a7a21700a959498aae1383a50bc2a1a76f5d235f"/>
    <m/>
    <x v="0"/>
    <n v="10"/>
    <x v="1"/>
  </r>
  <r>
    <x v="34"/>
    <m/>
    <m/>
    <x v="0"/>
    <n v="10"/>
    <x v="1"/>
  </r>
  <r>
    <x v="34"/>
    <m/>
    <n v="1"/>
    <x v="49"/>
    <n v="10"/>
    <x v="142"/>
  </r>
  <r>
    <x v="34"/>
    <m/>
    <m/>
    <x v="0"/>
    <n v="10"/>
    <x v="1"/>
  </r>
  <r>
    <x v="34"/>
    <s v="a6867c67c3fd2d3d3be3d13cba7840e3acedb575"/>
    <m/>
    <x v="0"/>
    <n v="36"/>
    <x v="1"/>
  </r>
  <r>
    <x v="34"/>
    <m/>
    <m/>
    <x v="0"/>
    <n v="36"/>
    <x v="1"/>
  </r>
  <r>
    <x v="34"/>
    <m/>
    <n v="1"/>
    <x v="18"/>
    <n v="36"/>
    <x v="402"/>
  </r>
  <r>
    <x v="34"/>
    <m/>
    <m/>
    <x v="0"/>
    <n v="36"/>
    <x v="1"/>
  </r>
  <r>
    <x v="34"/>
    <s v="dad66801520c399a15a070ba089c766cb4c1608e"/>
    <m/>
    <x v="0"/>
    <n v="32"/>
    <x v="1"/>
  </r>
  <r>
    <x v="34"/>
    <m/>
    <m/>
    <x v="0"/>
    <n v="32"/>
    <x v="1"/>
  </r>
  <r>
    <x v="34"/>
    <m/>
    <n v="1"/>
    <x v="18"/>
    <n v="32"/>
    <x v="281"/>
  </r>
  <r>
    <x v="34"/>
    <m/>
    <m/>
    <x v="0"/>
    <n v="32"/>
    <x v="1"/>
  </r>
  <r>
    <x v="34"/>
    <s v="5c302e723656cc936ee0d7fa8e0d7bc6e60a0c59"/>
    <m/>
    <x v="0"/>
    <n v="205"/>
    <x v="1"/>
  </r>
  <r>
    <x v="34"/>
    <m/>
    <m/>
    <x v="0"/>
    <n v="205"/>
    <x v="1"/>
  </r>
  <r>
    <x v="34"/>
    <m/>
    <n v="0.75"/>
    <x v="1"/>
    <n v="205"/>
    <x v="403"/>
  </r>
  <r>
    <x v="34"/>
    <m/>
    <n v="0.16"/>
    <x v="30"/>
    <n v="205"/>
    <x v="404"/>
  </r>
  <r>
    <x v="34"/>
    <m/>
    <n v="8.8999999999999996E-2"/>
    <x v="22"/>
    <n v="205"/>
    <x v="405"/>
  </r>
  <r>
    <x v="34"/>
    <m/>
    <m/>
    <x v="0"/>
    <n v="205"/>
    <x v="1"/>
  </r>
  <r>
    <x v="34"/>
    <s v="15d213f37d624009b0563ce2232d71ede940951c"/>
    <m/>
    <x v="0"/>
    <n v="340"/>
    <x v="1"/>
  </r>
  <r>
    <x v="34"/>
    <m/>
    <m/>
    <x v="0"/>
    <n v="340"/>
    <x v="1"/>
  </r>
  <r>
    <x v="34"/>
    <m/>
    <n v="0.505"/>
    <x v="36"/>
    <n v="340"/>
    <x v="406"/>
  </r>
  <r>
    <x v="34"/>
    <m/>
    <n v="0.49399999999999999"/>
    <x v="20"/>
    <n v="340"/>
    <x v="407"/>
  </r>
  <r>
    <x v="34"/>
    <m/>
    <m/>
    <x v="0"/>
    <n v="340"/>
    <x v="1"/>
  </r>
  <r>
    <x v="34"/>
    <s v="de2ae888633d972a0b2baddb16d794a6d28c3fd9"/>
    <m/>
    <x v="0"/>
    <n v="6"/>
    <x v="1"/>
  </r>
  <r>
    <x v="34"/>
    <m/>
    <m/>
    <x v="0"/>
    <n v="6"/>
    <x v="1"/>
  </r>
  <r>
    <x v="34"/>
    <m/>
    <n v="1"/>
    <x v="2"/>
    <n v="6"/>
    <x v="52"/>
  </r>
  <r>
    <x v="35"/>
    <m/>
    <m/>
    <x v="0"/>
    <n v="6"/>
    <x v="1"/>
  </r>
  <r>
    <x v="35"/>
    <s v="5f4dfa51a90066547f4856b8cff6096870b29810"/>
    <m/>
    <x v="0"/>
    <n v="24"/>
    <x v="1"/>
  </r>
  <r>
    <x v="35"/>
    <m/>
    <m/>
    <x v="0"/>
    <n v="24"/>
    <x v="1"/>
  </r>
  <r>
    <x v="35"/>
    <m/>
    <n v="1"/>
    <x v="15"/>
    <n v="24"/>
    <x v="4"/>
  </r>
  <r>
    <x v="35"/>
    <m/>
    <m/>
    <x v="0"/>
    <n v="24"/>
    <x v="1"/>
  </r>
  <r>
    <x v="35"/>
    <s v="59de90f6d4b1aa9e753921031f1f821611720a2f"/>
    <m/>
    <x v="0"/>
    <n v="2"/>
    <x v="1"/>
  </r>
  <r>
    <x v="35"/>
    <m/>
    <m/>
    <x v="0"/>
    <n v="2"/>
    <x v="1"/>
  </r>
  <r>
    <x v="35"/>
    <m/>
    <n v="1"/>
    <x v="15"/>
    <n v="2"/>
    <x v="9"/>
  </r>
  <r>
    <x v="35"/>
    <m/>
    <m/>
    <x v="0"/>
    <n v="2"/>
    <x v="1"/>
  </r>
  <r>
    <x v="35"/>
    <s v="9cf49d907195530522600fd4add297ea779414ff"/>
    <m/>
    <x v="0"/>
    <n v="44"/>
    <x v="1"/>
  </r>
  <r>
    <x v="35"/>
    <m/>
    <m/>
    <x v="0"/>
    <n v="44"/>
    <x v="1"/>
  </r>
  <r>
    <x v="35"/>
    <m/>
    <n v="1"/>
    <x v="11"/>
    <n v="44"/>
    <x v="33"/>
  </r>
  <r>
    <x v="35"/>
    <m/>
    <m/>
    <x v="0"/>
    <n v="44"/>
    <x v="1"/>
  </r>
  <r>
    <x v="35"/>
    <s v="66f564bf028cfd44193a464daec890fd0de5929f"/>
    <m/>
    <x v="0"/>
    <n v="6"/>
    <x v="1"/>
  </r>
  <r>
    <x v="35"/>
    <m/>
    <m/>
    <x v="0"/>
    <n v="6"/>
    <x v="1"/>
  </r>
  <r>
    <x v="35"/>
    <m/>
    <n v="0.45"/>
    <x v="5"/>
    <n v="6"/>
    <x v="408"/>
  </r>
  <r>
    <x v="35"/>
    <m/>
    <n v="0.54900000000000004"/>
    <x v="30"/>
    <n v="6"/>
    <x v="409"/>
  </r>
  <r>
    <x v="35"/>
    <m/>
    <m/>
    <x v="0"/>
    <n v="6"/>
    <x v="1"/>
  </r>
  <r>
    <x v="35"/>
    <s v="e203fc775578a42c88494639b15f9f67f350c4c1"/>
    <m/>
    <x v="0"/>
    <n v="39"/>
    <x v="1"/>
  </r>
  <r>
    <x v="35"/>
    <m/>
    <m/>
    <x v="0"/>
    <n v="39"/>
    <x v="1"/>
  </r>
  <r>
    <x v="35"/>
    <m/>
    <n v="1"/>
    <x v="31"/>
    <n v="39"/>
    <x v="31"/>
  </r>
  <r>
    <x v="35"/>
    <m/>
    <m/>
    <x v="0"/>
    <n v="39"/>
    <x v="1"/>
  </r>
  <r>
    <x v="35"/>
    <s v="51d9c6e2f92001f9a6fd988548f86c1c9ed0c4e4"/>
    <m/>
    <x v="0"/>
    <n v="94"/>
    <x v="1"/>
  </r>
  <r>
    <x v="35"/>
    <m/>
    <m/>
    <x v="0"/>
    <n v="94"/>
    <x v="1"/>
  </r>
  <r>
    <x v="35"/>
    <m/>
    <n v="1"/>
    <x v="22"/>
    <n v="94"/>
    <x v="410"/>
  </r>
  <r>
    <x v="35"/>
    <m/>
    <m/>
    <x v="0"/>
    <n v="94"/>
    <x v="1"/>
  </r>
  <r>
    <x v="35"/>
    <s v="75d912c25ab2a2aabaab73b22a6cafddeb6c4906"/>
    <m/>
    <x v="0"/>
    <n v="231"/>
    <x v="1"/>
  </r>
  <r>
    <x v="35"/>
    <m/>
    <m/>
    <x v="0"/>
    <n v="231"/>
    <x v="1"/>
  </r>
  <r>
    <x v="35"/>
    <m/>
    <n v="0.53300000000000003"/>
    <x v="11"/>
    <n v="231"/>
    <x v="411"/>
  </r>
  <r>
    <x v="35"/>
    <m/>
    <n v="0.46600000000000003"/>
    <x v="5"/>
    <n v="231"/>
    <x v="412"/>
  </r>
  <r>
    <x v="35"/>
    <m/>
    <m/>
    <x v="0"/>
    <n v="231"/>
    <x v="1"/>
  </r>
  <r>
    <x v="35"/>
    <s v="8ca048383099f4e0c70f79d2bccdcebd1c1df33c"/>
    <m/>
    <x v="0"/>
    <n v="2"/>
    <x v="1"/>
  </r>
  <r>
    <x v="35"/>
    <m/>
    <m/>
    <x v="0"/>
    <n v="2"/>
    <x v="1"/>
  </r>
  <r>
    <x v="35"/>
    <m/>
    <n v="1"/>
    <x v="5"/>
    <n v="2"/>
    <x v="9"/>
  </r>
  <r>
    <x v="35"/>
    <m/>
    <m/>
    <x v="0"/>
    <n v="2"/>
    <x v="1"/>
  </r>
  <r>
    <x v="35"/>
    <s v="1e7aec1f31aa2794cdb3ca59d823d125d7896b58"/>
    <m/>
    <x v="0"/>
    <n v="8"/>
    <x v="1"/>
  </r>
  <r>
    <x v="35"/>
    <m/>
    <m/>
    <x v="0"/>
    <n v="8"/>
    <x v="1"/>
  </r>
  <r>
    <x v="35"/>
    <m/>
    <n v="1"/>
    <x v="11"/>
    <n v="8"/>
    <x v="205"/>
  </r>
  <r>
    <x v="35"/>
    <m/>
    <m/>
    <x v="0"/>
    <n v="8"/>
    <x v="1"/>
  </r>
  <r>
    <x v="35"/>
    <s v="2399d0d6b32a941e4f2c6435d284227bd0df044a"/>
    <m/>
    <x v="0"/>
    <n v="10"/>
    <x v="1"/>
  </r>
  <r>
    <x v="35"/>
    <m/>
    <m/>
    <x v="0"/>
    <n v="10"/>
    <x v="1"/>
  </r>
  <r>
    <x v="35"/>
    <m/>
    <n v="1"/>
    <x v="11"/>
    <n v="10"/>
    <x v="142"/>
  </r>
  <r>
    <x v="35"/>
    <m/>
    <m/>
    <x v="0"/>
    <n v="10"/>
    <x v="1"/>
  </r>
  <r>
    <x v="35"/>
    <s v="749126d5ea0f59828c370880f1b3fba3395015d5"/>
    <m/>
    <x v="0"/>
    <n v="60"/>
    <x v="1"/>
  </r>
  <r>
    <x v="35"/>
    <m/>
    <m/>
    <x v="0"/>
    <n v="60"/>
    <x v="1"/>
  </r>
  <r>
    <x v="35"/>
    <m/>
    <n v="0.96599999999999997"/>
    <x v="5"/>
    <n v="60"/>
    <x v="413"/>
  </r>
  <r>
    <x v="35"/>
    <m/>
    <n v="3.3000000000000002E-2"/>
    <x v="7"/>
    <n v="60"/>
    <x v="375"/>
  </r>
  <r>
    <x v="35"/>
    <m/>
    <m/>
    <x v="0"/>
    <n v="60"/>
    <x v="1"/>
  </r>
  <r>
    <x v="35"/>
    <s v="60949db97b08252d6c763bd645c70eed5c7b56dc"/>
    <m/>
    <x v="0"/>
    <n v="65"/>
    <x v="1"/>
  </r>
  <r>
    <x v="35"/>
    <m/>
    <m/>
    <x v="0"/>
    <n v="65"/>
    <x v="1"/>
  </r>
  <r>
    <x v="35"/>
    <m/>
    <n v="1"/>
    <x v="6"/>
    <n v="65"/>
    <x v="388"/>
  </r>
  <r>
    <x v="35"/>
    <m/>
    <m/>
    <x v="0"/>
    <n v="65"/>
    <x v="1"/>
  </r>
  <r>
    <x v="35"/>
    <s v="ce5ec7ad32c56a4b92e0745643911b4a1974e61e"/>
    <m/>
    <x v="0"/>
    <n v="3"/>
    <x v="1"/>
  </r>
  <r>
    <x v="35"/>
    <m/>
    <m/>
    <x v="0"/>
    <n v="3"/>
    <x v="1"/>
  </r>
  <r>
    <x v="35"/>
    <m/>
    <n v="1"/>
    <x v="5"/>
    <n v="3"/>
    <x v="47"/>
  </r>
  <r>
    <x v="35"/>
    <m/>
    <m/>
    <x v="0"/>
    <n v="3"/>
    <x v="1"/>
  </r>
  <r>
    <x v="35"/>
    <s v="27fb434eaebc35646cdadf7acac562aa47c06ac8"/>
    <m/>
    <x v="0"/>
    <n v="111"/>
    <x v="1"/>
  </r>
  <r>
    <x v="35"/>
    <m/>
    <m/>
    <x v="0"/>
    <n v="111"/>
    <x v="1"/>
  </r>
  <r>
    <x v="35"/>
    <m/>
    <n v="0.54100000000000004"/>
    <x v="35"/>
    <n v="111"/>
    <x v="414"/>
  </r>
  <r>
    <x v="35"/>
    <m/>
    <n v="0.45800000000000002"/>
    <x v="15"/>
    <n v="111"/>
    <x v="415"/>
  </r>
  <r>
    <x v="35"/>
    <m/>
    <m/>
    <x v="0"/>
    <n v="111"/>
    <x v="1"/>
  </r>
  <r>
    <x v="35"/>
    <s v="588dc81b0822ebb46f80e152b94527a882e6ea5e"/>
    <m/>
    <x v="0"/>
    <n v="11"/>
    <x v="1"/>
  </r>
  <r>
    <x v="35"/>
    <m/>
    <m/>
    <x v="0"/>
    <n v="11"/>
    <x v="1"/>
  </r>
  <r>
    <x v="35"/>
    <m/>
    <n v="0.49"/>
    <x v="25"/>
    <n v="11"/>
    <x v="416"/>
  </r>
  <r>
    <x v="35"/>
    <m/>
    <n v="0.50900000000000001"/>
    <x v="59"/>
    <n v="11"/>
    <x v="417"/>
  </r>
  <r>
    <x v="35"/>
    <m/>
    <m/>
    <x v="0"/>
    <n v="11"/>
    <x v="1"/>
  </r>
  <r>
    <x v="35"/>
    <s v="bffe64219d917b3da8df5b37a734e5e672406c3c"/>
    <m/>
    <x v="0"/>
    <n v="265"/>
    <x v="1"/>
  </r>
  <r>
    <x v="35"/>
    <m/>
    <m/>
    <x v="0"/>
    <n v="265"/>
    <x v="1"/>
  </r>
  <r>
    <x v="35"/>
    <m/>
    <n v="0.11799999999999999"/>
    <x v="45"/>
    <n v="265"/>
    <x v="418"/>
  </r>
  <r>
    <x v="35"/>
    <m/>
    <n v="0.53800000000000003"/>
    <x v="31"/>
    <n v="265"/>
    <x v="419"/>
  </r>
  <r>
    <x v="35"/>
    <m/>
    <n v="5.6000000000000001E-2"/>
    <x v="3"/>
    <n v="265"/>
    <x v="420"/>
  </r>
  <r>
    <x v="35"/>
    <m/>
    <n v="0.28599999999999998"/>
    <x v="2"/>
    <n v="265"/>
    <x v="421"/>
  </r>
  <r>
    <x v="36"/>
    <m/>
    <m/>
    <x v="0"/>
    <n v="265"/>
    <x v="1"/>
  </r>
  <r>
    <x v="36"/>
    <s v="640ec7cc23fa5e2f4cdc4eb1cccbd94be7b7ed88"/>
    <m/>
    <x v="0"/>
    <n v="422"/>
    <x v="1"/>
  </r>
  <r>
    <x v="36"/>
    <m/>
    <m/>
    <x v="0"/>
    <n v="422"/>
    <x v="1"/>
  </r>
  <r>
    <x v="36"/>
    <m/>
    <n v="1"/>
    <x v="11"/>
    <n v="422"/>
    <x v="422"/>
  </r>
  <r>
    <x v="37"/>
    <m/>
    <m/>
    <x v="0"/>
    <n v="422"/>
    <x v="1"/>
  </r>
  <r>
    <x v="37"/>
    <s v="68eca9bf07dd3506b8cd4eba8bd5f39a10ad8baf"/>
    <m/>
    <x v="0"/>
    <n v="22"/>
    <x v="1"/>
  </r>
  <r>
    <x v="37"/>
    <m/>
    <m/>
    <x v="0"/>
    <n v="22"/>
    <x v="1"/>
  </r>
  <r>
    <x v="37"/>
    <m/>
    <n v="1"/>
    <x v="45"/>
    <n v="22"/>
    <x v="423"/>
  </r>
  <r>
    <x v="38"/>
    <m/>
    <m/>
    <x v="0"/>
    <m/>
    <x v="4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O65" firstHeaderRow="1" firstDataRow="2" firstDataCol="1"/>
  <pivotFields count="6"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61">
        <item x="45"/>
        <item x="47"/>
        <item x="57"/>
        <item x="20"/>
        <item x="55"/>
        <item x="33"/>
        <item x="6"/>
        <item x="1"/>
        <item x="34"/>
        <item x="58"/>
        <item x="51"/>
        <item x="50"/>
        <item x="35"/>
        <item x="54"/>
        <item x="25"/>
        <item x="31"/>
        <item x="36"/>
        <item x="37"/>
        <item x="59"/>
        <item x="38"/>
        <item x="39"/>
        <item x="32"/>
        <item x="9"/>
        <item x="12"/>
        <item x="16"/>
        <item x="14"/>
        <item x="13"/>
        <item x="11"/>
        <item x="7"/>
        <item x="5"/>
        <item x="40"/>
        <item x="3"/>
        <item x="18"/>
        <item x="24"/>
        <item x="29"/>
        <item x="26"/>
        <item x="27"/>
        <item x="28"/>
        <item x="19"/>
        <item x="52"/>
        <item x="23"/>
        <item x="17"/>
        <item x="56"/>
        <item x="42"/>
        <item x="41"/>
        <item x="43"/>
        <item x="44"/>
        <item x="8"/>
        <item x="48"/>
        <item x="46"/>
        <item x="22"/>
        <item x="30"/>
        <item x="49"/>
        <item x="21"/>
        <item x="2"/>
        <item x="15"/>
        <item x="10"/>
        <item x="4"/>
        <item x="53"/>
        <item x="0"/>
        <item t="default"/>
      </items>
    </pivotField>
    <pivotField showAll="0"/>
    <pivotField dataField="1" showAll="0">
      <items count="426">
        <item x="1"/>
        <item x="20"/>
        <item x="16"/>
        <item x="217"/>
        <item x="196"/>
        <item x="29"/>
        <item x="89"/>
        <item x="17"/>
        <item x="201"/>
        <item x="321"/>
        <item x="335"/>
        <item x="42"/>
        <item x="300"/>
        <item x="206"/>
        <item x="149"/>
        <item x="81"/>
        <item x="252"/>
        <item x="374"/>
        <item x="67"/>
        <item x="288"/>
        <item x="148"/>
        <item x="26"/>
        <item x="80"/>
        <item x="233"/>
        <item x="18"/>
        <item x="336"/>
        <item x="375"/>
        <item x="9"/>
        <item x="127"/>
        <item x="245"/>
        <item x="319"/>
        <item x="215"/>
        <item x="389"/>
        <item x="268"/>
        <item x="302"/>
        <item x="177"/>
        <item x="173"/>
        <item x="308"/>
        <item x="408"/>
        <item x="38"/>
        <item x="212"/>
        <item x="396"/>
        <item x="365"/>
        <item x="47"/>
        <item x="306"/>
        <item x="97"/>
        <item x="10"/>
        <item x="409"/>
        <item x="153"/>
        <item x="382"/>
        <item x="180"/>
        <item x="113"/>
        <item x="224"/>
        <item x="178"/>
        <item x="144"/>
        <item x="372"/>
        <item x="126"/>
        <item x="204"/>
        <item x="134"/>
        <item x="266"/>
        <item x="331"/>
        <item x="21"/>
        <item x="380"/>
        <item x="332"/>
        <item x="179"/>
        <item x="391"/>
        <item x="262"/>
        <item x="25"/>
        <item x="78"/>
        <item x="175"/>
        <item x="176"/>
        <item x="333"/>
        <item x="416"/>
        <item x="398"/>
        <item x="357"/>
        <item x="96"/>
        <item x="307"/>
        <item x="63"/>
        <item x="154"/>
        <item x="417"/>
        <item x="36"/>
        <item x="200"/>
        <item x="84"/>
        <item x="378"/>
        <item x="166"/>
        <item x="52"/>
        <item x="202"/>
        <item x="150"/>
        <item x="133"/>
        <item x="228"/>
        <item x="351"/>
        <item x="303"/>
        <item x="199"/>
        <item x="2"/>
        <item x="379"/>
        <item x="361"/>
        <item x="11"/>
        <item x="27"/>
        <item x="337"/>
        <item x="377"/>
        <item x="195"/>
        <item x="66"/>
        <item x="257"/>
        <item x="349"/>
        <item x="143"/>
        <item x="37"/>
        <item x="286"/>
        <item x="185"/>
        <item x="152"/>
        <item x="111"/>
        <item x="284"/>
        <item x="347"/>
        <item x="205"/>
        <item x="125"/>
        <item x="356"/>
        <item x="82"/>
        <item x="229"/>
        <item x="6"/>
        <item x="174"/>
        <item x="5"/>
        <item x="46"/>
        <item x="162"/>
        <item x="359"/>
        <item x="87"/>
        <item x="83"/>
        <item x="105"/>
        <item x="128"/>
        <item x="142"/>
        <item x="110"/>
        <item x="71"/>
        <item x="241"/>
        <item x="131"/>
        <item x="208"/>
        <item x="112"/>
        <item x="130"/>
        <item x="69"/>
        <item x="299"/>
        <item x="23"/>
        <item x="222"/>
        <item x="203"/>
        <item x="43"/>
        <item x="104"/>
        <item x="352"/>
        <item x="354"/>
        <item x="48"/>
        <item x="289"/>
        <item x="393"/>
        <item x="65"/>
        <item x="115"/>
        <item x="192"/>
        <item x="293"/>
        <item x="275"/>
        <item x="346"/>
        <item x="171"/>
        <item x="392"/>
        <item x="207"/>
        <item x="315"/>
        <item x="186"/>
        <item x="51"/>
        <item x="344"/>
        <item x="316"/>
        <item x="45"/>
        <item x="135"/>
        <item x="420"/>
        <item x="322"/>
        <item x="77"/>
        <item x="324"/>
        <item x="285"/>
        <item x="34"/>
        <item x="254"/>
        <item x="151"/>
        <item x="340"/>
        <item x="123"/>
        <item x="198"/>
        <item x="56"/>
        <item x="109"/>
        <item x="85"/>
        <item x="8"/>
        <item x="326"/>
        <item x="50"/>
        <item x="405"/>
        <item x="108"/>
        <item x="304"/>
        <item x="210"/>
        <item x="75"/>
        <item x="49"/>
        <item x="242"/>
        <item x="172"/>
        <item x="183"/>
        <item x="329"/>
        <item x="296"/>
        <item x="62"/>
        <item x="244"/>
        <item x="360"/>
        <item x="140"/>
        <item x="114"/>
        <item x="170"/>
        <item x="184"/>
        <item x="107"/>
        <item x="218"/>
        <item x="350"/>
        <item x="88"/>
        <item x="53"/>
        <item x="287"/>
        <item x="423"/>
        <item x="19"/>
        <item x="261"/>
        <item x="68"/>
        <item x="147"/>
        <item x="141"/>
        <item x="366"/>
        <item x="120"/>
        <item x="211"/>
        <item x="99"/>
        <item x="383"/>
        <item x="4"/>
        <item x="239"/>
        <item x="353"/>
        <item x="314"/>
        <item x="161"/>
        <item x="401"/>
        <item x="243"/>
        <item x="223"/>
        <item x="323"/>
        <item x="301"/>
        <item x="220"/>
        <item x="156"/>
        <item x="327"/>
        <item x="263"/>
        <item x="291"/>
        <item x="93"/>
        <item x="7"/>
        <item x="355"/>
        <item x="255"/>
        <item x="248"/>
        <item x="72"/>
        <item x="418"/>
        <item x="73"/>
        <item x="281"/>
        <item x="118"/>
        <item x="339"/>
        <item x="3"/>
        <item x="404"/>
        <item x="160"/>
        <item x="129"/>
        <item x="188"/>
        <item x="182"/>
        <item x="297"/>
        <item x="213"/>
        <item x="317"/>
        <item x="76"/>
        <item x="277"/>
        <item x="221"/>
        <item x="402"/>
        <item x="294"/>
        <item x="74"/>
        <item x="95"/>
        <item x="348"/>
        <item x="310"/>
        <item x="364"/>
        <item x="158"/>
        <item x="31"/>
        <item x="373"/>
        <item x="44"/>
        <item x="309"/>
        <item x="219"/>
        <item x="22"/>
        <item x="282"/>
        <item x="35"/>
        <item x="235"/>
        <item x="58"/>
        <item x="15"/>
        <item x="13"/>
        <item x="14"/>
        <item x="136"/>
        <item x="236"/>
        <item x="371"/>
        <item x="231"/>
        <item x="102"/>
        <item x="121"/>
        <item x="33"/>
        <item x="384"/>
        <item x="145"/>
        <item x="139"/>
        <item x="295"/>
        <item x="259"/>
        <item x="390"/>
        <item x="225"/>
        <item x="159"/>
        <item x="91"/>
        <item x="298"/>
        <item x="98"/>
        <item x="415"/>
        <item x="116"/>
        <item x="181"/>
        <item x="197"/>
        <item x="387"/>
        <item x="227"/>
        <item x="312"/>
        <item x="209"/>
        <item x="230"/>
        <item x="191"/>
        <item x="165"/>
        <item x="292"/>
        <item x="413"/>
        <item x="124"/>
        <item x="283"/>
        <item x="414"/>
        <item x="325"/>
        <item x="119"/>
        <item x="388"/>
        <item x="57"/>
        <item x="32"/>
        <item x="381"/>
        <item x="41"/>
        <item x="240"/>
        <item x="385"/>
        <item x="265"/>
        <item x="234"/>
        <item x="279"/>
        <item x="270"/>
        <item x="400"/>
        <item x="305"/>
        <item x="421"/>
        <item x="343"/>
        <item x="30"/>
        <item x="54"/>
        <item x="232"/>
        <item x="59"/>
        <item x="189"/>
        <item x="60"/>
        <item x="280"/>
        <item x="274"/>
        <item x="92"/>
        <item x="358"/>
        <item x="103"/>
        <item x="238"/>
        <item x="247"/>
        <item x="278"/>
        <item x="70"/>
        <item x="146"/>
        <item x="193"/>
        <item x="342"/>
        <item x="410"/>
        <item x="273"/>
        <item x="24"/>
        <item x="258"/>
        <item x="101"/>
        <item x="345"/>
        <item x="137"/>
        <item x="214"/>
        <item x="12"/>
        <item x="412"/>
        <item x="39"/>
        <item x="122"/>
        <item x="237"/>
        <item x="138"/>
        <item x="100"/>
        <item x="411"/>
        <item x="194"/>
        <item x="328"/>
        <item x="132"/>
        <item x="28"/>
        <item x="251"/>
        <item x="290"/>
        <item x="64"/>
        <item x="376"/>
        <item x="264"/>
        <item x="55"/>
        <item x="419"/>
        <item x="403"/>
        <item x="246"/>
        <item x="368"/>
        <item x="362"/>
        <item x="249"/>
        <item x="164"/>
        <item x="318"/>
        <item x="407"/>
        <item x="386"/>
        <item x="226"/>
        <item x="320"/>
        <item x="406"/>
        <item x="311"/>
        <item x="106"/>
        <item x="399"/>
        <item x="94"/>
        <item x="157"/>
        <item x="250"/>
        <item x="313"/>
        <item x="155"/>
        <item x="90"/>
        <item x="330"/>
        <item x="216"/>
        <item x="117"/>
        <item x="79"/>
        <item x="61"/>
        <item x="276"/>
        <item x="363"/>
        <item x="367"/>
        <item x="395"/>
        <item x="40"/>
        <item x="260"/>
        <item x="269"/>
        <item x="334"/>
        <item x="187"/>
        <item x="267"/>
        <item x="168"/>
        <item x="422"/>
        <item x="370"/>
        <item x="253"/>
        <item x="167"/>
        <item x="338"/>
        <item x="272"/>
        <item x="394"/>
        <item x="369"/>
        <item x="271"/>
        <item x="163"/>
        <item x="86"/>
        <item x="190"/>
        <item x="169"/>
        <item x="256"/>
        <item x="397"/>
        <item x="341"/>
        <item x="0"/>
        <item x="424"/>
        <item t="default"/>
      </items>
    </pivotField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eb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8"/>
  <sheetViews>
    <sheetView tabSelected="1" topLeftCell="AK114" zoomScale="70" zoomScaleNormal="70" workbookViewId="0">
      <selection activeCell="AV71" sqref="AV71:AW130"/>
    </sheetView>
  </sheetViews>
  <sheetFormatPr defaultRowHeight="15" x14ac:dyDescent="0.25"/>
  <cols>
    <col min="1" max="1" width="42.140625" customWidth="1"/>
    <col min="2" max="2" width="18" bestFit="1" customWidth="1"/>
    <col min="3" max="3" width="15.42578125" bestFit="1" customWidth="1"/>
    <col min="4" max="4" width="15.7109375" bestFit="1" customWidth="1"/>
    <col min="5" max="5" width="14.28515625" bestFit="1" customWidth="1"/>
    <col min="6" max="6" width="12.28515625" bestFit="1" customWidth="1"/>
    <col min="7" max="7" width="11.42578125" bestFit="1" customWidth="1"/>
    <col min="8" max="8" width="12" bestFit="1" customWidth="1"/>
    <col min="9" max="9" width="11.5703125" bestFit="1" customWidth="1"/>
    <col min="10" max="10" width="12" bestFit="1" customWidth="1"/>
    <col min="11" max="11" width="14.42578125" bestFit="1" customWidth="1"/>
    <col min="12" max="12" width="13.5703125" bestFit="1" customWidth="1"/>
    <col min="13" max="13" width="10.28515625" bestFit="1" customWidth="1"/>
    <col min="14" max="14" width="13.42578125" bestFit="1" customWidth="1"/>
    <col min="15" max="15" width="11.5703125" bestFit="1" customWidth="1"/>
    <col min="16" max="16" width="8" bestFit="1" customWidth="1"/>
    <col min="17" max="17" width="10.7109375" bestFit="1" customWidth="1"/>
    <col min="18" max="18" width="11.140625" bestFit="1" customWidth="1"/>
    <col min="19" max="19" width="13.42578125" bestFit="1" customWidth="1"/>
    <col min="20" max="20" width="10.7109375" bestFit="1" customWidth="1"/>
    <col min="21" max="21" width="17.7109375" bestFit="1" customWidth="1"/>
    <col min="22" max="22" width="15.85546875" bestFit="1" customWidth="1"/>
    <col min="23" max="23" width="14.42578125" bestFit="1" customWidth="1"/>
    <col min="24" max="24" width="16.42578125" bestFit="1" customWidth="1"/>
    <col min="25" max="25" width="11.85546875" bestFit="1" customWidth="1"/>
    <col min="26" max="26" width="12.28515625" bestFit="1" customWidth="1"/>
    <col min="27" max="27" width="16.85546875" bestFit="1" customWidth="1"/>
    <col min="28" max="28" width="13.140625" bestFit="1" customWidth="1"/>
    <col min="29" max="29" width="13.5703125" bestFit="1" customWidth="1"/>
    <col min="30" max="30" width="14.140625" bestFit="1" customWidth="1"/>
    <col min="31" max="31" width="13.7109375" bestFit="1" customWidth="1"/>
    <col min="32" max="32" width="15.28515625" bestFit="1" customWidth="1"/>
    <col min="33" max="33" width="14.7109375" bestFit="1" customWidth="1"/>
    <col min="34" max="34" width="15.5703125" bestFit="1" customWidth="1"/>
    <col min="35" max="35" width="12" bestFit="1" customWidth="1"/>
    <col min="36" max="36" width="11.7109375" bestFit="1" customWidth="1"/>
    <col min="37" max="37" width="15.28515625" bestFit="1" customWidth="1"/>
    <col min="38" max="38" width="10.7109375" bestFit="1" customWidth="1"/>
    <col min="39" max="39" width="12.85546875" bestFit="1" customWidth="1"/>
    <col min="40" max="40" width="7.28515625" bestFit="1" customWidth="1"/>
    <col min="41" max="41" width="11.28515625" bestFit="1" customWidth="1"/>
    <col min="44" max="44" width="42.140625" bestFit="1" customWidth="1"/>
    <col min="45" max="45" width="18" bestFit="1" customWidth="1"/>
  </cols>
  <sheetData>
    <row r="3" spans="1:84" x14ac:dyDescent="0.25">
      <c r="A3" s="3" t="s">
        <v>510</v>
      </c>
      <c r="B3" s="3" t="s">
        <v>509</v>
      </c>
      <c r="AR3" t="s">
        <v>510</v>
      </c>
      <c r="AS3" t="s">
        <v>509</v>
      </c>
    </row>
    <row r="4" spans="1:84" x14ac:dyDescent="0.25">
      <c r="A4" s="3" t="s">
        <v>506</v>
      </c>
      <c r="B4" t="s">
        <v>504</v>
      </c>
      <c r="C4" t="s">
        <v>467</v>
      </c>
      <c r="D4" t="s">
        <v>468</v>
      </c>
      <c r="E4" t="s">
        <v>469</v>
      </c>
      <c r="F4" t="s">
        <v>470</v>
      </c>
      <c r="G4" t="s">
        <v>471</v>
      </c>
      <c r="H4" t="s">
        <v>472</v>
      </c>
      <c r="I4" t="s">
        <v>473</v>
      </c>
      <c r="J4" t="s">
        <v>474</v>
      </c>
      <c r="K4" t="s">
        <v>475</v>
      </c>
      <c r="L4" t="s">
        <v>476</v>
      </c>
      <c r="M4" t="s">
        <v>477</v>
      </c>
      <c r="N4" t="s">
        <v>478</v>
      </c>
      <c r="O4" t="s">
        <v>479</v>
      </c>
      <c r="P4" t="s">
        <v>480</v>
      </c>
      <c r="Q4" t="s">
        <v>481</v>
      </c>
      <c r="R4" t="s">
        <v>482</v>
      </c>
      <c r="S4" t="s">
        <v>483</v>
      </c>
      <c r="T4" t="s">
        <v>484</v>
      </c>
      <c r="U4" t="s">
        <v>485</v>
      </c>
      <c r="V4" t="s">
        <v>486</v>
      </c>
      <c r="W4" t="s">
        <v>487</v>
      </c>
      <c r="X4" t="s">
        <v>488</v>
      </c>
      <c r="Y4" t="s">
        <v>490</v>
      </c>
      <c r="Z4" t="s">
        <v>491</v>
      </c>
      <c r="AA4" t="s">
        <v>492</v>
      </c>
      <c r="AB4" t="s">
        <v>493</v>
      </c>
      <c r="AC4" t="s">
        <v>494</v>
      </c>
      <c r="AD4" t="s">
        <v>495</v>
      </c>
      <c r="AE4" t="s">
        <v>496</v>
      </c>
      <c r="AF4" t="s">
        <v>497</v>
      </c>
      <c r="AG4" t="s">
        <v>498</v>
      </c>
      <c r="AH4" t="s">
        <v>499</v>
      </c>
      <c r="AI4" t="s">
        <v>500</v>
      </c>
      <c r="AJ4" t="s">
        <v>501</v>
      </c>
      <c r="AK4" t="s">
        <v>505</v>
      </c>
      <c r="AL4" t="s">
        <v>502</v>
      </c>
      <c r="AM4" t="s">
        <v>503</v>
      </c>
      <c r="AN4" t="s">
        <v>507</v>
      </c>
      <c r="AO4" t="s">
        <v>508</v>
      </c>
      <c r="AR4" t="s">
        <v>506</v>
      </c>
      <c r="AS4" t="s">
        <v>504</v>
      </c>
      <c r="AT4" t="s">
        <v>467</v>
      </c>
      <c r="AU4" t="s">
        <v>468</v>
      </c>
      <c r="AV4" t="s">
        <v>469</v>
      </c>
      <c r="AW4" t="s">
        <v>470</v>
      </c>
      <c r="AX4" t="s">
        <v>471</v>
      </c>
      <c r="AY4" t="s">
        <v>472</v>
      </c>
      <c r="AZ4" t="s">
        <v>473</v>
      </c>
      <c r="BA4" t="s">
        <v>474</v>
      </c>
      <c r="BB4" t="s">
        <v>475</v>
      </c>
      <c r="BC4" t="s">
        <v>476</v>
      </c>
      <c r="BD4" t="s">
        <v>477</v>
      </c>
      <c r="BE4" t="s">
        <v>478</v>
      </c>
      <c r="BF4" t="s">
        <v>479</v>
      </c>
      <c r="BG4" t="s">
        <v>480</v>
      </c>
      <c r="BH4" t="s">
        <v>481</v>
      </c>
      <c r="BI4" t="s">
        <v>482</v>
      </c>
      <c r="BJ4" t="s">
        <v>483</v>
      </c>
      <c r="BK4" t="s">
        <v>484</v>
      </c>
      <c r="BL4" t="s">
        <v>485</v>
      </c>
      <c r="BM4" t="s">
        <v>486</v>
      </c>
      <c r="BN4" t="s">
        <v>487</v>
      </c>
      <c r="BO4" t="s">
        <v>488</v>
      </c>
      <c r="BP4" t="s">
        <v>490</v>
      </c>
      <c r="BQ4" t="s">
        <v>491</v>
      </c>
      <c r="BR4" t="s">
        <v>492</v>
      </c>
      <c r="BS4" t="s">
        <v>493</v>
      </c>
      <c r="BT4" t="s">
        <v>494</v>
      </c>
      <c r="BU4" t="s">
        <v>495</v>
      </c>
      <c r="BV4" t="s">
        <v>496</v>
      </c>
      <c r="BW4" t="s">
        <v>497</v>
      </c>
      <c r="BX4" t="s">
        <v>498</v>
      </c>
      <c r="BY4" t="s">
        <v>499</v>
      </c>
      <c r="BZ4" t="s">
        <v>500</v>
      </c>
      <c r="CA4" t="s">
        <v>501</v>
      </c>
      <c r="CB4" t="s">
        <v>505</v>
      </c>
      <c r="CC4" t="s">
        <v>502</v>
      </c>
      <c r="CD4" t="s">
        <v>503</v>
      </c>
      <c r="CE4" t="s">
        <v>507</v>
      </c>
      <c r="CF4" t="s">
        <v>508</v>
      </c>
    </row>
    <row r="5" spans="1:84" x14ac:dyDescent="0.25">
      <c r="A5" s="4" t="s">
        <v>192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6</v>
      </c>
      <c r="N5" s="5">
        <v>384.54599999999999</v>
      </c>
      <c r="O5" s="5">
        <v>6.2149999999999999</v>
      </c>
      <c r="P5" s="5"/>
      <c r="Q5" s="5"/>
      <c r="R5" s="5"/>
      <c r="S5" s="5"/>
      <c r="T5" s="5"/>
      <c r="U5" s="5"/>
      <c r="V5" s="5"/>
      <c r="W5" s="5"/>
      <c r="X5" s="5"/>
      <c r="Y5" s="5"/>
      <c r="Z5" s="5">
        <v>7</v>
      </c>
      <c r="AA5" s="5"/>
      <c r="AB5" s="5"/>
      <c r="AC5" s="5"/>
      <c r="AD5" s="5"/>
      <c r="AE5" s="5"/>
      <c r="AF5" s="5"/>
      <c r="AG5" s="5"/>
      <c r="AH5" s="5">
        <v>105.5</v>
      </c>
      <c r="AI5" s="5">
        <v>3</v>
      </c>
      <c r="AJ5" s="5"/>
      <c r="AK5" s="5">
        <v>31.27</v>
      </c>
      <c r="AL5" s="5"/>
      <c r="AM5" s="5">
        <v>22</v>
      </c>
      <c r="AN5" s="5"/>
      <c r="AO5" s="5">
        <v>565.53099999999995</v>
      </c>
      <c r="AR5" t="s">
        <v>192</v>
      </c>
      <c r="AS5" s="6">
        <f t="shared" ref="AS5:BC5" si="0">(0)/565.531</f>
        <v>0</v>
      </c>
      <c r="AT5" s="6">
        <f t="shared" si="0"/>
        <v>0</v>
      </c>
      <c r="AU5" s="6">
        <f t="shared" si="0"/>
        <v>0</v>
      </c>
      <c r="AV5" s="6">
        <f t="shared" si="0"/>
        <v>0</v>
      </c>
      <c r="AW5" s="6">
        <f t="shared" si="0"/>
        <v>0</v>
      </c>
      <c r="AX5" s="6">
        <f t="shared" si="0"/>
        <v>0</v>
      </c>
      <c r="AY5" s="6">
        <f t="shared" si="0"/>
        <v>0</v>
      </c>
      <c r="AZ5" s="6">
        <f t="shared" si="0"/>
        <v>0</v>
      </c>
      <c r="BA5" s="6">
        <f t="shared" si="0"/>
        <v>0</v>
      </c>
      <c r="BB5" s="6">
        <f t="shared" si="0"/>
        <v>0</v>
      </c>
      <c r="BC5" s="6">
        <f t="shared" si="0"/>
        <v>0</v>
      </c>
      <c r="BD5" s="6">
        <v>1.0609497976238263E-2</v>
      </c>
      <c r="BE5" s="6">
        <v>0.67997333479508648</v>
      </c>
      <c r="BF5" s="6">
        <v>1.0989671653720133E-2</v>
      </c>
      <c r="BG5" s="6">
        <f t="shared" ref="BG5:BP5" si="1">(0)/565.531</f>
        <v>0</v>
      </c>
      <c r="BH5" s="6">
        <f t="shared" si="1"/>
        <v>0</v>
      </c>
      <c r="BI5" s="6">
        <f t="shared" si="1"/>
        <v>0</v>
      </c>
      <c r="BJ5" s="6">
        <f t="shared" si="1"/>
        <v>0</v>
      </c>
      <c r="BK5" s="6">
        <f t="shared" si="1"/>
        <v>0</v>
      </c>
      <c r="BL5" s="6">
        <f t="shared" si="1"/>
        <v>0</v>
      </c>
      <c r="BM5" s="6">
        <f t="shared" si="1"/>
        <v>0</v>
      </c>
      <c r="BN5" s="6">
        <f t="shared" si="1"/>
        <v>0</v>
      </c>
      <c r="BO5" s="6">
        <f t="shared" si="1"/>
        <v>0</v>
      </c>
      <c r="BP5" s="6">
        <f t="shared" si="1"/>
        <v>0</v>
      </c>
      <c r="BQ5" s="6">
        <v>1.2377747638944638E-2</v>
      </c>
      <c r="BR5" s="6">
        <f t="shared" ref="BR5:BX5" si="2">(0)/565.531</f>
        <v>0</v>
      </c>
      <c r="BS5" s="6">
        <f t="shared" si="2"/>
        <v>0</v>
      </c>
      <c r="BT5" s="6">
        <f t="shared" si="2"/>
        <v>0</v>
      </c>
      <c r="BU5" s="6">
        <f t="shared" si="2"/>
        <v>0</v>
      </c>
      <c r="BV5" s="6">
        <f t="shared" si="2"/>
        <v>0</v>
      </c>
      <c r="BW5" s="6">
        <f t="shared" si="2"/>
        <v>0</v>
      </c>
      <c r="BX5" s="6">
        <f t="shared" si="2"/>
        <v>0</v>
      </c>
      <c r="BY5" s="6">
        <v>0.18655033941552276</v>
      </c>
      <c r="BZ5" s="6">
        <v>5.3047489881191314E-3</v>
      </c>
      <c r="CA5" s="6">
        <f>(0)/565.531</f>
        <v>0</v>
      </c>
      <c r="CB5" s="6">
        <v>5.5293166952828411E-2</v>
      </c>
      <c r="CC5" s="6">
        <f>(0)/565.531</f>
        <v>0</v>
      </c>
      <c r="CD5" s="6">
        <v>3.8901492579540294E-2</v>
      </c>
      <c r="CE5">
        <f>0</f>
        <v>0</v>
      </c>
      <c r="CF5">
        <v>565.53099999999995</v>
      </c>
    </row>
    <row r="6" spans="1:84" x14ac:dyDescent="0.25">
      <c r="A6" s="4" t="s">
        <v>220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45.667999999999999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>
        <v>45.667999999999999</v>
      </c>
      <c r="AR6" t="s">
        <v>220</v>
      </c>
      <c r="AS6" s="6">
        <f t="shared" ref="AS6:BD6" si="3">(0)/45.668</f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6">
        <f t="shared" si="3"/>
        <v>0</v>
      </c>
      <c r="BA6" s="6">
        <f t="shared" si="3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v>1</v>
      </c>
      <c r="BF6" s="6">
        <f t="shared" ref="BF6:CD6" si="4">(0)/45.668</f>
        <v>0</v>
      </c>
      <c r="BG6" s="6">
        <f t="shared" si="4"/>
        <v>0</v>
      </c>
      <c r="BH6" s="6">
        <f t="shared" si="4"/>
        <v>0</v>
      </c>
      <c r="BI6" s="6">
        <f t="shared" si="4"/>
        <v>0</v>
      </c>
      <c r="BJ6" s="6">
        <f t="shared" si="4"/>
        <v>0</v>
      </c>
      <c r="BK6" s="6">
        <f t="shared" si="4"/>
        <v>0</v>
      </c>
      <c r="BL6" s="6">
        <f t="shared" si="4"/>
        <v>0</v>
      </c>
      <c r="BM6" s="6">
        <f t="shared" si="4"/>
        <v>0</v>
      </c>
      <c r="BN6" s="6">
        <f t="shared" si="4"/>
        <v>0</v>
      </c>
      <c r="BO6" s="6">
        <f t="shared" si="4"/>
        <v>0</v>
      </c>
      <c r="BP6" s="6">
        <f t="shared" si="4"/>
        <v>0</v>
      </c>
      <c r="BQ6" s="6">
        <f t="shared" si="4"/>
        <v>0</v>
      </c>
      <c r="BR6" s="6">
        <f t="shared" si="4"/>
        <v>0</v>
      </c>
      <c r="BS6" s="6">
        <f t="shared" si="4"/>
        <v>0</v>
      </c>
      <c r="BT6" s="6">
        <f t="shared" si="4"/>
        <v>0</v>
      </c>
      <c r="BU6" s="6">
        <f t="shared" si="4"/>
        <v>0</v>
      </c>
      <c r="BV6" s="6">
        <f t="shared" si="4"/>
        <v>0</v>
      </c>
      <c r="BW6" s="6">
        <f t="shared" si="4"/>
        <v>0</v>
      </c>
      <c r="BX6" s="6">
        <f t="shared" si="4"/>
        <v>0</v>
      </c>
      <c r="BY6" s="6">
        <f t="shared" si="4"/>
        <v>0</v>
      </c>
      <c r="BZ6" s="6">
        <f t="shared" si="4"/>
        <v>0</v>
      </c>
      <c r="CA6" s="6">
        <f t="shared" si="4"/>
        <v>0</v>
      </c>
      <c r="CB6" s="6">
        <f t="shared" si="4"/>
        <v>0</v>
      </c>
      <c r="CC6" s="6">
        <f t="shared" si="4"/>
        <v>0</v>
      </c>
      <c r="CD6" s="6">
        <f t="shared" si="4"/>
        <v>0</v>
      </c>
      <c r="CE6">
        <f>0</f>
        <v>0</v>
      </c>
      <c r="CF6">
        <v>45.667999999999999</v>
      </c>
    </row>
    <row r="7" spans="1:84" x14ac:dyDescent="0.25">
      <c r="A7" s="4" t="s">
        <v>353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v>2</v>
      </c>
      <c r="Z7" s="5"/>
      <c r="AA7" s="5"/>
      <c r="AB7" s="5"/>
      <c r="AC7" s="5"/>
      <c r="AD7" s="5">
        <v>6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8</v>
      </c>
      <c r="AR7" t="s">
        <v>353</v>
      </c>
      <c r="AS7" s="6">
        <f t="shared" ref="AS7:BO7" si="5">(0)/8</f>
        <v>0</v>
      </c>
      <c r="AT7" s="6">
        <f t="shared" si="5"/>
        <v>0</v>
      </c>
      <c r="AU7" s="6">
        <f t="shared" si="5"/>
        <v>0</v>
      </c>
      <c r="AV7" s="6">
        <f t="shared" si="5"/>
        <v>0</v>
      </c>
      <c r="AW7" s="6">
        <f t="shared" si="5"/>
        <v>0</v>
      </c>
      <c r="AX7" s="6">
        <f t="shared" si="5"/>
        <v>0</v>
      </c>
      <c r="AY7" s="6">
        <f t="shared" si="5"/>
        <v>0</v>
      </c>
      <c r="AZ7" s="6">
        <f t="shared" si="5"/>
        <v>0</v>
      </c>
      <c r="BA7" s="6">
        <f t="shared" si="5"/>
        <v>0</v>
      </c>
      <c r="BB7" s="6">
        <f t="shared" si="5"/>
        <v>0</v>
      </c>
      <c r="BC7" s="6">
        <f t="shared" si="5"/>
        <v>0</v>
      </c>
      <c r="BD7" s="6">
        <f t="shared" si="5"/>
        <v>0</v>
      </c>
      <c r="BE7" s="6">
        <f t="shared" si="5"/>
        <v>0</v>
      </c>
      <c r="BF7" s="6">
        <f t="shared" si="5"/>
        <v>0</v>
      </c>
      <c r="BG7" s="6">
        <f t="shared" si="5"/>
        <v>0</v>
      </c>
      <c r="BH7" s="6">
        <f t="shared" si="5"/>
        <v>0</v>
      </c>
      <c r="BI7" s="6">
        <f t="shared" si="5"/>
        <v>0</v>
      </c>
      <c r="BJ7" s="6">
        <f t="shared" si="5"/>
        <v>0</v>
      </c>
      <c r="BK7" s="6">
        <f t="shared" si="5"/>
        <v>0</v>
      </c>
      <c r="BL7" s="6">
        <f t="shared" si="5"/>
        <v>0</v>
      </c>
      <c r="BM7" s="6">
        <f t="shared" si="5"/>
        <v>0</v>
      </c>
      <c r="BN7" s="6">
        <f t="shared" si="5"/>
        <v>0</v>
      </c>
      <c r="BO7" s="6">
        <f t="shared" si="5"/>
        <v>0</v>
      </c>
      <c r="BP7" s="6">
        <v>0.25</v>
      </c>
      <c r="BQ7" s="6">
        <f>(0)/8</f>
        <v>0</v>
      </c>
      <c r="BR7" s="6">
        <f>(0)/8</f>
        <v>0</v>
      </c>
      <c r="BS7" s="6">
        <f>(0)/8</f>
        <v>0</v>
      </c>
      <c r="BT7" s="6">
        <f>(0)/8</f>
        <v>0</v>
      </c>
      <c r="BU7" s="6">
        <v>0.75</v>
      </c>
      <c r="BV7" s="6">
        <f t="shared" ref="BV7:CD7" si="6">(0)/8</f>
        <v>0</v>
      </c>
      <c r="BW7" s="6">
        <f t="shared" si="6"/>
        <v>0</v>
      </c>
      <c r="BX7" s="6">
        <f t="shared" si="6"/>
        <v>0</v>
      </c>
      <c r="BY7" s="6">
        <f t="shared" si="6"/>
        <v>0</v>
      </c>
      <c r="BZ7" s="6">
        <f t="shared" si="6"/>
        <v>0</v>
      </c>
      <c r="CA7" s="6">
        <f t="shared" si="6"/>
        <v>0</v>
      </c>
      <c r="CB7" s="6">
        <f t="shared" si="6"/>
        <v>0</v>
      </c>
      <c r="CC7" s="6">
        <f t="shared" si="6"/>
        <v>0</v>
      </c>
      <c r="CD7" s="6">
        <f t="shared" si="6"/>
        <v>0</v>
      </c>
      <c r="CE7">
        <f>0</f>
        <v>0</v>
      </c>
      <c r="CF7">
        <v>8</v>
      </c>
    </row>
    <row r="8" spans="1:84" x14ac:dyDescent="0.25">
      <c r="A8" s="4" t="s">
        <v>61</v>
      </c>
      <c r="B8" s="5"/>
      <c r="C8" s="5"/>
      <c r="D8" s="5"/>
      <c r="E8" s="5">
        <v>4.7119999999999997</v>
      </c>
      <c r="F8" s="5"/>
      <c r="G8" s="5">
        <v>444.29800000000006</v>
      </c>
      <c r="H8" s="5"/>
      <c r="I8" s="5">
        <v>204.792</v>
      </c>
      <c r="J8" s="5">
        <v>1294.3589999999999</v>
      </c>
      <c r="K8" s="5"/>
      <c r="L8" s="5">
        <v>33.097999999999999</v>
      </c>
      <c r="M8" s="5"/>
      <c r="N8" s="5"/>
      <c r="O8" s="5"/>
      <c r="P8" s="5"/>
      <c r="Q8" s="5">
        <v>433.50799999999998</v>
      </c>
      <c r="R8" s="5"/>
      <c r="S8" s="5"/>
      <c r="T8" s="5">
        <v>211.23099999999999</v>
      </c>
      <c r="U8" s="5"/>
      <c r="V8" s="5"/>
      <c r="W8" s="5">
        <v>101.22</v>
      </c>
      <c r="X8" s="5"/>
      <c r="Y8" s="5"/>
      <c r="Z8" s="5"/>
      <c r="AA8" s="5"/>
      <c r="AB8" s="5">
        <v>19396.917000000001</v>
      </c>
      <c r="AC8" s="5"/>
      <c r="AD8" s="5"/>
      <c r="AE8" s="5"/>
      <c r="AF8" s="5">
        <v>292.33800000000002</v>
      </c>
      <c r="AG8" s="5"/>
      <c r="AH8" s="5">
        <v>124.65699999999998</v>
      </c>
      <c r="AI8" s="5"/>
      <c r="AJ8" s="5">
        <v>167.96</v>
      </c>
      <c r="AK8" s="5"/>
      <c r="AL8" s="5"/>
      <c r="AM8" s="5"/>
      <c r="AN8" s="5"/>
      <c r="AO8" s="5">
        <v>22709.09</v>
      </c>
      <c r="AR8" t="s">
        <v>61</v>
      </c>
      <c r="AS8" s="6">
        <f>(0)/22709.09</f>
        <v>0</v>
      </c>
      <c r="AT8" s="6">
        <f>(0)/22709.09</f>
        <v>0</v>
      </c>
      <c r="AU8" s="6">
        <f>(0)/22709.09</f>
        <v>0</v>
      </c>
      <c r="AV8" s="6">
        <v>2.0749400350256219E-4</v>
      </c>
      <c r="AW8" s="6">
        <f>(0)/22709.09</f>
        <v>0</v>
      </c>
      <c r="AX8" s="6">
        <v>1.9564764594265999E-2</v>
      </c>
      <c r="AY8" s="6">
        <f>(0)/22709.09</f>
        <v>0</v>
      </c>
      <c r="AZ8" s="6">
        <v>9.0180628109712887E-3</v>
      </c>
      <c r="BA8" s="6">
        <v>5.6997396196853324E-2</v>
      </c>
      <c r="BB8" s="6">
        <f>(0)/22709.09</f>
        <v>0</v>
      </c>
      <c r="BC8" s="6">
        <v>1.457478040731707E-3</v>
      </c>
      <c r="BD8" s="6">
        <f>(0)/22709.09</f>
        <v>0</v>
      </c>
      <c r="BE8" s="6">
        <f>(0)/22709.09</f>
        <v>0</v>
      </c>
      <c r="BF8" s="6">
        <f>(0)/22709.09</f>
        <v>0</v>
      </c>
      <c r="BG8" s="6">
        <f>(0)/22709.09</f>
        <v>0</v>
      </c>
      <c r="BH8" s="6">
        <v>1.9089624463155503E-2</v>
      </c>
      <c r="BI8" s="6">
        <f>(0)/22709.09</f>
        <v>0</v>
      </c>
      <c r="BJ8" s="6">
        <f>(0)/22709.09</f>
        <v>0</v>
      </c>
      <c r="BK8" s="6">
        <v>9.3016056565894973E-3</v>
      </c>
      <c r="BL8" s="6">
        <f>(0)/22709.09</f>
        <v>0</v>
      </c>
      <c r="BM8" s="6">
        <f>(0)/22709.09</f>
        <v>0</v>
      </c>
      <c r="BN8" s="6">
        <v>4.4572459750698949E-3</v>
      </c>
      <c r="BO8" s="6">
        <f>(0)/22709.09</f>
        <v>0</v>
      </c>
      <c r="BP8" s="6">
        <f>(0)/22709.09</f>
        <v>0</v>
      </c>
      <c r="BQ8" s="6">
        <f>(0)/22709.09</f>
        <v>0</v>
      </c>
      <c r="BR8" s="6">
        <f>(0)/22709.09</f>
        <v>0</v>
      </c>
      <c r="BS8" s="6">
        <v>0.85414770032616905</v>
      </c>
      <c r="BT8" s="6">
        <f>(0)/22709.09</f>
        <v>0</v>
      </c>
      <c r="BU8" s="6">
        <f>(0)/22709.09</f>
        <v>0</v>
      </c>
      <c r="BV8" s="6">
        <f>(0)/22709.09</f>
        <v>0</v>
      </c>
      <c r="BW8" s="6">
        <v>1.2873171051768257E-2</v>
      </c>
      <c r="BX8" s="6">
        <f>(0)/22709.09</f>
        <v>0</v>
      </c>
      <c r="BY8" s="6">
        <v>5.4892996592994254E-3</v>
      </c>
      <c r="BZ8" s="6">
        <f>(0)/22709.09</f>
        <v>0</v>
      </c>
      <c r="CA8" s="6">
        <v>7.396157221623588E-3</v>
      </c>
      <c r="CB8" s="6">
        <f>(0)/22709.09</f>
        <v>0</v>
      </c>
      <c r="CC8" s="6">
        <f>(0)/22709.09</f>
        <v>0</v>
      </c>
      <c r="CD8" s="6">
        <f>(0)/22709.09</f>
        <v>0</v>
      </c>
      <c r="CE8">
        <f>0</f>
        <v>0</v>
      </c>
      <c r="CF8">
        <v>22709.09</v>
      </c>
    </row>
    <row r="9" spans="1:84" x14ac:dyDescent="0.25">
      <c r="A9" s="4" t="s">
        <v>314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1.3120000000000001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>
        <v>1.3120000000000001</v>
      </c>
      <c r="AR9" t="s">
        <v>314</v>
      </c>
      <c r="AS9" s="6">
        <f t="shared" ref="AS9:BM9" si="7">(0)/1.312</f>
        <v>0</v>
      </c>
      <c r="AT9" s="6">
        <f t="shared" si="7"/>
        <v>0</v>
      </c>
      <c r="AU9" s="6">
        <f t="shared" si="7"/>
        <v>0</v>
      </c>
      <c r="AV9" s="6">
        <f t="shared" si="7"/>
        <v>0</v>
      </c>
      <c r="AW9" s="6">
        <f t="shared" si="7"/>
        <v>0</v>
      </c>
      <c r="AX9" s="6">
        <f t="shared" si="7"/>
        <v>0</v>
      </c>
      <c r="AY9" s="6">
        <f t="shared" si="7"/>
        <v>0</v>
      </c>
      <c r="AZ9" s="6">
        <f t="shared" si="7"/>
        <v>0</v>
      </c>
      <c r="BA9" s="6">
        <f t="shared" si="7"/>
        <v>0</v>
      </c>
      <c r="BB9" s="6">
        <f t="shared" si="7"/>
        <v>0</v>
      </c>
      <c r="BC9" s="6">
        <f t="shared" si="7"/>
        <v>0</v>
      </c>
      <c r="BD9" s="6">
        <f t="shared" si="7"/>
        <v>0</v>
      </c>
      <c r="BE9" s="6">
        <f t="shared" si="7"/>
        <v>0</v>
      </c>
      <c r="BF9" s="6">
        <f t="shared" si="7"/>
        <v>0</v>
      </c>
      <c r="BG9" s="6">
        <f t="shared" si="7"/>
        <v>0</v>
      </c>
      <c r="BH9" s="6">
        <f t="shared" si="7"/>
        <v>0</v>
      </c>
      <c r="BI9" s="6">
        <f t="shared" si="7"/>
        <v>0</v>
      </c>
      <c r="BJ9" s="6">
        <f t="shared" si="7"/>
        <v>0</v>
      </c>
      <c r="BK9" s="6">
        <f t="shared" si="7"/>
        <v>0</v>
      </c>
      <c r="BL9" s="6">
        <f t="shared" si="7"/>
        <v>0</v>
      </c>
      <c r="BM9" s="6">
        <f t="shared" si="7"/>
        <v>0</v>
      </c>
      <c r="BN9" s="6">
        <v>1</v>
      </c>
      <c r="BO9" s="6">
        <f t="shared" ref="BO9:CD9" si="8">(0)/1.312</f>
        <v>0</v>
      </c>
      <c r="BP9" s="6">
        <f t="shared" si="8"/>
        <v>0</v>
      </c>
      <c r="BQ9" s="6">
        <f t="shared" si="8"/>
        <v>0</v>
      </c>
      <c r="BR9" s="6">
        <f t="shared" si="8"/>
        <v>0</v>
      </c>
      <c r="BS9" s="6">
        <f t="shared" si="8"/>
        <v>0</v>
      </c>
      <c r="BT9" s="6">
        <f t="shared" si="8"/>
        <v>0</v>
      </c>
      <c r="BU9" s="6">
        <f t="shared" si="8"/>
        <v>0</v>
      </c>
      <c r="BV9" s="6">
        <f t="shared" si="8"/>
        <v>0</v>
      </c>
      <c r="BW9" s="6">
        <f t="shared" si="8"/>
        <v>0</v>
      </c>
      <c r="BX9" s="6">
        <f t="shared" si="8"/>
        <v>0</v>
      </c>
      <c r="BY9" s="6">
        <f t="shared" si="8"/>
        <v>0</v>
      </c>
      <c r="BZ9" s="6">
        <f t="shared" si="8"/>
        <v>0</v>
      </c>
      <c r="CA9" s="6">
        <f t="shared" si="8"/>
        <v>0</v>
      </c>
      <c r="CB9" s="6">
        <f t="shared" si="8"/>
        <v>0</v>
      </c>
      <c r="CC9" s="6">
        <f t="shared" si="8"/>
        <v>0</v>
      </c>
      <c r="CD9" s="6">
        <f t="shared" si="8"/>
        <v>0</v>
      </c>
      <c r="CE9">
        <f>0</f>
        <v>0</v>
      </c>
      <c r="CF9">
        <v>1.3120000000000001</v>
      </c>
    </row>
    <row r="10" spans="1:84" x14ac:dyDescent="0.25">
      <c r="A10" s="4" t="s">
        <v>145</v>
      </c>
      <c r="B10" s="5"/>
      <c r="C10" s="5"/>
      <c r="D10" s="5"/>
      <c r="E10" s="5"/>
      <c r="F10" s="5"/>
      <c r="G10" s="5"/>
      <c r="H10" s="5"/>
      <c r="I10" s="5">
        <v>22.632000000000001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59.193999999999996</v>
      </c>
      <c r="X10" s="5">
        <v>32.536000000000001</v>
      </c>
      <c r="Y10" s="5"/>
      <c r="Z10" s="5"/>
      <c r="AA10" s="5"/>
      <c r="AB10" s="5">
        <v>14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>
        <v>128.36199999999999</v>
      </c>
      <c r="AR10" t="s">
        <v>145</v>
      </c>
      <c r="AS10" s="6">
        <f t="shared" ref="AS10:AY10" si="9">(0)/128.362</f>
        <v>0</v>
      </c>
      <c r="AT10" s="6">
        <f t="shared" si="9"/>
        <v>0</v>
      </c>
      <c r="AU10" s="6">
        <f t="shared" si="9"/>
        <v>0</v>
      </c>
      <c r="AV10" s="6">
        <f t="shared" si="9"/>
        <v>0</v>
      </c>
      <c r="AW10" s="6">
        <f t="shared" si="9"/>
        <v>0</v>
      </c>
      <c r="AX10" s="6">
        <f t="shared" si="9"/>
        <v>0</v>
      </c>
      <c r="AY10" s="6">
        <f t="shared" si="9"/>
        <v>0</v>
      </c>
      <c r="AZ10" s="6">
        <v>0.17631386235801874</v>
      </c>
      <c r="BA10" s="6">
        <f t="shared" ref="BA10:BM10" si="10">(0)/128.362</f>
        <v>0</v>
      </c>
      <c r="BB10" s="6">
        <f t="shared" si="10"/>
        <v>0</v>
      </c>
      <c r="BC10" s="6">
        <f t="shared" si="10"/>
        <v>0</v>
      </c>
      <c r="BD10" s="6">
        <f t="shared" si="10"/>
        <v>0</v>
      </c>
      <c r="BE10" s="6">
        <f t="shared" si="10"/>
        <v>0</v>
      </c>
      <c r="BF10" s="6">
        <f t="shared" si="10"/>
        <v>0</v>
      </c>
      <c r="BG10" s="6">
        <f t="shared" si="10"/>
        <v>0</v>
      </c>
      <c r="BH10" s="6">
        <f t="shared" si="10"/>
        <v>0</v>
      </c>
      <c r="BI10" s="6">
        <f t="shared" si="10"/>
        <v>0</v>
      </c>
      <c r="BJ10" s="6">
        <f t="shared" si="10"/>
        <v>0</v>
      </c>
      <c r="BK10" s="6">
        <f t="shared" si="10"/>
        <v>0</v>
      </c>
      <c r="BL10" s="6">
        <f t="shared" si="10"/>
        <v>0</v>
      </c>
      <c r="BM10" s="6">
        <f t="shared" si="10"/>
        <v>0</v>
      </c>
      <c r="BN10" s="6">
        <v>0.46114893815926833</v>
      </c>
      <c r="BO10" s="6">
        <v>0.25347065330861163</v>
      </c>
      <c r="BP10" s="6">
        <f>(0)/128.362</f>
        <v>0</v>
      </c>
      <c r="BQ10" s="6">
        <f>(0)/128.362</f>
        <v>0</v>
      </c>
      <c r="BR10" s="6">
        <f>(0)/128.362</f>
        <v>0</v>
      </c>
      <c r="BS10" s="6">
        <v>0.10906654617410137</v>
      </c>
      <c r="BT10" s="6">
        <f t="shared" ref="BT10:CD10" si="11">(0)/128.362</f>
        <v>0</v>
      </c>
      <c r="BU10" s="6">
        <f t="shared" si="11"/>
        <v>0</v>
      </c>
      <c r="BV10" s="6">
        <f t="shared" si="11"/>
        <v>0</v>
      </c>
      <c r="BW10" s="6">
        <f t="shared" si="11"/>
        <v>0</v>
      </c>
      <c r="BX10" s="6">
        <f t="shared" si="11"/>
        <v>0</v>
      </c>
      <c r="BY10" s="6">
        <f t="shared" si="11"/>
        <v>0</v>
      </c>
      <c r="BZ10" s="6">
        <f t="shared" si="11"/>
        <v>0</v>
      </c>
      <c r="CA10" s="6">
        <f t="shared" si="11"/>
        <v>0</v>
      </c>
      <c r="CB10" s="6">
        <f t="shared" si="11"/>
        <v>0</v>
      </c>
      <c r="CC10" s="6">
        <f t="shared" si="11"/>
        <v>0</v>
      </c>
      <c r="CD10" s="6">
        <f t="shared" si="11"/>
        <v>0</v>
      </c>
      <c r="CE10">
        <f>0</f>
        <v>0</v>
      </c>
      <c r="CF10">
        <v>128.36199999999999</v>
      </c>
    </row>
    <row r="11" spans="1:84" x14ac:dyDescent="0.25">
      <c r="A11" s="4" t="s">
        <v>22</v>
      </c>
      <c r="B11" s="5"/>
      <c r="C11" s="5">
        <v>108.619</v>
      </c>
      <c r="D11" s="5"/>
      <c r="E11" s="5">
        <v>39.582000000000001</v>
      </c>
      <c r="F11" s="5"/>
      <c r="G11" s="5"/>
      <c r="H11" s="5"/>
      <c r="I11" s="5">
        <v>1.6560000000000001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65</v>
      </c>
      <c r="AL11" s="5"/>
      <c r="AM11" s="5"/>
      <c r="AN11" s="5"/>
      <c r="AO11" s="5">
        <v>214.857</v>
      </c>
      <c r="AR11" t="s">
        <v>22</v>
      </c>
      <c r="AS11" s="6">
        <f>(0)/214.857</f>
        <v>0</v>
      </c>
      <c r="AT11" s="6">
        <v>0.50554089464155227</v>
      </c>
      <c r="AU11" s="6">
        <f>(0)/214.857</f>
        <v>0</v>
      </c>
      <c r="AV11" s="6">
        <v>0.18422485653248441</v>
      </c>
      <c r="AW11" s="6">
        <f>(0)/214.857</f>
        <v>0</v>
      </c>
      <c r="AX11" s="6">
        <f>(0)/214.857</f>
        <v>0</v>
      </c>
      <c r="AY11" s="6">
        <f>(0)/214.857</f>
        <v>0</v>
      </c>
      <c r="AZ11" s="6">
        <v>7.7074519331462327E-3</v>
      </c>
      <c r="BA11" s="6">
        <f t="shared" ref="BA11:CA11" si="12">(0)/214.857</f>
        <v>0</v>
      </c>
      <c r="BB11" s="6">
        <f t="shared" si="12"/>
        <v>0</v>
      </c>
      <c r="BC11" s="6">
        <f t="shared" si="12"/>
        <v>0</v>
      </c>
      <c r="BD11" s="6">
        <f t="shared" si="12"/>
        <v>0</v>
      </c>
      <c r="BE11" s="6">
        <f t="shared" si="12"/>
        <v>0</v>
      </c>
      <c r="BF11" s="6">
        <f t="shared" si="12"/>
        <v>0</v>
      </c>
      <c r="BG11" s="6">
        <f t="shared" si="12"/>
        <v>0</v>
      </c>
      <c r="BH11" s="6">
        <f t="shared" si="12"/>
        <v>0</v>
      </c>
      <c r="BI11" s="6">
        <f t="shared" si="12"/>
        <v>0</v>
      </c>
      <c r="BJ11" s="6">
        <f t="shared" si="12"/>
        <v>0</v>
      </c>
      <c r="BK11" s="6">
        <f t="shared" si="12"/>
        <v>0</v>
      </c>
      <c r="BL11" s="6">
        <f t="shared" si="12"/>
        <v>0</v>
      </c>
      <c r="BM11" s="6">
        <f t="shared" si="12"/>
        <v>0</v>
      </c>
      <c r="BN11" s="6">
        <f t="shared" si="12"/>
        <v>0</v>
      </c>
      <c r="BO11" s="6">
        <f t="shared" si="12"/>
        <v>0</v>
      </c>
      <c r="BP11" s="6">
        <f t="shared" si="12"/>
        <v>0</v>
      </c>
      <c r="BQ11" s="6">
        <f t="shared" si="12"/>
        <v>0</v>
      </c>
      <c r="BR11" s="6">
        <f t="shared" si="12"/>
        <v>0</v>
      </c>
      <c r="BS11" s="6">
        <f t="shared" si="12"/>
        <v>0</v>
      </c>
      <c r="BT11" s="6">
        <f t="shared" si="12"/>
        <v>0</v>
      </c>
      <c r="BU11" s="6">
        <f t="shared" si="12"/>
        <v>0</v>
      </c>
      <c r="BV11" s="6">
        <f t="shared" si="12"/>
        <v>0</v>
      </c>
      <c r="BW11" s="6">
        <f t="shared" si="12"/>
        <v>0</v>
      </c>
      <c r="BX11" s="6">
        <f t="shared" si="12"/>
        <v>0</v>
      </c>
      <c r="BY11" s="6">
        <f t="shared" si="12"/>
        <v>0</v>
      </c>
      <c r="BZ11" s="6">
        <f t="shared" si="12"/>
        <v>0</v>
      </c>
      <c r="CA11" s="6">
        <f t="shared" si="12"/>
        <v>0</v>
      </c>
      <c r="CB11" s="6">
        <v>0.30252679689281708</v>
      </c>
      <c r="CC11" s="6">
        <f>(0)/214.857</f>
        <v>0</v>
      </c>
      <c r="CD11" s="6">
        <f>(0)/214.857</f>
        <v>0</v>
      </c>
      <c r="CE11">
        <f>0</f>
        <v>0</v>
      </c>
      <c r="CF11">
        <v>214.857</v>
      </c>
    </row>
    <row r="12" spans="1:84" x14ac:dyDescent="0.25">
      <c r="A12" s="4" t="s">
        <v>10</v>
      </c>
      <c r="B12" s="5">
        <v>6.3959999999999999</v>
      </c>
      <c r="C12" s="5"/>
      <c r="D12" s="5"/>
      <c r="E12" s="5"/>
      <c r="F12" s="5"/>
      <c r="G12" s="5"/>
      <c r="H12" s="5"/>
      <c r="I12" s="5">
        <v>44.573999999999998</v>
      </c>
      <c r="J12" s="5"/>
      <c r="K12" s="5"/>
      <c r="L12" s="5"/>
      <c r="M12" s="5"/>
      <c r="N12" s="5"/>
      <c r="O12" s="5">
        <v>172.1</v>
      </c>
      <c r="P12" s="5">
        <v>112.476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v>19324.859</v>
      </c>
      <c r="AC12" s="5"/>
      <c r="AD12" s="5"/>
      <c r="AE12" s="5"/>
      <c r="AF12" s="5"/>
      <c r="AG12" s="5"/>
      <c r="AH12" s="5">
        <v>773.82299999999998</v>
      </c>
      <c r="AI12" s="5"/>
      <c r="AJ12" s="5">
        <v>153.75</v>
      </c>
      <c r="AK12" s="5"/>
      <c r="AL12" s="5"/>
      <c r="AM12" s="5"/>
      <c r="AN12" s="5"/>
      <c r="AO12" s="5">
        <v>20587.977999999999</v>
      </c>
      <c r="AR12" t="s">
        <v>10</v>
      </c>
      <c r="AS12" s="6">
        <v>3.1066673958948278E-4</v>
      </c>
      <c r="AT12" s="6">
        <f t="shared" ref="AT12:AY12" si="13">(0)/20587.978</f>
        <v>0</v>
      </c>
      <c r="AU12" s="6">
        <f t="shared" si="13"/>
        <v>0</v>
      </c>
      <c r="AV12" s="6">
        <f t="shared" si="13"/>
        <v>0</v>
      </c>
      <c r="AW12" s="6">
        <f t="shared" si="13"/>
        <v>0</v>
      </c>
      <c r="AX12" s="6">
        <f t="shared" si="13"/>
        <v>0</v>
      </c>
      <c r="AY12" s="6">
        <f t="shared" si="13"/>
        <v>0</v>
      </c>
      <c r="AZ12" s="6">
        <v>2.1650499140809265E-3</v>
      </c>
      <c r="BA12" s="6">
        <f>(0)/20587.978</f>
        <v>0</v>
      </c>
      <c r="BB12" s="6">
        <f>(0)/20587.978</f>
        <v>0</v>
      </c>
      <c r="BC12" s="6">
        <f>(0)/20587.978</f>
        <v>0</v>
      </c>
      <c r="BD12" s="6">
        <f>(0)/20587.978</f>
        <v>0</v>
      </c>
      <c r="BE12" s="6">
        <f>(0)/20587.978</f>
        <v>0</v>
      </c>
      <c r="BF12" s="6">
        <v>8.3592473238508422E-3</v>
      </c>
      <c r="BG12" s="6">
        <v>5.463188274244319E-3</v>
      </c>
      <c r="BH12" s="6">
        <f t="shared" ref="BH12:BR12" si="14">(0)/20587.978</f>
        <v>0</v>
      </c>
      <c r="BI12" s="6">
        <f t="shared" si="14"/>
        <v>0</v>
      </c>
      <c r="BJ12" s="6">
        <f t="shared" si="14"/>
        <v>0</v>
      </c>
      <c r="BK12" s="6">
        <f t="shared" si="14"/>
        <v>0</v>
      </c>
      <c r="BL12" s="6">
        <f t="shared" si="14"/>
        <v>0</v>
      </c>
      <c r="BM12" s="6">
        <f t="shared" si="14"/>
        <v>0</v>
      </c>
      <c r="BN12" s="6">
        <f t="shared" si="14"/>
        <v>0</v>
      </c>
      <c r="BO12" s="6">
        <f t="shared" si="14"/>
        <v>0</v>
      </c>
      <c r="BP12" s="6">
        <f t="shared" si="14"/>
        <v>0</v>
      </c>
      <c r="BQ12" s="6">
        <f t="shared" si="14"/>
        <v>0</v>
      </c>
      <c r="BR12" s="6">
        <f t="shared" si="14"/>
        <v>0</v>
      </c>
      <c r="BS12" s="6">
        <v>0.93864773898631526</v>
      </c>
      <c r="BT12" s="6">
        <f>(0)/20587.978</f>
        <v>0</v>
      </c>
      <c r="BU12" s="6">
        <f>(0)/20587.978</f>
        <v>0</v>
      </c>
      <c r="BV12" s="6">
        <f>(0)/20587.978</f>
        <v>0</v>
      </c>
      <c r="BW12" s="6">
        <f>(0)/20587.978</f>
        <v>0</v>
      </c>
      <c r="BX12" s="6">
        <f>(0)/20587.978</f>
        <v>0</v>
      </c>
      <c r="BY12" s="6">
        <v>3.7586158291018183E-2</v>
      </c>
      <c r="BZ12" s="6">
        <f>(0)/20587.978</f>
        <v>0</v>
      </c>
      <c r="CA12" s="6">
        <v>7.4679504709010283E-3</v>
      </c>
      <c r="CB12" s="6">
        <f>(0)/20587.978</f>
        <v>0</v>
      </c>
      <c r="CC12" s="6">
        <f>(0)/20587.978</f>
        <v>0</v>
      </c>
      <c r="CD12" s="6">
        <f>(0)/20587.978</f>
        <v>0</v>
      </c>
      <c r="CE12">
        <f>0</f>
        <v>0</v>
      </c>
      <c r="CF12">
        <v>20587.977999999999</v>
      </c>
    </row>
    <row r="13" spans="1:84" x14ac:dyDescent="0.25">
      <c r="A13" s="4" t="s">
        <v>146</v>
      </c>
      <c r="B13" s="5"/>
      <c r="C13" s="5"/>
      <c r="D13" s="5"/>
      <c r="E13" s="5"/>
      <c r="F13" s="5"/>
      <c r="G13" s="5"/>
      <c r="H13" s="5"/>
      <c r="I13" s="5">
        <v>1.3800000000000001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>
        <v>1.3800000000000001</v>
      </c>
      <c r="AR13" t="s">
        <v>146</v>
      </c>
      <c r="AS13" s="6">
        <f t="shared" ref="AS13:AY13" si="15">(0)/1.38</f>
        <v>0</v>
      </c>
      <c r="AT13" s="6">
        <f t="shared" si="15"/>
        <v>0</v>
      </c>
      <c r="AU13" s="6">
        <f t="shared" si="15"/>
        <v>0</v>
      </c>
      <c r="AV13" s="6">
        <f t="shared" si="15"/>
        <v>0</v>
      </c>
      <c r="AW13" s="6">
        <f t="shared" si="15"/>
        <v>0</v>
      </c>
      <c r="AX13" s="6">
        <f t="shared" si="15"/>
        <v>0</v>
      </c>
      <c r="AY13" s="6">
        <f t="shared" si="15"/>
        <v>0</v>
      </c>
      <c r="AZ13" s="6">
        <v>1</v>
      </c>
      <c r="BA13" s="6">
        <f t="shared" ref="BA13:CD13" si="16">(0)/1.38</f>
        <v>0</v>
      </c>
      <c r="BB13" s="6">
        <f t="shared" si="16"/>
        <v>0</v>
      </c>
      <c r="BC13" s="6">
        <f t="shared" si="16"/>
        <v>0</v>
      </c>
      <c r="BD13" s="6">
        <f t="shared" si="16"/>
        <v>0</v>
      </c>
      <c r="BE13" s="6">
        <f t="shared" si="16"/>
        <v>0</v>
      </c>
      <c r="BF13" s="6">
        <f t="shared" si="16"/>
        <v>0</v>
      </c>
      <c r="BG13" s="6">
        <f t="shared" si="16"/>
        <v>0</v>
      </c>
      <c r="BH13" s="6">
        <f t="shared" si="16"/>
        <v>0</v>
      </c>
      <c r="BI13" s="6">
        <f t="shared" si="16"/>
        <v>0</v>
      </c>
      <c r="BJ13" s="6">
        <f t="shared" si="16"/>
        <v>0</v>
      </c>
      <c r="BK13" s="6">
        <f t="shared" si="16"/>
        <v>0</v>
      </c>
      <c r="BL13" s="6">
        <f t="shared" si="16"/>
        <v>0</v>
      </c>
      <c r="BM13" s="6">
        <f t="shared" si="16"/>
        <v>0</v>
      </c>
      <c r="BN13" s="6">
        <f t="shared" si="16"/>
        <v>0</v>
      </c>
      <c r="BO13" s="6">
        <f t="shared" si="16"/>
        <v>0</v>
      </c>
      <c r="BP13" s="6">
        <f t="shared" si="16"/>
        <v>0</v>
      </c>
      <c r="BQ13" s="6">
        <f t="shared" si="16"/>
        <v>0</v>
      </c>
      <c r="BR13" s="6">
        <f t="shared" si="16"/>
        <v>0</v>
      </c>
      <c r="BS13" s="6">
        <f t="shared" si="16"/>
        <v>0</v>
      </c>
      <c r="BT13" s="6">
        <f t="shared" si="16"/>
        <v>0</v>
      </c>
      <c r="BU13" s="6">
        <f t="shared" si="16"/>
        <v>0</v>
      </c>
      <c r="BV13" s="6">
        <f t="shared" si="16"/>
        <v>0</v>
      </c>
      <c r="BW13" s="6">
        <f t="shared" si="16"/>
        <v>0</v>
      </c>
      <c r="BX13" s="6">
        <f t="shared" si="16"/>
        <v>0</v>
      </c>
      <c r="BY13" s="6">
        <f t="shared" si="16"/>
        <v>0</v>
      </c>
      <c r="BZ13" s="6">
        <f t="shared" si="16"/>
        <v>0</v>
      </c>
      <c r="CA13" s="6">
        <f t="shared" si="16"/>
        <v>0</v>
      </c>
      <c r="CB13" s="6">
        <f t="shared" si="16"/>
        <v>0</v>
      </c>
      <c r="CC13" s="6">
        <f t="shared" si="16"/>
        <v>0</v>
      </c>
      <c r="CD13" s="6">
        <f t="shared" si="16"/>
        <v>0</v>
      </c>
      <c r="CE13">
        <f>0</f>
        <v>0</v>
      </c>
      <c r="CF13">
        <v>1.3800000000000001</v>
      </c>
    </row>
    <row r="14" spans="1:84" x14ac:dyDescent="0.25">
      <c r="A14" s="4" t="s">
        <v>404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1.6199999999999999</v>
      </c>
      <c r="AI14" s="5"/>
      <c r="AJ14" s="5"/>
      <c r="AK14" s="5"/>
      <c r="AL14" s="5"/>
      <c r="AM14" s="5"/>
      <c r="AN14" s="5"/>
      <c r="AO14" s="5">
        <v>1.6199999999999999</v>
      </c>
      <c r="AR14" t="s">
        <v>404</v>
      </c>
      <c r="AS14" s="6">
        <f t="shared" ref="AS14:BX14" si="17">(0)/1.62</f>
        <v>0</v>
      </c>
      <c r="AT14" s="6">
        <f t="shared" si="17"/>
        <v>0</v>
      </c>
      <c r="AU14" s="6">
        <f t="shared" si="17"/>
        <v>0</v>
      </c>
      <c r="AV14" s="6">
        <f t="shared" si="17"/>
        <v>0</v>
      </c>
      <c r="AW14" s="6">
        <f t="shared" si="17"/>
        <v>0</v>
      </c>
      <c r="AX14" s="6">
        <f t="shared" si="17"/>
        <v>0</v>
      </c>
      <c r="AY14" s="6">
        <f t="shared" si="17"/>
        <v>0</v>
      </c>
      <c r="AZ14" s="6">
        <f t="shared" si="17"/>
        <v>0</v>
      </c>
      <c r="BA14" s="6">
        <f t="shared" si="17"/>
        <v>0</v>
      </c>
      <c r="BB14" s="6">
        <f t="shared" si="17"/>
        <v>0</v>
      </c>
      <c r="BC14" s="6">
        <f t="shared" si="17"/>
        <v>0</v>
      </c>
      <c r="BD14" s="6">
        <f t="shared" si="17"/>
        <v>0</v>
      </c>
      <c r="BE14" s="6">
        <f t="shared" si="17"/>
        <v>0</v>
      </c>
      <c r="BF14" s="6">
        <f t="shared" si="17"/>
        <v>0</v>
      </c>
      <c r="BG14" s="6">
        <f t="shared" si="17"/>
        <v>0</v>
      </c>
      <c r="BH14" s="6">
        <f t="shared" si="17"/>
        <v>0</v>
      </c>
      <c r="BI14" s="6">
        <f t="shared" si="17"/>
        <v>0</v>
      </c>
      <c r="BJ14" s="6">
        <f t="shared" si="17"/>
        <v>0</v>
      </c>
      <c r="BK14" s="6">
        <f t="shared" si="17"/>
        <v>0</v>
      </c>
      <c r="BL14" s="6">
        <f t="shared" si="17"/>
        <v>0</v>
      </c>
      <c r="BM14" s="6">
        <f t="shared" si="17"/>
        <v>0</v>
      </c>
      <c r="BN14" s="6">
        <f t="shared" si="17"/>
        <v>0</v>
      </c>
      <c r="BO14" s="6">
        <f t="shared" si="17"/>
        <v>0</v>
      </c>
      <c r="BP14" s="6">
        <f t="shared" si="17"/>
        <v>0</v>
      </c>
      <c r="BQ14" s="6">
        <f t="shared" si="17"/>
        <v>0</v>
      </c>
      <c r="BR14" s="6">
        <f t="shared" si="17"/>
        <v>0</v>
      </c>
      <c r="BS14" s="6">
        <f t="shared" si="17"/>
        <v>0</v>
      </c>
      <c r="BT14" s="6">
        <f t="shared" si="17"/>
        <v>0</v>
      </c>
      <c r="BU14" s="6">
        <f t="shared" si="17"/>
        <v>0</v>
      </c>
      <c r="BV14" s="6">
        <f t="shared" si="17"/>
        <v>0</v>
      </c>
      <c r="BW14" s="6">
        <f t="shared" si="17"/>
        <v>0</v>
      </c>
      <c r="BX14" s="6">
        <f t="shared" si="17"/>
        <v>0</v>
      </c>
      <c r="BY14" s="6">
        <v>1</v>
      </c>
      <c r="BZ14" s="6">
        <f>(0)/1.62</f>
        <v>0</v>
      </c>
      <c r="CA14" s="6">
        <f>(0)/1.62</f>
        <v>0</v>
      </c>
      <c r="CB14" s="6">
        <f>(0)/1.62</f>
        <v>0</v>
      </c>
      <c r="CC14" s="6">
        <f>(0)/1.62</f>
        <v>0</v>
      </c>
      <c r="CD14" s="6">
        <f>(0)/1.62</f>
        <v>0</v>
      </c>
      <c r="CE14">
        <f>0</f>
        <v>0</v>
      </c>
      <c r="CF14">
        <v>1.6199999999999999</v>
      </c>
    </row>
    <row r="15" spans="1:84" x14ac:dyDescent="0.25">
      <c r="A15" s="4" t="s">
        <v>236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55.030999999999999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9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64.031000000000006</v>
      </c>
      <c r="AR15" t="s">
        <v>236</v>
      </c>
      <c r="AS15" s="6">
        <f t="shared" ref="AS15:BE15" si="18">(0)/64.031</f>
        <v>0</v>
      </c>
      <c r="AT15" s="6">
        <f t="shared" si="18"/>
        <v>0</v>
      </c>
      <c r="AU15" s="6">
        <f t="shared" si="18"/>
        <v>0</v>
      </c>
      <c r="AV15" s="6">
        <f t="shared" si="18"/>
        <v>0</v>
      </c>
      <c r="AW15" s="6">
        <f t="shared" si="18"/>
        <v>0</v>
      </c>
      <c r="AX15" s="6">
        <f t="shared" si="18"/>
        <v>0</v>
      </c>
      <c r="AY15" s="6">
        <f t="shared" si="18"/>
        <v>0</v>
      </c>
      <c r="AZ15" s="6">
        <f t="shared" si="18"/>
        <v>0</v>
      </c>
      <c r="BA15" s="6">
        <f t="shared" si="18"/>
        <v>0</v>
      </c>
      <c r="BB15" s="6">
        <f t="shared" si="18"/>
        <v>0</v>
      </c>
      <c r="BC15" s="6">
        <f t="shared" si="18"/>
        <v>0</v>
      </c>
      <c r="BD15" s="6">
        <f t="shared" si="18"/>
        <v>0</v>
      </c>
      <c r="BE15" s="6">
        <f t="shared" si="18"/>
        <v>0</v>
      </c>
      <c r="BF15" s="6">
        <v>0.8594430822570317</v>
      </c>
      <c r="BG15" s="6">
        <f t="shared" ref="BG15:BR15" si="19">(0)/64.031</f>
        <v>0</v>
      </c>
      <c r="BH15" s="6">
        <f t="shared" si="19"/>
        <v>0</v>
      </c>
      <c r="BI15" s="6">
        <f t="shared" si="19"/>
        <v>0</v>
      </c>
      <c r="BJ15" s="6">
        <f t="shared" si="19"/>
        <v>0</v>
      </c>
      <c r="BK15" s="6">
        <f t="shared" si="19"/>
        <v>0</v>
      </c>
      <c r="BL15" s="6">
        <f t="shared" si="19"/>
        <v>0</v>
      </c>
      <c r="BM15" s="6">
        <f t="shared" si="19"/>
        <v>0</v>
      </c>
      <c r="BN15" s="6">
        <f t="shared" si="19"/>
        <v>0</v>
      </c>
      <c r="BO15" s="6">
        <f t="shared" si="19"/>
        <v>0</v>
      </c>
      <c r="BP15" s="6">
        <f t="shared" si="19"/>
        <v>0</v>
      </c>
      <c r="BQ15" s="6">
        <f t="shared" si="19"/>
        <v>0</v>
      </c>
      <c r="BR15" s="6">
        <f t="shared" si="19"/>
        <v>0</v>
      </c>
      <c r="BS15" s="6">
        <v>0.14055691774296825</v>
      </c>
      <c r="BT15" s="6">
        <f t="shared" ref="BT15:CD15" si="20">(0)/64.031</f>
        <v>0</v>
      </c>
      <c r="BU15" s="6">
        <f t="shared" si="20"/>
        <v>0</v>
      </c>
      <c r="BV15" s="6">
        <f t="shared" si="20"/>
        <v>0</v>
      </c>
      <c r="BW15" s="6">
        <f t="shared" si="20"/>
        <v>0</v>
      </c>
      <c r="BX15" s="6">
        <f t="shared" si="20"/>
        <v>0</v>
      </c>
      <c r="BY15" s="6">
        <f t="shared" si="20"/>
        <v>0</v>
      </c>
      <c r="BZ15" s="6">
        <f t="shared" si="20"/>
        <v>0</v>
      </c>
      <c r="CA15" s="6">
        <f t="shared" si="20"/>
        <v>0</v>
      </c>
      <c r="CB15" s="6">
        <f t="shared" si="20"/>
        <v>0</v>
      </c>
      <c r="CC15" s="6">
        <f t="shared" si="20"/>
        <v>0</v>
      </c>
      <c r="CD15" s="6">
        <f t="shared" si="20"/>
        <v>0</v>
      </c>
      <c r="CE15">
        <f>0</f>
        <v>0</v>
      </c>
      <c r="CF15">
        <v>64.031000000000006</v>
      </c>
    </row>
    <row r="16" spans="1:84" x14ac:dyDescent="0.25">
      <c r="A16" s="4" t="s">
        <v>235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8.2489999999999988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93.67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v>101.919</v>
      </c>
      <c r="AR16" t="s">
        <v>235</v>
      </c>
      <c r="AS16" s="6">
        <f t="shared" ref="AS16:BE16" si="21">(0)/101.919</f>
        <v>0</v>
      </c>
      <c r="AT16" s="6">
        <f t="shared" si="21"/>
        <v>0</v>
      </c>
      <c r="AU16" s="6">
        <f t="shared" si="21"/>
        <v>0</v>
      </c>
      <c r="AV16" s="6">
        <f t="shared" si="21"/>
        <v>0</v>
      </c>
      <c r="AW16" s="6">
        <f t="shared" si="21"/>
        <v>0</v>
      </c>
      <c r="AX16" s="6">
        <f t="shared" si="21"/>
        <v>0</v>
      </c>
      <c r="AY16" s="6">
        <f t="shared" si="21"/>
        <v>0</v>
      </c>
      <c r="AZ16" s="6">
        <f t="shared" si="21"/>
        <v>0</v>
      </c>
      <c r="BA16" s="6">
        <f t="shared" si="21"/>
        <v>0</v>
      </c>
      <c r="BB16" s="6">
        <f t="shared" si="21"/>
        <v>0</v>
      </c>
      <c r="BC16" s="6">
        <f t="shared" si="21"/>
        <v>0</v>
      </c>
      <c r="BD16" s="6">
        <f t="shared" si="21"/>
        <v>0</v>
      </c>
      <c r="BE16" s="6">
        <f t="shared" si="21"/>
        <v>0</v>
      </c>
      <c r="BF16" s="6">
        <v>8.0936822378555512E-2</v>
      </c>
      <c r="BG16" s="6">
        <f t="shared" ref="BG16:BR16" si="22">(0)/101.919</f>
        <v>0</v>
      </c>
      <c r="BH16" s="6">
        <f t="shared" si="22"/>
        <v>0</v>
      </c>
      <c r="BI16" s="6">
        <f t="shared" si="22"/>
        <v>0</v>
      </c>
      <c r="BJ16" s="6">
        <f t="shared" si="22"/>
        <v>0</v>
      </c>
      <c r="BK16" s="6">
        <f t="shared" si="22"/>
        <v>0</v>
      </c>
      <c r="BL16" s="6">
        <f t="shared" si="22"/>
        <v>0</v>
      </c>
      <c r="BM16" s="6">
        <f t="shared" si="22"/>
        <v>0</v>
      </c>
      <c r="BN16" s="6">
        <f t="shared" si="22"/>
        <v>0</v>
      </c>
      <c r="BO16" s="6">
        <f t="shared" si="22"/>
        <v>0</v>
      </c>
      <c r="BP16" s="6">
        <f t="shared" si="22"/>
        <v>0</v>
      </c>
      <c r="BQ16" s="6">
        <f t="shared" si="22"/>
        <v>0</v>
      </c>
      <c r="BR16" s="6">
        <f t="shared" si="22"/>
        <v>0</v>
      </c>
      <c r="BS16" s="6">
        <v>0.91906317762144452</v>
      </c>
      <c r="BT16" s="6">
        <f t="shared" ref="BT16:CD16" si="23">(0)/101.919</f>
        <v>0</v>
      </c>
      <c r="BU16" s="6">
        <f t="shared" si="23"/>
        <v>0</v>
      </c>
      <c r="BV16" s="6">
        <f t="shared" si="23"/>
        <v>0</v>
      </c>
      <c r="BW16" s="6">
        <f t="shared" si="23"/>
        <v>0</v>
      </c>
      <c r="BX16" s="6">
        <f t="shared" si="23"/>
        <v>0</v>
      </c>
      <c r="BY16" s="6">
        <f t="shared" si="23"/>
        <v>0</v>
      </c>
      <c r="BZ16" s="6">
        <f t="shared" si="23"/>
        <v>0</v>
      </c>
      <c r="CA16" s="6">
        <f t="shared" si="23"/>
        <v>0</v>
      </c>
      <c r="CB16" s="6">
        <f t="shared" si="23"/>
        <v>0</v>
      </c>
      <c r="CC16" s="6">
        <f t="shared" si="23"/>
        <v>0</v>
      </c>
      <c r="CD16" s="6">
        <f t="shared" si="23"/>
        <v>0</v>
      </c>
      <c r="CE16">
        <f>0</f>
        <v>0</v>
      </c>
      <c r="CF16">
        <v>101.919</v>
      </c>
    </row>
    <row r="17" spans="1:84" x14ac:dyDescent="0.25">
      <c r="A17" s="4" t="s">
        <v>147</v>
      </c>
      <c r="B17" s="5"/>
      <c r="C17" s="5"/>
      <c r="D17" s="5"/>
      <c r="E17" s="5"/>
      <c r="F17" s="5"/>
      <c r="G17" s="5"/>
      <c r="H17" s="5"/>
      <c r="I17" s="5">
        <v>6.0720000000000001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6.25</v>
      </c>
      <c r="X17" s="5">
        <v>613</v>
      </c>
      <c r="Y17" s="5"/>
      <c r="Z17" s="5"/>
      <c r="AA17" s="5"/>
      <c r="AB17" s="5"/>
      <c r="AC17" s="5"/>
      <c r="AD17" s="5"/>
      <c r="AE17" s="5"/>
      <c r="AF17" s="5"/>
      <c r="AG17" s="5"/>
      <c r="AH17" s="5">
        <v>4</v>
      </c>
      <c r="AI17" s="5">
        <v>180.42</v>
      </c>
      <c r="AJ17" s="5"/>
      <c r="AK17" s="5">
        <v>60.051000000000002</v>
      </c>
      <c r="AL17" s="5"/>
      <c r="AM17" s="5"/>
      <c r="AN17" s="5"/>
      <c r="AO17" s="5">
        <v>869.79300000000001</v>
      </c>
      <c r="AR17" t="s">
        <v>147</v>
      </c>
      <c r="AS17" s="6">
        <f t="shared" ref="AS17:AY17" si="24">(0)/869.793</f>
        <v>0</v>
      </c>
      <c r="AT17" s="6">
        <f t="shared" si="24"/>
        <v>0</v>
      </c>
      <c r="AU17" s="6">
        <f t="shared" si="24"/>
        <v>0</v>
      </c>
      <c r="AV17" s="6">
        <f t="shared" si="24"/>
        <v>0</v>
      </c>
      <c r="AW17" s="6">
        <f t="shared" si="24"/>
        <v>0</v>
      </c>
      <c r="AX17" s="6">
        <f t="shared" si="24"/>
        <v>0</v>
      </c>
      <c r="AY17" s="6">
        <f t="shared" si="24"/>
        <v>0</v>
      </c>
      <c r="AZ17" s="6">
        <v>6.9809713345589126E-3</v>
      </c>
      <c r="BA17" s="6">
        <f t="shared" ref="BA17:BM17" si="25">(0)/869.793</f>
        <v>0</v>
      </c>
      <c r="BB17" s="6">
        <f t="shared" si="25"/>
        <v>0</v>
      </c>
      <c r="BC17" s="6">
        <f t="shared" si="25"/>
        <v>0</v>
      </c>
      <c r="BD17" s="6">
        <f t="shared" si="25"/>
        <v>0</v>
      </c>
      <c r="BE17" s="6">
        <f t="shared" si="25"/>
        <v>0</v>
      </c>
      <c r="BF17" s="6">
        <f t="shared" si="25"/>
        <v>0</v>
      </c>
      <c r="BG17" s="6">
        <f t="shared" si="25"/>
        <v>0</v>
      </c>
      <c r="BH17" s="6">
        <f t="shared" si="25"/>
        <v>0</v>
      </c>
      <c r="BI17" s="6">
        <f t="shared" si="25"/>
        <v>0</v>
      </c>
      <c r="BJ17" s="6">
        <f t="shared" si="25"/>
        <v>0</v>
      </c>
      <c r="BK17" s="6">
        <f t="shared" si="25"/>
        <v>0</v>
      </c>
      <c r="BL17" s="6">
        <f t="shared" si="25"/>
        <v>0</v>
      </c>
      <c r="BM17" s="6">
        <f t="shared" si="25"/>
        <v>0</v>
      </c>
      <c r="BN17" s="6">
        <v>7.1856177274362979E-3</v>
      </c>
      <c r="BO17" s="6">
        <v>0.7047653867069521</v>
      </c>
      <c r="BP17" s="6">
        <f t="shared" ref="BP17:BX17" si="26">(0)/869.793</f>
        <v>0</v>
      </c>
      <c r="BQ17" s="6">
        <f t="shared" si="26"/>
        <v>0</v>
      </c>
      <c r="BR17" s="6">
        <f t="shared" si="26"/>
        <v>0</v>
      </c>
      <c r="BS17" s="6">
        <f t="shared" si="26"/>
        <v>0</v>
      </c>
      <c r="BT17" s="6">
        <f t="shared" si="26"/>
        <v>0</v>
      </c>
      <c r="BU17" s="6">
        <f t="shared" si="26"/>
        <v>0</v>
      </c>
      <c r="BV17" s="6">
        <f t="shared" si="26"/>
        <v>0</v>
      </c>
      <c r="BW17" s="6">
        <f t="shared" si="26"/>
        <v>0</v>
      </c>
      <c r="BX17" s="6">
        <f t="shared" si="26"/>
        <v>0</v>
      </c>
      <c r="BY17" s="6">
        <v>4.5987953455592307E-3</v>
      </c>
      <c r="BZ17" s="6">
        <v>0.20742866406144908</v>
      </c>
      <c r="CA17" s="6">
        <f>(0)/869.793</f>
        <v>0</v>
      </c>
      <c r="CB17" s="6">
        <v>6.9040564824044345E-2</v>
      </c>
      <c r="CC17" s="6">
        <f>(0)/869.793</f>
        <v>0</v>
      </c>
      <c r="CD17" s="6">
        <f>(0)/869.793</f>
        <v>0</v>
      </c>
      <c r="CE17">
        <f>0</f>
        <v>0</v>
      </c>
      <c r="CF17">
        <v>869.79300000000001</v>
      </c>
    </row>
    <row r="18" spans="1:84" x14ac:dyDescent="0.25">
      <c r="A18" s="4" t="s">
        <v>295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11.656000000000001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17.393999999999998</v>
      </c>
      <c r="AJ18" s="5"/>
      <c r="AK18" s="5"/>
      <c r="AL18" s="5"/>
      <c r="AM18" s="5"/>
      <c r="AN18" s="5"/>
      <c r="AO18" s="5">
        <v>29.049999999999997</v>
      </c>
      <c r="AR18" t="s">
        <v>295</v>
      </c>
      <c r="AS18" s="6">
        <f t="shared" ref="AS18:BJ18" si="27">(0)/29.05</f>
        <v>0</v>
      </c>
      <c r="AT18" s="6">
        <f t="shared" si="27"/>
        <v>0</v>
      </c>
      <c r="AU18" s="6">
        <f t="shared" si="27"/>
        <v>0</v>
      </c>
      <c r="AV18" s="6">
        <f t="shared" si="27"/>
        <v>0</v>
      </c>
      <c r="AW18" s="6">
        <f t="shared" si="27"/>
        <v>0</v>
      </c>
      <c r="AX18" s="6">
        <f t="shared" si="27"/>
        <v>0</v>
      </c>
      <c r="AY18" s="6">
        <f t="shared" si="27"/>
        <v>0</v>
      </c>
      <c r="AZ18" s="6">
        <f t="shared" si="27"/>
        <v>0</v>
      </c>
      <c r="BA18" s="6">
        <f t="shared" si="27"/>
        <v>0</v>
      </c>
      <c r="BB18" s="6">
        <f t="shared" si="27"/>
        <v>0</v>
      </c>
      <c r="BC18" s="6">
        <f t="shared" si="27"/>
        <v>0</v>
      </c>
      <c r="BD18" s="6">
        <f t="shared" si="27"/>
        <v>0</v>
      </c>
      <c r="BE18" s="6">
        <f t="shared" si="27"/>
        <v>0</v>
      </c>
      <c r="BF18" s="6">
        <f t="shared" si="27"/>
        <v>0</v>
      </c>
      <c r="BG18" s="6">
        <f t="shared" si="27"/>
        <v>0</v>
      </c>
      <c r="BH18" s="6">
        <f t="shared" si="27"/>
        <v>0</v>
      </c>
      <c r="BI18" s="6">
        <f t="shared" si="27"/>
        <v>0</v>
      </c>
      <c r="BJ18" s="6">
        <f t="shared" si="27"/>
        <v>0</v>
      </c>
      <c r="BK18" s="6">
        <v>0.40123924268502587</v>
      </c>
      <c r="BL18" s="6">
        <f t="shared" ref="BL18:BY18" si="28">(0)/29.05</f>
        <v>0</v>
      </c>
      <c r="BM18" s="6">
        <f t="shared" si="28"/>
        <v>0</v>
      </c>
      <c r="BN18" s="6">
        <f t="shared" si="28"/>
        <v>0</v>
      </c>
      <c r="BO18" s="6">
        <f t="shared" si="28"/>
        <v>0</v>
      </c>
      <c r="BP18" s="6">
        <f t="shared" si="28"/>
        <v>0</v>
      </c>
      <c r="BQ18" s="6">
        <f t="shared" si="28"/>
        <v>0</v>
      </c>
      <c r="BR18" s="6">
        <f t="shared" si="28"/>
        <v>0</v>
      </c>
      <c r="BS18" s="6">
        <f t="shared" si="28"/>
        <v>0</v>
      </c>
      <c r="BT18" s="6">
        <f t="shared" si="28"/>
        <v>0</v>
      </c>
      <c r="BU18" s="6">
        <f t="shared" si="28"/>
        <v>0</v>
      </c>
      <c r="BV18" s="6">
        <f t="shared" si="28"/>
        <v>0</v>
      </c>
      <c r="BW18" s="6">
        <f t="shared" si="28"/>
        <v>0</v>
      </c>
      <c r="BX18" s="6">
        <f t="shared" si="28"/>
        <v>0</v>
      </c>
      <c r="BY18" s="6">
        <f t="shared" si="28"/>
        <v>0</v>
      </c>
      <c r="BZ18" s="6">
        <v>0.59876075731497413</v>
      </c>
      <c r="CA18" s="6">
        <f>(0)/29.05</f>
        <v>0</v>
      </c>
      <c r="CB18" s="6">
        <f>(0)/29.05</f>
        <v>0</v>
      </c>
      <c r="CC18" s="6">
        <f>(0)/29.05</f>
        <v>0</v>
      </c>
      <c r="CD18" s="6">
        <f>(0)/29.05</f>
        <v>0</v>
      </c>
      <c r="CE18">
        <f>0</f>
        <v>0</v>
      </c>
      <c r="CF18">
        <v>29.049999999999997</v>
      </c>
    </row>
    <row r="19" spans="1:84" x14ac:dyDescent="0.25">
      <c r="A19" s="4" t="s">
        <v>91</v>
      </c>
      <c r="B19" s="5"/>
      <c r="C19" s="5"/>
      <c r="D19" s="5"/>
      <c r="E19" s="5"/>
      <c r="F19" s="5"/>
      <c r="G19" s="5">
        <v>92.46</v>
      </c>
      <c r="H19" s="5"/>
      <c r="I19" s="5"/>
      <c r="J19" s="5"/>
      <c r="K19" s="5"/>
      <c r="L19" s="5"/>
      <c r="M19" s="5">
        <v>45</v>
      </c>
      <c r="N19" s="5"/>
      <c r="O19" s="5"/>
      <c r="P19" s="5"/>
      <c r="Q19" s="5"/>
      <c r="R19" s="5"/>
      <c r="S19" s="5"/>
      <c r="T19" s="5"/>
      <c r="U19" s="5">
        <v>20</v>
      </c>
      <c r="V19" s="5"/>
      <c r="W19" s="5"/>
      <c r="X19" s="5">
        <v>65.971000000000004</v>
      </c>
      <c r="Y19" s="5"/>
      <c r="Z19" s="5"/>
      <c r="AA19" s="5"/>
      <c r="AB19" s="5">
        <v>30.491999999999997</v>
      </c>
      <c r="AC19" s="5"/>
      <c r="AD19" s="5"/>
      <c r="AE19" s="5"/>
      <c r="AF19" s="5"/>
      <c r="AG19" s="5"/>
      <c r="AH19" s="5"/>
      <c r="AI19" s="5"/>
      <c r="AJ19" s="5"/>
      <c r="AK19" s="5">
        <v>5.39</v>
      </c>
      <c r="AL19" s="5"/>
      <c r="AM19" s="5"/>
      <c r="AN19" s="5"/>
      <c r="AO19" s="5">
        <v>259.31299999999999</v>
      </c>
      <c r="AR19" t="s">
        <v>91</v>
      </c>
      <c r="AS19" s="6">
        <f>(0)/259.313</f>
        <v>0</v>
      </c>
      <c r="AT19" s="6">
        <f>(0)/259.313</f>
        <v>0</v>
      </c>
      <c r="AU19" s="6">
        <f>(0)/259.313</f>
        <v>0</v>
      </c>
      <c r="AV19" s="6">
        <f>(0)/259.313</f>
        <v>0</v>
      </c>
      <c r="AW19" s="6">
        <f>(0)/259.313</f>
        <v>0</v>
      </c>
      <c r="AX19" s="6">
        <v>0.35655751929135832</v>
      </c>
      <c r="AY19" s="6">
        <f>(0)/259.313</f>
        <v>0</v>
      </c>
      <c r="AZ19" s="6">
        <f>(0)/259.313</f>
        <v>0</v>
      </c>
      <c r="BA19" s="6">
        <f>(0)/259.313</f>
        <v>0</v>
      </c>
      <c r="BB19" s="6">
        <f>(0)/259.313</f>
        <v>0</v>
      </c>
      <c r="BC19" s="6">
        <f>(0)/259.313</f>
        <v>0</v>
      </c>
      <c r="BD19" s="6">
        <v>0.1735354571502393</v>
      </c>
      <c r="BE19" s="6">
        <f t="shared" ref="BE19:BK19" si="29">(0)/259.313</f>
        <v>0</v>
      </c>
      <c r="BF19" s="6">
        <f t="shared" si="29"/>
        <v>0</v>
      </c>
      <c r="BG19" s="6">
        <f t="shared" si="29"/>
        <v>0</v>
      </c>
      <c r="BH19" s="6">
        <f t="shared" si="29"/>
        <v>0</v>
      </c>
      <c r="BI19" s="6">
        <f t="shared" si="29"/>
        <v>0</v>
      </c>
      <c r="BJ19" s="6">
        <f t="shared" si="29"/>
        <v>0</v>
      </c>
      <c r="BK19" s="6">
        <f t="shared" si="29"/>
        <v>0</v>
      </c>
      <c r="BL19" s="6">
        <v>7.7126869844550791E-2</v>
      </c>
      <c r="BM19" s="6">
        <f>(0)/259.313</f>
        <v>0</v>
      </c>
      <c r="BN19" s="6">
        <f>(0)/259.313</f>
        <v>0</v>
      </c>
      <c r="BO19" s="6">
        <v>0.25440683652574303</v>
      </c>
      <c r="BP19" s="6">
        <f>(0)/259.313</f>
        <v>0</v>
      </c>
      <c r="BQ19" s="6">
        <f>(0)/259.313</f>
        <v>0</v>
      </c>
      <c r="BR19" s="6">
        <f>(0)/259.313</f>
        <v>0</v>
      </c>
      <c r="BS19" s="6">
        <v>0.11758762576500213</v>
      </c>
      <c r="BT19" s="6">
        <f t="shared" ref="BT19:CA19" si="30">(0)/259.313</f>
        <v>0</v>
      </c>
      <c r="BU19" s="6">
        <f t="shared" si="30"/>
        <v>0</v>
      </c>
      <c r="BV19" s="6">
        <f t="shared" si="30"/>
        <v>0</v>
      </c>
      <c r="BW19" s="6">
        <f t="shared" si="30"/>
        <v>0</v>
      </c>
      <c r="BX19" s="6">
        <f t="shared" si="30"/>
        <v>0</v>
      </c>
      <c r="BY19" s="6">
        <f t="shared" si="30"/>
        <v>0</v>
      </c>
      <c r="BZ19" s="6">
        <f t="shared" si="30"/>
        <v>0</v>
      </c>
      <c r="CA19" s="6">
        <f t="shared" si="30"/>
        <v>0</v>
      </c>
      <c r="CB19" s="6">
        <v>2.0785691423106437E-2</v>
      </c>
      <c r="CC19" s="6">
        <f>(0)/259.313</f>
        <v>0</v>
      </c>
      <c r="CD19" s="6">
        <f>(0)/259.313</f>
        <v>0</v>
      </c>
      <c r="CE19">
        <f>0</f>
        <v>0</v>
      </c>
      <c r="CF19">
        <v>259.31299999999999</v>
      </c>
    </row>
    <row r="20" spans="1:84" x14ac:dyDescent="0.25">
      <c r="A20" s="4" t="s">
        <v>134</v>
      </c>
      <c r="B20" s="5"/>
      <c r="C20" s="5"/>
      <c r="D20" s="5"/>
      <c r="E20" s="5"/>
      <c r="F20" s="5"/>
      <c r="G20" s="5">
        <v>1</v>
      </c>
      <c r="H20" s="5"/>
      <c r="I20" s="5">
        <v>16.283999999999999</v>
      </c>
      <c r="J20" s="5">
        <v>38</v>
      </c>
      <c r="K20" s="5"/>
      <c r="L20" s="5"/>
      <c r="M20" s="5"/>
      <c r="N20" s="5"/>
      <c r="O20" s="5">
        <v>78.76400000000001</v>
      </c>
      <c r="P20" s="5"/>
      <c r="Q20" s="5"/>
      <c r="R20" s="5"/>
      <c r="S20" s="5"/>
      <c r="T20" s="5">
        <v>2</v>
      </c>
      <c r="U20" s="5"/>
      <c r="V20" s="5"/>
      <c r="W20" s="5"/>
      <c r="X20" s="5"/>
      <c r="Y20" s="5"/>
      <c r="Z20" s="5"/>
      <c r="AA20" s="5"/>
      <c r="AB20" s="5">
        <v>381.97199999999998</v>
      </c>
      <c r="AC20" s="5"/>
      <c r="AD20" s="5"/>
      <c r="AE20" s="5"/>
      <c r="AF20" s="5"/>
      <c r="AG20" s="5"/>
      <c r="AH20" s="5">
        <v>21</v>
      </c>
      <c r="AI20" s="5"/>
      <c r="AJ20" s="5"/>
      <c r="AK20" s="5">
        <v>181.57000000000002</v>
      </c>
      <c r="AL20" s="5"/>
      <c r="AM20" s="5"/>
      <c r="AN20" s="5"/>
      <c r="AO20" s="5">
        <v>720.59</v>
      </c>
      <c r="AR20" t="s">
        <v>134</v>
      </c>
      <c r="AS20" s="6">
        <f>(0)/720.59</f>
        <v>0</v>
      </c>
      <c r="AT20" s="6">
        <f>(0)/720.59</f>
        <v>0</v>
      </c>
      <c r="AU20" s="6">
        <f>(0)/720.59</f>
        <v>0</v>
      </c>
      <c r="AV20" s="6">
        <f>(0)/720.59</f>
        <v>0</v>
      </c>
      <c r="AW20" s="6">
        <f>(0)/720.59</f>
        <v>0</v>
      </c>
      <c r="AX20" s="6">
        <v>1.387751703465216E-3</v>
      </c>
      <c r="AY20" s="6">
        <f>(0)/720.59</f>
        <v>0</v>
      </c>
      <c r="AZ20" s="6">
        <v>2.2598148739227573E-2</v>
      </c>
      <c r="BA20" s="6">
        <v>5.2734564731678209E-2</v>
      </c>
      <c r="BB20" s="6">
        <f>(0)/720.59</f>
        <v>0</v>
      </c>
      <c r="BC20" s="6">
        <f>(0)/720.59</f>
        <v>0</v>
      </c>
      <c r="BD20" s="6">
        <f>(0)/720.59</f>
        <v>0</v>
      </c>
      <c r="BE20" s="6">
        <f>(0)/720.59</f>
        <v>0</v>
      </c>
      <c r="BF20" s="6">
        <v>0.10930487517173429</v>
      </c>
      <c r="BG20" s="6">
        <f>(0)/720.59</f>
        <v>0</v>
      </c>
      <c r="BH20" s="6">
        <f>(0)/720.59</f>
        <v>0</v>
      </c>
      <c r="BI20" s="6">
        <f>(0)/720.59</f>
        <v>0</v>
      </c>
      <c r="BJ20" s="6">
        <f>(0)/720.59</f>
        <v>0</v>
      </c>
      <c r="BK20" s="6">
        <v>2.775503406930432E-3</v>
      </c>
      <c r="BL20" s="6">
        <f t="shared" ref="BL20:BR20" si="31">(0)/720.59</f>
        <v>0</v>
      </c>
      <c r="BM20" s="6">
        <f t="shared" si="31"/>
        <v>0</v>
      </c>
      <c r="BN20" s="6">
        <f t="shared" si="31"/>
        <v>0</v>
      </c>
      <c r="BO20" s="6">
        <f t="shared" si="31"/>
        <v>0</v>
      </c>
      <c r="BP20" s="6">
        <f t="shared" si="31"/>
        <v>0</v>
      </c>
      <c r="BQ20" s="6">
        <f t="shared" si="31"/>
        <v>0</v>
      </c>
      <c r="BR20" s="6">
        <f t="shared" si="31"/>
        <v>0</v>
      </c>
      <c r="BS20" s="6">
        <v>0.53008229367601545</v>
      </c>
      <c r="BT20" s="6">
        <f>(0)/720.59</f>
        <v>0</v>
      </c>
      <c r="BU20" s="6">
        <f>(0)/720.59</f>
        <v>0</v>
      </c>
      <c r="BV20" s="6">
        <f>(0)/720.59</f>
        <v>0</v>
      </c>
      <c r="BW20" s="6">
        <f>(0)/720.59</f>
        <v>0</v>
      </c>
      <c r="BX20" s="6">
        <f>(0)/720.59</f>
        <v>0</v>
      </c>
      <c r="BY20" s="6">
        <v>2.9142785772769533E-2</v>
      </c>
      <c r="BZ20" s="6">
        <f>(0)/720.59</f>
        <v>0</v>
      </c>
      <c r="CA20" s="6">
        <f>(0)/720.59</f>
        <v>0</v>
      </c>
      <c r="CB20" s="6">
        <v>0.25197407679817929</v>
      </c>
      <c r="CC20" s="6">
        <f>(0)/720.59</f>
        <v>0</v>
      </c>
      <c r="CD20" s="6">
        <f>(0)/720.59</f>
        <v>0</v>
      </c>
      <c r="CE20">
        <f>0</f>
        <v>0</v>
      </c>
      <c r="CF20">
        <v>720.59</v>
      </c>
    </row>
    <row r="21" spans="1:84" x14ac:dyDescent="0.25">
      <c r="A21" s="4" t="s">
        <v>148</v>
      </c>
      <c r="B21" s="5"/>
      <c r="C21" s="5"/>
      <c r="D21" s="5"/>
      <c r="E21" s="5"/>
      <c r="F21" s="5"/>
      <c r="G21" s="5"/>
      <c r="H21" s="5"/>
      <c r="I21" s="5">
        <v>7.7279999999999998</v>
      </c>
      <c r="J21" s="5"/>
      <c r="K21" s="5"/>
      <c r="L21" s="5"/>
      <c r="M21" s="5"/>
      <c r="N21" s="5"/>
      <c r="O21" s="5">
        <v>43.279000000000003</v>
      </c>
      <c r="P21" s="5"/>
      <c r="Q21" s="5"/>
      <c r="R21" s="5"/>
      <c r="S21" s="5"/>
      <c r="T21" s="5"/>
      <c r="U21" s="5"/>
      <c r="V21" s="5"/>
      <c r="W21" s="5"/>
      <c r="X21" s="5">
        <v>16.415000000000003</v>
      </c>
      <c r="Y21" s="5"/>
      <c r="Z21" s="5"/>
      <c r="AA21" s="5"/>
      <c r="AB21" s="5">
        <v>0</v>
      </c>
      <c r="AC21" s="5"/>
      <c r="AD21" s="5"/>
      <c r="AE21" s="5"/>
      <c r="AF21" s="5"/>
      <c r="AG21" s="5"/>
      <c r="AH21" s="5">
        <v>315.22200000000004</v>
      </c>
      <c r="AI21" s="5"/>
      <c r="AJ21" s="5">
        <v>171.7</v>
      </c>
      <c r="AK21" s="5"/>
      <c r="AL21" s="5"/>
      <c r="AM21" s="5"/>
      <c r="AN21" s="5"/>
      <c r="AO21" s="5">
        <v>554.34400000000005</v>
      </c>
      <c r="AR21" t="s">
        <v>148</v>
      </c>
      <c r="AS21" s="6">
        <f t="shared" ref="AS21:AY21" si="32">(0)/554.344</f>
        <v>0</v>
      </c>
      <c r="AT21" s="6">
        <f t="shared" si="32"/>
        <v>0</v>
      </c>
      <c r="AU21" s="6">
        <f t="shared" si="32"/>
        <v>0</v>
      </c>
      <c r="AV21" s="6">
        <f t="shared" si="32"/>
        <v>0</v>
      </c>
      <c r="AW21" s="6">
        <f t="shared" si="32"/>
        <v>0</v>
      </c>
      <c r="AX21" s="6">
        <f t="shared" si="32"/>
        <v>0</v>
      </c>
      <c r="AY21" s="6">
        <f t="shared" si="32"/>
        <v>0</v>
      </c>
      <c r="AZ21" s="6">
        <v>1.3940802101222343E-2</v>
      </c>
      <c r="BA21" s="6">
        <f>(0)/554.344</f>
        <v>0</v>
      </c>
      <c r="BB21" s="6">
        <f>(0)/554.344</f>
        <v>0</v>
      </c>
      <c r="BC21" s="6">
        <f>(0)/554.344</f>
        <v>0</v>
      </c>
      <c r="BD21" s="6">
        <f>(0)/554.344</f>
        <v>0</v>
      </c>
      <c r="BE21" s="6">
        <f>(0)/554.344</f>
        <v>0</v>
      </c>
      <c r="BF21" s="6">
        <v>7.8072460421687612E-2</v>
      </c>
      <c r="BG21" s="6">
        <f t="shared" ref="BG21:BN21" si="33">(0)/554.344</f>
        <v>0</v>
      </c>
      <c r="BH21" s="6">
        <f t="shared" si="33"/>
        <v>0</v>
      </c>
      <c r="BI21" s="6">
        <f t="shared" si="33"/>
        <v>0</v>
      </c>
      <c r="BJ21" s="6">
        <f t="shared" si="33"/>
        <v>0</v>
      </c>
      <c r="BK21" s="6">
        <f t="shared" si="33"/>
        <v>0</v>
      </c>
      <c r="BL21" s="6">
        <f t="shared" si="33"/>
        <v>0</v>
      </c>
      <c r="BM21" s="6">
        <f t="shared" si="33"/>
        <v>0</v>
      </c>
      <c r="BN21" s="6">
        <f t="shared" si="33"/>
        <v>0</v>
      </c>
      <c r="BO21" s="6">
        <v>2.961157692696232E-2</v>
      </c>
      <c r="BP21" s="6">
        <f>(0)/554.344</f>
        <v>0</v>
      </c>
      <c r="BQ21" s="6">
        <f>(0)/554.344</f>
        <v>0</v>
      </c>
      <c r="BR21" s="6">
        <f>(0)/554.344</f>
        <v>0</v>
      </c>
      <c r="BS21" s="6">
        <v>0</v>
      </c>
      <c r="BT21" s="6">
        <f>(0)/554.344</f>
        <v>0</v>
      </c>
      <c r="BU21" s="6">
        <f>(0)/554.344</f>
        <v>0</v>
      </c>
      <c r="BV21" s="6">
        <f>(0)/554.344</f>
        <v>0</v>
      </c>
      <c r="BW21" s="6">
        <f>(0)/554.344</f>
        <v>0</v>
      </c>
      <c r="BX21" s="6">
        <f>(0)/554.344</f>
        <v>0</v>
      </c>
      <c r="BY21" s="6">
        <v>0.56863968943471921</v>
      </c>
      <c r="BZ21" s="6">
        <f>(0)/554.344</f>
        <v>0</v>
      </c>
      <c r="CA21" s="6">
        <v>0.30973547111540845</v>
      </c>
      <c r="CB21" s="6">
        <f>(0)/554.344</f>
        <v>0</v>
      </c>
      <c r="CC21" s="6">
        <f>(0)/554.344</f>
        <v>0</v>
      </c>
      <c r="CD21" s="6">
        <f>(0)/554.344</f>
        <v>0</v>
      </c>
      <c r="CE21">
        <f>0</f>
        <v>0</v>
      </c>
      <c r="CF21">
        <v>554.34400000000005</v>
      </c>
    </row>
    <row r="22" spans="1:84" x14ac:dyDescent="0.25">
      <c r="A22" s="4" t="s">
        <v>149</v>
      </c>
      <c r="B22" s="5"/>
      <c r="C22" s="5"/>
      <c r="D22" s="5"/>
      <c r="E22" s="5"/>
      <c r="F22" s="5"/>
      <c r="G22" s="5"/>
      <c r="H22" s="5"/>
      <c r="I22" s="5">
        <v>1.3800000000000001</v>
      </c>
      <c r="J22" s="5">
        <v>9.1300000000000008</v>
      </c>
      <c r="K22" s="5"/>
      <c r="L22" s="5"/>
      <c r="M22" s="5">
        <v>77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>
        <v>2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>
        <v>89.51</v>
      </c>
      <c r="AR22" t="s">
        <v>149</v>
      </c>
      <c r="AS22" s="6">
        <f t="shared" ref="AS22:AY22" si="34">(0)/89.51</f>
        <v>0</v>
      </c>
      <c r="AT22" s="6">
        <f t="shared" si="34"/>
        <v>0</v>
      </c>
      <c r="AU22" s="6">
        <f t="shared" si="34"/>
        <v>0</v>
      </c>
      <c r="AV22" s="6">
        <f t="shared" si="34"/>
        <v>0</v>
      </c>
      <c r="AW22" s="6">
        <f t="shared" si="34"/>
        <v>0</v>
      </c>
      <c r="AX22" s="6">
        <f t="shared" si="34"/>
        <v>0</v>
      </c>
      <c r="AY22" s="6">
        <f t="shared" si="34"/>
        <v>0</v>
      </c>
      <c r="AZ22" s="6">
        <v>1.5417271813205229E-2</v>
      </c>
      <c r="BA22" s="6">
        <v>0.10199977656127807</v>
      </c>
      <c r="BB22" s="6">
        <f>(0)/89.51</f>
        <v>0</v>
      </c>
      <c r="BC22" s="6">
        <f>(0)/89.51</f>
        <v>0</v>
      </c>
      <c r="BD22" s="6">
        <v>0.86023907943246558</v>
      </c>
      <c r="BE22" s="6">
        <f t="shared" ref="BE22:BN22" si="35">(0)/89.51</f>
        <v>0</v>
      </c>
      <c r="BF22" s="6">
        <f t="shared" si="35"/>
        <v>0</v>
      </c>
      <c r="BG22" s="6">
        <f t="shared" si="35"/>
        <v>0</v>
      </c>
      <c r="BH22" s="6">
        <f t="shared" si="35"/>
        <v>0</v>
      </c>
      <c r="BI22" s="6">
        <f t="shared" si="35"/>
        <v>0</v>
      </c>
      <c r="BJ22" s="6">
        <f t="shared" si="35"/>
        <v>0</v>
      </c>
      <c r="BK22" s="6">
        <f t="shared" si="35"/>
        <v>0</v>
      </c>
      <c r="BL22" s="6">
        <f t="shared" si="35"/>
        <v>0</v>
      </c>
      <c r="BM22" s="6">
        <f t="shared" si="35"/>
        <v>0</v>
      </c>
      <c r="BN22" s="6">
        <f t="shared" si="35"/>
        <v>0</v>
      </c>
      <c r="BO22" s="6">
        <v>2.2343872193051055E-2</v>
      </c>
      <c r="BP22" s="6">
        <f t="shared" ref="BP22:CD22" si="36">(0)/89.51</f>
        <v>0</v>
      </c>
      <c r="BQ22" s="6">
        <f t="shared" si="36"/>
        <v>0</v>
      </c>
      <c r="BR22" s="6">
        <f t="shared" si="36"/>
        <v>0</v>
      </c>
      <c r="BS22" s="6">
        <f t="shared" si="36"/>
        <v>0</v>
      </c>
      <c r="BT22" s="6">
        <f t="shared" si="36"/>
        <v>0</v>
      </c>
      <c r="BU22" s="6">
        <f t="shared" si="36"/>
        <v>0</v>
      </c>
      <c r="BV22" s="6">
        <f t="shared" si="36"/>
        <v>0</v>
      </c>
      <c r="BW22" s="6">
        <f t="shared" si="36"/>
        <v>0</v>
      </c>
      <c r="BX22" s="6">
        <f t="shared" si="36"/>
        <v>0</v>
      </c>
      <c r="BY22" s="6">
        <f t="shared" si="36"/>
        <v>0</v>
      </c>
      <c r="BZ22" s="6">
        <f t="shared" si="36"/>
        <v>0</v>
      </c>
      <c r="CA22" s="6">
        <f t="shared" si="36"/>
        <v>0</v>
      </c>
      <c r="CB22" s="6">
        <f t="shared" si="36"/>
        <v>0</v>
      </c>
      <c r="CC22" s="6">
        <f t="shared" si="36"/>
        <v>0</v>
      </c>
      <c r="CD22" s="6">
        <f t="shared" si="36"/>
        <v>0</v>
      </c>
      <c r="CE22">
        <f>0</f>
        <v>0</v>
      </c>
      <c r="CF22">
        <v>89.51</v>
      </c>
    </row>
    <row r="23" spans="1:84" x14ac:dyDescent="0.25">
      <c r="A23" s="4" t="s">
        <v>457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5.5990000000000002</v>
      </c>
      <c r="AL23" s="5"/>
      <c r="AM23" s="5"/>
      <c r="AN23" s="5"/>
      <c r="AO23" s="5">
        <v>5.5990000000000002</v>
      </c>
      <c r="AR23" t="s">
        <v>457</v>
      </c>
      <c r="AS23" s="6">
        <f t="shared" ref="AS23:CA23" si="37">(0)/5.599</f>
        <v>0</v>
      </c>
      <c r="AT23" s="6">
        <f t="shared" si="37"/>
        <v>0</v>
      </c>
      <c r="AU23" s="6">
        <f t="shared" si="37"/>
        <v>0</v>
      </c>
      <c r="AV23" s="6">
        <f t="shared" si="37"/>
        <v>0</v>
      </c>
      <c r="AW23" s="6">
        <f t="shared" si="37"/>
        <v>0</v>
      </c>
      <c r="AX23" s="6">
        <f t="shared" si="37"/>
        <v>0</v>
      </c>
      <c r="AY23" s="6">
        <f t="shared" si="37"/>
        <v>0</v>
      </c>
      <c r="AZ23" s="6">
        <f t="shared" si="37"/>
        <v>0</v>
      </c>
      <c r="BA23" s="6">
        <f t="shared" si="37"/>
        <v>0</v>
      </c>
      <c r="BB23" s="6">
        <f t="shared" si="37"/>
        <v>0</v>
      </c>
      <c r="BC23" s="6">
        <f t="shared" si="37"/>
        <v>0</v>
      </c>
      <c r="BD23" s="6">
        <f t="shared" si="37"/>
        <v>0</v>
      </c>
      <c r="BE23" s="6">
        <f t="shared" si="37"/>
        <v>0</v>
      </c>
      <c r="BF23" s="6">
        <f t="shared" si="37"/>
        <v>0</v>
      </c>
      <c r="BG23" s="6">
        <f t="shared" si="37"/>
        <v>0</v>
      </c>
      <c r="BH23" s="6">
        <f t="shared" si="37"/>
        <v>0</v>
      </c>
      <c r="BI23" s="6">
        <f t="shared" si="37"/>
        <v>0</v>
      </c>
      <c r="BJ23" s="6">
        <f t="shared" si="37"/>
        <v>0</v>
      </c>
      <c r="BK23" s="6">
        <f t="shared" si="37"/>
        <v>0</v>
      </c>
      <c r="BL23" s="6">
        <f t="shared" si="37"/>
        <v>0</v>
      </c>
      <c r="BM23" s="6">
        <f t="shared" si="37"/>
        <v>0</v>
      </c>
      <c r="BN23" s="6">
        <f t="shared" si="37"/>
        <v>0</v>
      </c>
      <c r="BO23" s="6">
        <f t="shared" si="37"/>
        <v>0</v>
      </c>
      <c r="BP23" s="6">
        <f t="shared" si="37"/>
        <v>0</v>
      </c>
      <c r="BQ23" s="6">
        <f t="shared" si="37"/>
        <v>0</v>
      </c>
      <c r="BR23" s="6">
        <f t="shared" si="37"/>
        <v>0</v>
      </c>
      <c r="BS23" s="6">
        <f t="shared" si="37"/>
        <v>0</v>
      </c>
      <c r="BT23" s="6">
        <f t="shared" si="37"/>
        <v>0</v>
      </c>
      <c r="BU23" s="6">
        <f t="shared" si="37"/>
        <v>0</v>
      </c>
      <c r="BV23" s="6">
        <f t="shared" si="37"/>
        <v>0</v>
      </c>
      <c r="BW23" s="6">
        <f t="shared" si="37"/>
        <v>0</v>
      </c>
      <c r="BX23" s="6">
        <f t="shared" si="37"/>
        <v>0</v>
      </c>
      <c r="BY23" s="6">
        <f t="shared" si="37"/>
        <v>0</v>
      </c>
      <c r="BZ23" s="6">
        <f t="shared" si="37"/>
        <v>0</v>
      </c>
      <c r="CA23" s="6">
        <f t="shared" si="37"/>
        <v>0</v>
      </c>
      <c r="CB23" s="6">
        <v>1</v>
      </c>
      <c r="CC23" s="6">
        <f>(0)/5.599</f>
        <v>0</v>
      </c>
      <c r="CD23" s="6">
        <f>(0)/5.599</f>
        <v>0</v>
      </c>
      <c r="CE23">
        <f>0</f>
        <v>0</v>
      </c>
      <c r="CF23">
        <v>5.5990000000000002</v>
      </c>
    </row>
    <row r="24" spans="1:84" x14ac:dyDescent="0.25">
      <c r="A24" s="4" t="s">
        <v>150</v>
      </c>
      <c r="B24" s="5"/>
      <c r="C24" s="5"/>
      <c r="D24" s="5"/>
      <c r="E24" s="5"/>
      <c r="F24" s="5"/>
      <c r="G24" s="5"/>
      <c r="H24" s="5"/>
      <c r="I24" s="5">
        <v>3.3120000000000003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>
        <v>3.3120000000000003</v>
      </c>
      <c r="AR24" t="s">
        <v>150</v>
      </c>
      <c r="AS24" s="6">
        <f t="shared" ref="AS24:AY24" si="38">(0)/3.312</f>
        <v>0</v>
      </c>
      <c r="AT24" s="6">
        <f t="shared" si="38"/>
        <v>0</v>
      </c>
      <c r="AU24" s="6">
        <f t="shared" si="38"/>
        <v>0</v>
      </c>
      <c r="AV24" s="6">
        <f t="shared" si="38"/>
        <v>0</v>
      </c>
      <c r="AW24" s="6">
        <f t="shared" si="38"/>
        <v>0</v>
      </c>
      <c r="AX24" s="6">
        <f t="shared" si="38"/>
        <v>0</v>
      </c>
      <c r="AY24" s="6">
        <f t="shared" si="38"/>
        <v>0</v>
      </c>
      <c r="AZ24" s="6">
        <v>1</v>
      </c>
      <c r="BA24" s="6">
        <f t="shared" ref="BA24:CD24" si="39">(0)/3.312</f>
        <v>0</v>
      </c>
      <c r="BB24" s="6">
        <f t="shared" si="39"/>
        <v>0</v>
      </c>
      <c r="BC24" s="6">
        <f t="shared" si="39"/>
        <v>0</v>
      </c>
      <c r="BD24" s="6">
        <f t="shared" si="39"/>
        <v>0</v>
      </c>
      <c r="BE24" s="6">
        <f t="shared" si="39"/>
        <v>0</v>
      </c>
      <c r="BF24" s="6">
        <f t="shared" si="39"/>
        <v>0</v>
      </c>
      <c r="BG24" s="6">
        <f t="shared" si="39"/>
        <v>0</v>
      </c>
      <c r="BH24" s="6">
        <f t="shared" si="39"/>
        <v>0</v>
      </c>
      <c r="BI24" s="6">
        <f t="shared" si="39"/>
        <v>0</v>
      </c>
      <c r="BJ24" s="6">
        <f t="shared" si="39"/>
        <v>0</v>
      </c>
      <c r="BK24" s="6">
        <f t="shared" si="39"/>
        <v>0</v>
      </c>
      <c r="BL24" s="6">
        <f t="shared" si="39"/>
        <v>0</v>
      </c>
      <c r="BM24" s="6">
        <f t="shared" si="39"/>
        <v>0</v>
      </c>
      <c r="BN24" s="6">
        <f t="shared" si="39"/>
        <v>0</v>
      </c>
      <c r="BO24" s="6">
        <f t="shared" si="39"/>
        <v>0</v>
      </c>
      <c r="BP24" s="6">
        <f t="shared" si="39"/>
        <v>0</v>
      </c>
      <c r="BQ24" s="6">
        <f t="shared" si="39"/>
        <v>0</v>
      </c>
      <c r="BR24" s="6">
        <f t="shared" si="39"/>
        <v>0</v>
      </c>
      <c r="BS24" s="6">
        <f t="shared" si="39"/>
        <v>0</v>
      </c>
      <c r="BT24" s="6">
        <f t="shared" si="39"/>
        <v>0</v>
      </c>
      <c r="BU24" s="6">
        <f t="shared" si="39"/>
        <v>0</v>
      </c>
      <c r="BV24" s="6">
        <f t="shared" si="39"/>
        <v>0</v>
      </c>
      <c r="BW24" s="6">
        <f t="shared" si="39"/>
        <v>0</v>
      </c>
      <c r="BX24" s="6">
        <f t="shared" si="39"/>
        <v>0</v>
      </c>
      <c r="BY24" s="6">
        <f t="shared" si="39"/>
        <v>0</v>
      </c>
      <c r="BZ24" s="6">
        <f t="shared" si="39"/>
        <v>0</v>
      </c>
      <c r="CA24" s="6">
        <f t="shared" si="39"/>
        <v>0</v>
      </c>
      <c r="CB24" s="6">
        <f t="shared" si="39"/>
        <v>0</v>
      </c>
      <c r="CC24" s="6">
        <f t="shared" si="39"/>
        <v>0</v>
      </c>
      <c r="CD24" s="6">
        <f t="shared" si="39"/>
        <v>0</v>
      </c>
      <c r="CE24">
        <f>0</f>
        <v>0</v>
      </c>
      <c r="CF24">
        <v>3.3120000000000003</v>
      </c>
    </row>
    <row r="25" spans="1:84" x14ac:dyDescent="0.25">
      <c r="A25" s="4" t="s">
        <v>151</v>
      </c>
      <c r="B25" s="5"/>
      <c r="C25" s="5"/>
      <c r="D25" s="5"/>
      <c r="E25" s="5"/>
      <c r="F25" s="5"/>
      <c r="G25" s="5"/>
      <c r="H25" s="5"/>
      <c r="I25" s="5">
        <v>5.5200000000000005</v>
      </c>
      <c r="J25" s="5"/>
      <c r="K25" s="5"/>
      <c r="L25" s="5">
        <v>21.364000000000001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>
        <v>26.884</v>
      </c>
      <c r="AR25" t="s">
        <v>151</v>
      </c>
      <c r="AS25" s="6">
        <f t="shared" ref="AS25:AY25" si="40">(0)/26.884</f>
        <v>0</v>
      </c>
      <c r="AT25" s="6">
        <f t="shared" si="40"/>
        <v>0</v>
      </c>
      <c r="AU25" s="6">
        <f t="shared" si="40"/>
        <v>0</v>
      </c>
      <c r="AV25" s="6">
        <f t="shared" si="40"/>
        <v>0</v>
      </c>
      <c r="AW25" s="6">
        <f t="shared" si="40"/>
        <v>0</v>
      </c>
      <c r="AX25" s="6">
        <f t="shared" si="40"/>
        <v>0</v>
      </c>
      <c r="AY25" s="6">
        <f t="shared" si="40"/>
        <v>0</v>
      </c>
      <c r="AZ25" s="6">
        <v>0.20532658830531172</v>
      </c>
      <c r="BA25" s="6">
        <f>(0)/26.884</f>
        <v>0</v>
      </c>
      <c r="BB25" s="6">
        <f>(0)/26.884</f>
        <v>0</v>
      </c>
      <c r="BC25" s="6">
        <v>0.7946734116946883</v>
      </c>
      <c r="BD25" s="6">
        <f t="shared" ref="BD25:CD25" si="41">(0)/26.884</f>
        <v>0</v>
      </c>
      <c r="BE25" s="6">
        <f t="shared" si="41"/>
        <v>0</v>
      </c>
      <c r="BF25" s="6">
        <f t="shared" si="41"/>
        <v>0</v>
      </c>
      <c r="BG25" s="6">
        <f t="shared" si="41"/>
        <v>0</v>
      </c>
      <c r="BH25" s="6">
        <f t="shared" si="41"/>
        <v>0</v>
      </c>
      <c r="BI25" s="6">
        <f t="shared" si="41"/>
        <v>0</v>
      </c>
      <c r="BJ25" s="6">
        <f t="shared" si="41"/>
        <v>0</v>
      </c>
      <c r="BK25" s="6">
        <f t="shared" si="41"/>
        <v>0</v>
      </c>
      <c r="BL25" s="6">
        <f t="shared" si="41"/>
        <v>0</v>
      </c>
      <c r="BM25" s="6">
        <f t="shared" si="41"/>
        <v>0</v>
      </c>
      <c r="BN25" s="6">
        <f t="shared" si="41"/>
        <v>0</v>
      </c>
      <c r="BO25" s="6">
        <f t="shared" si="41"/>
        <v>0</v>
      </c>
      <c r="BP25" s="6">
        <f t="shared" si="41"/>
        <v>0</v>
      </c>
      <c r="BQ25" s="6">
        <f t="shared" si="41"/>
        <v>0</v>
      </c>
      <c r="BR25" s="6">
        <f t="shared" si="41"/>
        <v>0</v>
      </c>
      <c r="BS25" s="6">
        <f t="shared" si="41"/>
        <v>0</v>
      </c>
      <c r="BT25" s="6">
        <f t="shared" si="41"/>
        <v>0</v>
      </c>
      <c r="BU25" s="6">
        <f t="shared" si="41"/>
        <v>0</v>
      </c>
      <c r="BV25" s="6">
        <f t="shared" si="41"/>
        <v>0</v>
      </c>
      <c r="BW25" s="6">
        <f t="shared" si="41"/>
        <v>0</v>
      </c>
      <c r="BX25" s="6">
        <f t="shared" si="41"/>
        <v>0</v>
      </c>
      <c r="BY25" s="6">
        <f t="shared" si="41"/>
        <v>0</v>
      </c>
      <c r="BZ25" s="6">
        <f t="shared" si="41"/>
        <v>0</v>
      </c>
      <c r="CA25" s="6">
        <f t="shared" si="41"/>
        <v>0</v>
      </c>
      <c r="CB25" s="6">
        <f t="shared" si="41"/>
        <v>0</v>
      </c>
      <c r="CC25" s="6">
        <f t="shared" si="41"/>
        <v>0</v>
      </c>
      <c r="CD25" s="6">
        <f t="shared" si="41"/>
        <v>0</v>
      </c>
      <c r="CE25">
        <f>0</f>
        <v>0</v>
      </c>
      <c r="CF25">
        <v>26.884</v>
      </c>
    </row>
    <row r="26" spans="1:84" x14ac:dyDescent="0.25">
      <c r="A26" s="4" t="s">
        <v>142</v>
      </c>
      <c r="B26" s="5"/>
      <c r="C26" s="5"/>
      <c r="D26" s="5"/>
      <c r="E26" s="5"/>
      <c r="F26" s="5"/>
      <c r="G26" s="5"/>
      <c r="H26" s="5"/>
      <c r="I26" s="5">
        <v>7.3920000000000003</v>
      </c>
      <c r="J26" s="5"/>
      <c r="K26" s="5"/>
      <c r="L26" s="5"/>
      <c r="M26" s="5"/>
      <c r="N26" s="5">
        <v>15.382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>
        <v>22.774000000000001</v>
      </c>
      <c r="AR26" t="s">
        <v>142</v>
      </c>
      <c r="AS26" s="6">
        <f t="shared" ref="AS26:AY26" si="42">(0)/22.774</f>
        <v>0</v>
      </c>
      <c r="AT26" s="6">
        <f t="shared" si="42"/>
        <v>0</v>
      </c>
      <c r="AU26" s="6">
        <f t="shared" si="42"/>
        <v>0</v>
      </c>
      <c r="AV26" s="6">
        <f t="shared" si="42"/>
        <v>0</v>
      </c>
      <c r="AW26" s="6">
        <f t="shared" si="42"/>
        <v>0</v>
      </c>
      <c r="AX26" s="6">
        <f t="shared" si="42"/>
        <v>0</v>
      </c>
      <c r="AY26" s="6">
        <f t="shared" si="42"/>
        <v>0</v>
      </c>
      <c r="AZ26" s="6">
        <v>0.32458066215860193</v>
      </c>
      <c r="BA26" s="6">
        <f>(0)/22.774</f>
        <v>0</v>
      </c>
      <c r="BB26" s="6">
        <f>(0)/22.774</f>
        <v>0</v>
      </c>
      <c r="BC26" s="6">
        <f>(0)/22.774</f>
        <v>0</v>
      </c>
      <c r="BD26" s="6">
        <f>(0)/22.774</f>
        <v>0</v>
      </c>
      <c r="BE26" s="6">
        <v>0.67541933784139807</v>
      </c>
      <c r="BF26" s="6">
        <f t="shared" ref="BF26:CD26" si="43">(0)/22.774</f>
        <v>0</v>
      </c>
      <c r="BG26" s="6">
        <f t="shared" si="43"/>
        <v>0</v>
      </c>
      <c r="BH26" s="6">
        <f t="shared" si="43"/>
        <v>0</v>
      </c>
      <c r="BI26" s="6">
        <f t="shared" si="43"/>
        <v>0</v>
      </c>
      <c r="BJ26" s="6">
        <f t="shared" si="43"/>
        <v>0</v>
      </c>
      <c r="BK26" s="6">
        <f t="shared" si="43"/>
        <v>0</v>
      </c>
      <c r="BL26" s="6">
        <f t="shared" si="43"/>
        <v>0</v>
      </c>
      <c r="BM26" s="6">
        <f t="shared" si="43"/>
        <v>0</v>
      </c>
      <c r="BN26" s="6">
        <f t="shared" si="43"/>
        <v>0</v>
      </c>
      <c r="BO26" s="6">
        <f t="shared" si="43"/>
        <v>0</v>
      </c>
      <c r="BP26" s="6">
        <f t="shared" si="43"/>
        <v>0</v>
      </c>
      <c r="BQ26" s="6">
        <f t="shared" si="43"/>
        <v>0</v>
      </c>
      <c r="BR26" s="6">
        <f t="shared" si="43"/>
        <v>0</v>
      </c>
      <c r="BS26" s="6">
        <f t="shared" si="43"/>
        <v>0</v>
      </c>
      <c r="BT26" s="6">
        <f t="shared" si="43"/>
        <v>0</v>
      </c>
      <c r="BU26" s="6">
        <f t="shared" si="43"/>
        <v>0</v>
      </c>
      <c r="BV26" s="6">
        <f t="shared" si="43"/>
        <v>0</v>
      </c>
      <c r="BW26" s="6">
        <f t="shared" si="43"/>
        <v>0</v>
      </c>
      <c r="BX26" s="6">
        <f t="shared" si="43"/>
        <v>0</v>
      </c>
      <c r="BY26" s="6">
        <f t="shared" si="43"/>
        <v>0</v>
      </c>
      <c r="BZ26" s="6">
        <f t="shared" si="43"/>
        <v>0</v>
      </c>
      <c r="CA26" s="6">
        <f t="shared" si="43"/>
        <v>0</v>
      </c>
      <c r="CB26" s="6">
        <f t="shared" si="43"/>
        <v>0</v>
      </c>
      <c r="CC26" s="6">
        <f t="shared" si="43"/>
        <v>0</v>
      </c>
      <c r="CD26" s="6">
        <f t="shared" si="43"/>
        <v>0</v>
      </c>
      <c r="CE26">
        <f>0</f>
        <v>0</v>
      </c>
      <c r="CF26">
        <v>22.774000000000001</v>
      </c>
    </row>
    <row r="27" spans="1:84" x14ac:dyDescent="0.25">
      <c r="A27" s="4" t="s">
        <v>31</v>
      </c>
      <c r="B27" s="5"/>
      <c r="C27" s="5"/>
      <c r="D27" s="5">
        <v>43.082000000000001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43.082000000000001</v>
      </c>
      <c r="AR27" t="s">
        <v>31</v>
      </c>
      <c r="AS27" s="6">
        <f>(0)/43.082</f>
        <v>0</v>
      </c>
      <c r="AT27" s="6">
        <f>(0)/43.082</f>
        <v>0</v>
      </c>
      <c r="AU27" s="6">
        <v>1</v>
      </c>
      <c r="AV27" s="6">
        <f t="shared" ref="AV27:CD27" si="44">(0)/43.082</f>
        <v>0</v>
      </c>
      <c r="AW27" s="6">
        <f t="shared" si="44"/>
        <v>0</v>
      </c>
      <c r="AX27" s="6">
        <f t="shared" si="44"/>
        <v>0</v>
      </c>
      <c r="AY27" s="6">
        <f t="shared" si="44"/>
        <v>0</v>
      </c>
      <c r="AZ27" s="6">
        <f t="shared" si="44"/>
        <v>0</v>
      </c>
      <c r="BA27" s="6">
        <f t="shared" si="44"/>
        <v>0</v>
      </c>
      <c r="BB27" s="6">
        <f t="shared" si="44"/>
        <v>0</v>
      </c>
      <c r="BC27" s="6">
        <f t="shared" si="44"/>
        <v>0</v>
      </c>
      <c r="BD27" s="6">
        <f t="shared" si="44"/>
        <v>0</v>
      </c>
      <c r="BE27" s="6">
        <f t="shared" si="44"/>
        <v>0</v>
      </c>
      <c r="BF27" s="6">
        <f t="shared" si="44"/>
        <v>0</v>
      </c>
      <c r="BG27" s="6">
        <f t="shared" si="44"/>
        <v>0</v>
      </c>
      <c r="BH27" s="6">
        <f t="shared" si="44"/>
        <v>0</v>
      </c>
      <c r="BI27" s="6">
        <f t="shared" si="44"/>
        <v>0</v>
      </c>
      <c r="BJ27" s="6">
        <f t="shared" si="44"/>
        <v>0</v>
      </c>
      <c r="BK27" s="6">
        <f t="shared" si="44"/>
        <v>0</v>
      </c>
      <c r="BL27" s="6">
        <f t="shared" si="44"/>
        <v>0</v>
      </c>
      <c r="BM27" s="6">
        <f t="shared" si="44"/>
        <v>0</v>
      </c>
      <c r="BN27" s="6">
        <f t="shared" si="44"/>
        <v>0</v>
      </c>
      <c r="BO27" s="6">
        <f t="shared" si="44"/>
        <v>0</v>
      </c>
      <c r="BP27" s="6">
        <f t="shared" si="44"/>
        <v>0</v>
      </c>
      <c r="BQ27" s="6">
        <f t="shared" si="44"/>
        <v>0</v>
      </c>
      <c r="BR27" s="6">
        <f t="shared" si="44"/>
        <v>0</v>
      </c>
      <c r="BS27" s="6">
        <f t="shared" si="44"/>
        <v>0</v>
      </c>
      <c r="BT27" s="6">
        <f t="shared" si="44"/>
        <v>0</v>
      </c>
      <c r="BU27" s="6">
        <f t="shared" si="44"/>
        <v>0</v>
      </c>
      <c r="BV27" s="6">
        <f t="shared" si="44"/>
        <v>0</v>
      </c>
      <c r="BW27" s="6">
        <f t="shared" si="44"/>
        <v>0</v>
      </c>
      <c r="BX27" s="6">
        <f t="shared" si="44"/>
        <v>0</v>
      </c>
      <c r="BY27" s="6">
        <f t="shared" si="44"/>
        <v>0</v>
      </c>
      <c r="BZ27" s="6">
        <f t="shared" si="44"/>
        <v>0</v>
      </c>
      <c r="CA27" s="6">
        <f t="shared" si="44"/>
        <v>0</v>
      </c>
      <c r="CB27" s="6">
        <f t="shared" si="44"/>
        <v>0</v>
      </c>
      <c r="CC27" s="6">
        <f t="shared" si="44"/>
        <v>0</v>
      </c>
      <c r="CD27" s="6">
        <f t="shared" si="44"/>
        <v>0</v>
      </c>
      <c r="CE27">
        <f>0</f>
        <v>0</v>
      </c>
      <c r="CF27">
        <v>43.082000000000001</v>
      </c>
    </row>
    <row r="28" spans="1:84" x14ac:dyDescent="0.25">
      <c r="A28" s="4" t="s">
        <v>40</v>
      </c>
      <c r="B28" s="5"/>
      <c r="C28" s="5"/>
      <c r="D28" s="5">
        <v>4.9279999999999999</v>
      </c>
      <c r="E28" s="5">
        <v>1.1520000000000001</v>
      </c>
      <c r="F28" s="5"/>
      <c r="G28" s="5">
        <v>0.94700000000000006</v>
      </c>
      <c r="H28" s="5"/>
      <c r="I28" s="5"/>
      <c r="J28" s="5"/>
      <c r="K28" s="5"/>
      <c r="L28" s="5">
        <v>0</v>
      </c>
      <c r="M28" s="5"/>
      <c r="N28" s="5"/>
      <c r="O28" s="5"/>
      <c r="P28" s="5"/>
      <c r="Q28" s="5">
        <v>2.3220000000000001</v>
      </c>
      <c r="R28" s="5"/>
      <c r="S28" s="5"/>
      <c r="T28" s="5"/>
      <c r="U28" s="5"/>
      <c r="V28" s="5"/>
      <c r="W28" s="5"/>
      <c r="X28" s="5">
        <v>26.406000000000002</v>
      </c>
      <c r="Y28" s="5"/>
      <c r="Z28" s="5"/>
      <c r="AA28" s="5"/>
      <c r="AB28" s="5"/>
      <c r="AC28" s="5"/>
      <c r="AD28" s="5"/>
      <c r="AE28" s="5"/>
      <c r="AF28" s="5"/>
      <c r="AG28" s="5"/>
      <c r="AH28" s="5">
        <v>2.8220000000000001</v>
      </c>
      <c r="AI28" s="5"/>
      <c r="AJ28" s="5"/>
      <c r="AK28" s="5"/>
      <c r="AL28" s="5"/>
      <c r="AM28" s="5"/>
      <c r="AN28" s="5"/>
      <c r="AO28" s="5">
        <v>38.577000000000005</v>
      </c>
      <c r="AR28" t="s">
        <v>40</v>
      </c>
      <c r="AS28" s="6">
        <f>(0)/38.577</f>
        <v>0</v>
      </c>
      <c r="AT28" s="6">
        <f>(0)/38.577</f>
        <v>0</v>
      </c>
      <c r="AU28" s="6">
        <v>0.1277445109780439</v>
      </c>
      <c r="AV28" s="6">
        <v>2.9862353215646627E-2</v>
      </c>
      <c r="AW28" s="6">
        <f>(0)/38.577</f>
        <v>0</v>
      </c>
      <c r="AX28" s="6">
        <v>2.4548305985431732E-2</v>
      </c>
      <c r="AY28" s="6">
        <f>(0)/38.577</f>
        <v>0</v>
      </c>
      <c r="AZ28" s="6">
        <f>(0)/38.577</f>
        <v>0</v>
      </c>
      <c r="BA28" s="6">
        <f>(0)/38.577</f>
        <v>0</v>
      </c>
      <c r="BB28" s="6">
        <f>(0)/38.577</f>
        <v>0</v>
      </c>
      <c r="BC28" s="6">
        <v>0</v>
      </c>
      <c r="BD28" s="6">
        <f>(0)/38.577</f>
        <v>0</v>
      </c>
      <c r="BE28" s="6">
        <f>(0)/38.577</f>
        <v>0</v>
      </c>
      <c r="BF28" s="6">
        <f>(0)/38.577</f>
        <v>0</v>
      </c>
      <c r="BG28" s="6">
        <f>(0)/38.577</f>
        <v>0</v>
      </c>
      <c r="BH28" s="6">
        <v>6.0191305700287731E-2</v>
      </c>
      <c r="BI28" s="6">
        <f t="shared" ref="BI28:BN28" si="45">(0)/38.577</f>
        <v>0</v>
      </c>
      <c r="BJ28" s="6">
        <f t="shared" si="45"/>
        <v>0</v>
      </c>
      <c r="BK28" s="6">
        <f t="shared" si="45"/>
        <v>0</v>
      </c>
      <c r="BL28" s="6">
        <f t="shared" si="45"/>
        <v>0</v>
      </c>
      <c r="BM28" s="6">
        <f t="shared" si="45"/>
        <v>0</v>
      </c>
      <c r="BN28" s="6">
        <f t="shared" si="45"/>
        <v>0</v>
      </c>
      <c r="BO28" s="6">
        <v>0.68450112761490001</v>
      </c>
      <c r="BP28" s="6">
        <f t="shared" ref="BP28:BX28" si="46">(0)/38.577</f>
        <v>0</v>
      </c>
      <c r="BQ28" s="6">
        <f t="shared" si="46"/>
        <v>0</v>
      </c>
      <c r="BR28" s="6">
        <f t="shared" si="46"/>
        <v>0</v>
      </c>
      <c r="BS28" s="6">
        <f t="shared" si="46"/>
        <v>0</v>
      </c>
      <c r="BT28" s="6">
        <f t="shared" si="46"/>
        <v>0</v>
      </c>
      <c r="BU28" s="6">
        <f t="shared" si="46"/>
        <v>0</v>
      </c>
      <c r="BV28" s="6">
        <f t="shared" si="46"/>
        <v>0</v>
      </c>
      <c r="BW28" s="6">
        <f t="shared" si="46"/>
        <v>0</v>
      </c>
      <c r="BX28" s="6">
        <f t="shared" si="46"/>
        <v>0</v>
      </c>
      <c r="BY28" s="6">
        <v>7.3152396505689915E-2</v>
      </c>
      <c r="BZ28" s="6">
        <f>(0)/38.577</f>
        <v>0</v>
      </c>
      <c r="CA28" s="6">
        <f>(0)/38.577</f>
        <v>0</v>
      </c>
      <c r="CB28" s="6">
        <f>(0)/38.577</f>
        <v>0</v>
      </c>
      <c r="CC28" s="6">
        <f>(0)/38.577</f>
        <v>0</v>
      </c>
      <c r="CD28" s="6">
        <f>(0)/38.577</f>
        <v>0</v>
      </c>
      <c r="CE28">
        <f>0</f>
        <v>0</v>
      </c>
      <c r="CF28">
        <v>38.577000000000005</v>
      </c>
    </row>
    <row r="29" spans="1:84" x14ac:dyDescent="0.25">
      <c r="A29" s="4" t="s">
        <v>54</v>
      </c>
      <c r="B29" s="5"/>
      <c r="C29" s="5"/>
      <c r="D29" s="5"/>
      <c r="E29" s="5">
        <v>44</v>
      </c>
      <c r="F29" s="5"/>
      <c r="G29" s="5"/>
      <c r="H29" s="5"/>
      <c r="I29" s="5"/>
      <c r="J29" s="5"/>
      <c r="K29" s="5"/>
      <c r="L29" s="5"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44</v>
      </c>
      <c r="AR29" t="s">
        <v>54</v>
      </c>
      <c r="AS29" s="6">
        <f>(0)/44</f>
        <v>0</v>
      </c>
      <c r="AT29" s="6">
        <f>(0)/44</f>
        <v>0</v>
      </c>
      <c r="AU29" s="6">
        <f>(0)/44</f>
        <v>0</v>
      </c>
      <c r="AV29" s="6">
        <v>1</v>
      </c>
      <c r="AW29" s="6">
        <f t="shared" ref="AW29:BB29" si="47">(0)/44</f>
        <v>0</v>
      </c>
      <c r="AX29" s="6">
        <f t="shared" si="47"/>
        <v>0</v>
      </c>
      <c r="AY29" s="6">
        <f t="shared" si="47"/>
        <v>0</v>
      </c>
      <c r="AZ29" s="6">
        <f t="shared" si="47"/>
        <v>0</v>
      </c>
      <c r="BA29" s="6">
        <f t="shared" si="47"/>
        <v>0</v>
      </c>
      <c r="BB29" s="6">
        <f t="shared" si="47"/>
        <v>0</v>
      </c>
      <c r="BC29" s="6">
        <v>0</v>
      </c>
      <c r="BD29" s="6">
        <f t="shared" ref="BD29:CD29" si="48">(0)/44</f>
        <v>0</v>
      </c>
      <c r="BE29" s="6">
        <f t="shared" si="48"/>
        <v>0</v>
      </c>
      <c r="BF29" s="6">
        <f t="shared" si="48"/>
        <v>0</v>
      </c>
      <c r="BG29" s="6">
        <f t="shared" si="48"/>
        <v>0</v>
      </c>
      <c r="BH29" s="6">
        <f t="shared" si="48"/>
        <v>0</v>
      </c>
      <c r="BI29" s="6">
        <f t="shared" si="48"/>
        <v>0</v>
      </c>
      <c r="BJ29" s="6">
        <f t="shared" si="48"/>
        <v>0</v>
      </c>
      <c r="BK29" s="6">
        <f t="shared" si="48"/>
        <v>0</v>
      </c>
      <c r="BL29" s="6">
        <f t="shared" si="48"/>
        <v>0</v>
      </c>
      <c r="BM29" s="6">
        <f t="shared" si="48"/>
        <v>0</v>
      </c>
      <c r="BN29" s="6">
        <f t="shared" si="48"/>
        <v>0</v>
      </c>
      <c r="BO29" s="6">
        <f t="shared" si="48"/>
        <v>0</v>
      </c>
      <c r="BP29" s="6">
        <f t="shared" si="48"/>
        <v>0</v>
      </c>
      <c r="BQ29" s="6">
        <f t="shared" si="48"/>
        <v>0</v>
      </c>
      <c r="BR29" s="6">
        <f t="shared" si="48"/>
        <v>0</v>
      </c>
      <c r="BS29" s="6">
        <f t="shared" si="48"/>
        <v>0</v>
      </c>
      <c r="BT29" s="6">
        <f t="shared" si="48"/>
        <v>0</v>
      </c>
      <c r="BU29" s="6">
        <f t="shared" si="48"/>
        <v>0</v>
      </c>
      <c r="BV29" s="6">
        <f t="shared" si="48"/>
        <v>0</v>
      </c>
      <c r="BW29" s="6">
        <f t="shared" si="48"/>
        <v>0</v>
      </c>
      <c r="BX29" s="6">
        <f t="shared" si="48"/>
        <v>0</v>
      </c>
      <c r="BY29" s="6">
        <f t="shared" si="48"/>
        <v>0</v>
      </c>
      <c r="BZ29" s="6">
        <f t="shared" si="48"/>
        <v>0</v>
      </c>
      <c r="CA29" s="6">
        <f t="shared" si="48"/>
        <v>0</v>
      </c>
      <c r="CB29" s="6">
        <f t="shared" si="48"/>
        <v>0</v>
      </c>
      <c r="CC29" s="6">
        <f t="shared" si="48"/>
        <v>0</v>
      </c>
      <c r="CD29" s="6">
        <f t="shared" si="48"/>
        <v>0</v>
      </c>
      <c r="CE29">
        <f>0</f>
        <v>0</v>
      </c>
      <c r="CF29">
        <v>44</v>
      </c>
    </row>
    <row r="30" spans="1:84" x14ac:dyDescent="0.25">
      <c r="A30" s="4" t="s">
        <v>46</v>
      </c>
      <c r="B30" s="5"/>
      <c r="C30" s="5"/>
      <c r="D30" s="5">
        <v>77.930999999999997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>
        <v>77.930999999999997</v>
      </c>
      <c r="AR30" t="s">
        <v>46</v>
      </c>
      <c r="AS30" s="6">
        <f>(0)/77.931</f>
        <v>0</v>
      </c>
      <c r="AT30" s="6">
        <f>(0)/77.931</f>
        <v>0</v>
      </c>
      <c r="AU30" s="6">
        <v>1</v>
      </c>
      <c r="AV30" s="6">
        <f t="shared" ref="AV30:CD30" si="49">(0)/77.931</f>
        <v>0</v>
      </c>
      <c r="AW30" s="6">
        <f t="shared" si="49"/>
        <v>0</v>
      </c>
      <c r="AX30" s="6">
        <f t="shared" si="49"/>
        <v>0</v>
      </c>
      <c r="AY30" s="6">
        <f t="shared" si="49"/>
        <v>0</v>
      </c>
      <c r="AZ30" s="6">
        <f t="shared" si="49"/>
        <v>0</v>
      </c>
      <c r="BA30" s="6">
        <f t="shared" si="49"/>
        <v>0</v>
      </c>
      <c r="BB30" s="6">
        <f t="shared" si="49"/>
        <v>0</v>
      </c>
      <c r="BC30" s="6">
        <f t="shared" si="49"/>
        <v>0</v>
      </c>
      <c r="BD30" s="6">
        <f t="shared" si="49"/>
        <v>0</v>
      </c>
      <c r="BE30" s="6">
        <f t="shared" si="49"/>
        <v>0</v>
      </c>
      <c r="BF30" s="6">
        <f t="shared" si="49"/>
        <v>0</v>
      </c>
      <c r="BG30" s="6">
        <f t="shared" si="49"/>
        <v>0</v>
      </c>
      <c r="BH30" s="6">
        <f t="shared" si="49"/>
        <v>0</v>
      </c>
      <c r="BI30" s="6">
        <f t="shared" si="49"/>
        <v>0</v>
      </c>
      <c r="BJ30" s="6">
        <f t="shared" si="49"/>
        <v>0</v>
      </c>
      <c r="BK30" s="6">
        <f t="shared" si="49"/>
        <v>0</v>
      </c>
      <c r="BL30" s="6">
        <f t="shared" si="49"/>
        <v>0</v>
      </c>
      <c r="BM30" s="6">
        <f t="shared" si="49"/>
        <v>0</v>
      </c>
      <c r="BN30" s="6">
        <f t="shared" si="49"/>
        <v>0</v>
      </c>
      <c r="BO30" s="6">
        <f t="shared" si="49"/>
        <v>0</v>
      </c>
      <c r="BP30" s="6">
        <f t="shared" si="49"/>
        <v>0</v>
      </c>
      <c r="BQ30" s="6">
        <f t="shared" si="49"/>
        <v>0</v>
      </c>
      <c r="BR30" s="6">
        <f t="shared" si="49"/>
        <v>0</v>
      </c>
      <c r="BS30" s="6">
        <f t="shared" si="49"/>
        <v>0</v>
      </c>
      <c r="BT30" s="6">
        <f t="shared" si="49"/>
        <v>0</v>
      </c>
      <c r="BU30" s="6">
        <f t="shared" si="49"/>
        <v>0</v>
      </c>
      <c r="BV30" s="6">
        <f t="shared" si="49"/>
        <v>0</v>
      </c>
      <c r="BW30" s="6">
        <f t="shared" si="49"/>
        <v>0</v>
      </c>
      <c r="BX30" s="6">
        <f t="shared" si="49"/>
        <v>0</v>
      </c>
      <c r="BY30" s="6">
        <f t="shared" si="49"/>
        <v>0</v>
      </c>
      <c r="BZ30" s="6">
        <f t="shared" si="49"/>
        <v>0</v>
      </c>
      <c r="CA30" s="6">
        <f t="shared" si="49"/>
        <v>0</v>
      </c>
      <c r="CB30" s="6">
        <f t="shared" si="49"/>
        <v>0</v>
      </c>
      <c r="CC30" s="6">
        <f t="shared" si="49"/>
        <v>0</v>
      </c>
      <c r="CD30" s="6">
        <f t="shared" si="49"/>
        <v>0</v>
      </c>
      <c r="CE30">
        <f>0</f>
        <v>0</v>
      </c>
      <c r="CF30">
        <v>77.930999999999997</v>
      </c>
    </row>
    <row r="31" spans="1:84" x14ac:dyDescent="0.25">
      <c r="A31" s="4" t="s">
        <v>45</v>
      </c>
      <c r="B31" s="5"/>
      <c r="C31" s="5"/>
      <c r="D31" s="5">
        <v>131.93600000000001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131.93600000000001</v>
      </c>
      <c r="AR31" t="s">
        <v>45</v>
      </c>
      <c r="AS31" s="6">
        <f>(0)/131.936</f>
        <v>0</v>
      </c>
      <c r="AT31" s="6">
        <f>(0)/131.936</f>
        <v>0</v>
      </c>
      <c r="AU31" s="6">
        <v>1</v>
      </c>
      <c r="AV31" s="6">
        <f t="shared" ref="AV31:CD31" si="50">(0)/131.936</f>
        <v>0</v>
      </c>
      <c r="AW31" s="6">
        <f t="shared" si="50"/>
        <v>0</v>
      </c>
      <c r="AX31" s="6">
        <f t="shared" si="50"/>
        <v>0</v>
      </c>
      <c r="AY31" s="6">
        <f t="shared" si="50"/>
        <v>0</v>
      </c>
      <c r="AZ31" s="6">
        <f t="shared" si="50"/>
        <v>0</v>
      </c>
      <c r="BA31" s="6">
        <f t="shared" si="50"/>
        <v>0</v>
      </c>
      <c r="BB31" s="6">
        <f t="shared" si="50"/>
        <v>0</v>
      </c>
      <c r="BC31" s="6">
        <f t="shared" si="50"/>
        <v>0</v>
      </c>
      <c r="BD31" s="6">
        <f t="shared" si="50"/>
        <v>0</v>
      </c>
      <c r="BE31" s="6">
        <f t="shared" si="50"/>
        <v>0</v>
      </c>
      <c r="BF31" s="6">
        <f t="shared" si="50"/>
        <v>0</v>
      </c>
      <c r="BG31" s="6">
        <f t="shared" si="50"/>
        <v>0</v>
      </c>
      <c r="BH31" s="6">
        <f t="shared" si="50"/>
        <v>0</v>
      </c>
      <c r="BI31" s="6">
        <f t="shared" si="50"/>
        <v>0</v>
      </c>
      <c r="BJ31" s="6">
        <f t="shared" si="50"/>
        <v>0</v>
      </c>
      <c r="BK31" s="6">
        <f t="shared" si="50"/>
        <v>0</v>
      </c>
      <c r="BL31" s="6">
        <f t="shared" si="50"/>
        <v>0</v>
      </c>
      <c r="BM31" s="6">
        <f t="shared" si="50"/>
        <v>0</v>
      </c>
      <c r="BN31" s="6">
        <f t="shared" si="50"/>
        <v>0</v>
      </c>
      <c r="BO31" s="6">
        <f t="shared" si="50"/>
        <v>0</v>
      </c>
      <c r="BP31" s="6">
        <f t="shared" si="50"/>
        <v>0</v>
      </c>
      <c r="BQ31" s="6">
        <f t="shared" si="50"/>
        <v>0</v>
      </c>
      <c r="BR31" s="6">
        <f t="shared" si="50"/>
        <v>0</v>
      </c>
      <c r="BS31" s="6">
        <f t="shared" si="50"/>
        <v>0</v>
      </c>
      <c r="BT31" s="6">
        <f t="shared" si="50"/>
        <v>0</v>
      </c>
      <c r="BU31" s="6">
        <f t="shared" si="50"/>
        <v>0</v>
      </c>
      <c r="BV31" s="6">
        <f t="shared" si="50"/>
        <v>0</v>
      </c>
      <c r="BW31" s="6">
        <f t="shared" si="50"/>
        <v>0</v>
      </c>
      <c r="BX31" s="6">
        <f t="shared" si="50"/>
        <v>0</v>
      </c>
      <c r="BY31" s="6">
        <f t="shared" si="50"/>
        <v>0</v>
      </c>
      <c r="BZ31" s="6">
        <f t="shared" si="50"/>
        <v>0</v>
      </c>
      <c r="CA31" s="6">
        <f t="shared" si="50"/>
        <v>0</v>
      </c>
      <c r="CB31" s="6">
        <f t="shared" si="50"/>
        <v>0</v>
      </c>
      <c r="CC31" s="6">
        <f t="shared" si="50"/>
        <v>0</v>
      </c>
      <c r="CD31" s="6">
        <f t="shared" si="50"/>
        <v>0</v>
      </c>
      <c r="CE31">
        <f>0</f>
        <v>0</v>
      </c>
      <c r="CF31">
        <v>131.93600000000001</v>
      </c>
    </row>
    <row r="32" spans="1:84" x14ac:dyDescent="0.25">
      <c r="A32" s="4" t="s">
        <v>39</v>
      </c>
      <c r="B32" s="5"/>
      <c r="C32" s="5"/>
      <c r="D32" s="5">
        <v>40.347999999999999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2</v>
      </c>
      <c r="V32" s="5"/>
      <c r="W32" s="5">
        <v>65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185.12299999999999</v>
      </c>
      <c r="AL32" s="5">
        <v>422</v>
      </c>
      <c r="AM32" s="5"/>
      <c r="AN32" s="5"/>
      <c r="AO32" s="5">
        <v>714.471</v>
      </c>
      <c r="AR32" t="s">
        <v>39</v>
      </c>
      <c r="AS32" s="6">
        <f>(0)/714.471</f>
        <v>0</v>
      </c>
      <c r="AT32" s="6">
        <f>(0)/714.471</f>
        <v>0</v>
      </c>
      <c r="AU32" s="6">
        <v>5.6472551020265341E-2</v>
      </c>
      <c r="AV32" s="6">
        <f t="shared" ref="AV32:BK32" si="51">(0)/714.471</f>
        <v>0</v>
      </c>
      <c r="AW32" s="6">
        <f t="shared" si="51"/>
        <v>0</v>
      </c>
      <c r="AX32" s="6">
        <f t="shared" si="51"/>
        <v>0</v>
      </c>
      <c r="AY32" s="6">
        <f t="shared" si="51"/>
        <v>0</v>
      </c>
      <c r="AZ32" s="6">
        <f t="shared" si="51"/>
        <v>0</v>
      </c>
      <c r="BA32" s="6">
        <f t="shared" si="51"/>
        <v>0</v>
      </c>
      <c r="BB32" s="6">
        <f t="shared" si="51"/>
        <v>0</v>
      </c>
      <c r="BC32" s="6">
        <f t="shared" si="51"/>
        <v>0</v>
      </c>
      <c r="BD32" s="6">
        <f t="shared" si="51"/>
        <v>0</v>
      </c>
      <c r="BE32" s="6">
        <f t="shared" si="51"/>
        <v>0</v>
      </c>
      <c r="BF32" s="6">
        <f t="shared" si="51"/>
        <v>0</v>
      </c>
      <c r="BG32" s="6">
        <f t="shared" si="51"/>
        <v>0</v>
      </c>
      <c r="BH32" s="6">
        <f t="shared" si="51"/>
        <v>0</v>
      </c>
      <c r="BI32" s="6">
        <f t="shared" si="51"/>
        <v>0</v>
      </c>
      <c r="BJ32" s="6">
        <f t="shared" si="51"/>
        <v>0</v>
      </c>
      <c r="BK32" s="6">
        <f t="shared" si="51"/>
        <v>0</v>
      </c>
      <c r="BL32" s="6">
        <v>2.799273868358548E-3</v>
      </c>
      <c r="BM32" s="6">
        <f>(0)/714.471</f>
        <v>0</v>
      </c>
      <c r="BN32" s="6">
        <v>9.0976400721652806E-2</v>
      </c>
      <c r="BO32" s="6">
        <f t="shared" ref="BO32:CA32" si="52">(0)/714.471</f>
        <v>0</v>
      </c>
      <c r="BP32" s="6">
        <f t="shared" si="52"/>
        <v>0</v>
      </c>
      <c r="BQ32" s="6">
        <f t="shared" si="52"/>
        <v>0</v>
      </c>
      <c r="BR32" s="6">
        <f t="shared" si="52"/>
        <v>0</v>
      </c>
      <c r="BS32" s="6">
        <f t="shared" si="52"/>
        <v>0</v>
      </c>
      <c r="BT32" s="6">
        <f t="shared" si="52"/>
        <v>0</v>
      </c>
      <c r="BU32" s="6">
        <f t="shared" si="52"/>
        <v>0</v>
      </c>
      <c r="BV32" s="6">
        <f t="shared" si="52"/>
        <v>0</v>
      </c>
      <c r="BW32" s="6">
        <f t="shared" si="52"/>
        <v>0</v>
      </c>
      <c r="BX32" s="6">
        <f t="shared" si="52"/>
        <v>0</v>
      </c>
      <c r="BY32" s="6">
        <f t="shared" si="52"/>
        <v>0</v>
      </c>
      <c r="BZ32" s="6">
        <f t="shared" si="52"/>
        <v>0</v>
      </c>
      <c r="CA32" s="6">
        <f t="shared" si="52"/>
        <v>0</v>
      </c>
      <c r="CB32" s="6">
        <v>0.25910498816606969</v>
      </c>
      <c r="CC32" s="6">
        <v>0.59064678622365363</v>
      </c>
      <c r="CD32" s="6">
        <f>(0)/714.471</f>
        <v>0</v>
      </c>
      <c r="CE32">
        <f>0</f>
        <v>0</v>
      </c>
      <c r="CF32">
        <v>714.471</v>
      </c>
    </row>
    <row r="33" spans="1:84" x14ac:dyDescent="0.25">
      <c r="A33" s="4" t="s">
        <v>28</v>
      </c>
      <c r="B33" s="5"/>
      <c r="C33" s="5"/>
      <c r="D33" s="5">
        <v>41.118000000000002</v>
      </c>
      <c r="E33" s="5">
        <v>106.93599999999999</v>
      </c>
      <c r="F33" s="5"/>
      <c r="G33" s="5">
        <v>40.150999999999996</v>
      </c>
      <c r="H33" s="5"/>
      <c r="I33" s="5"/>
      <c r="J33" s="5"/>
      <c r="K33" s="5"/>
      <c r="L33" s="5">
        <v>1083.604</v>
      </c>
      <c r="M33" s="5">
        <v>21.35</v>
      </c>
      <c r="N33" s="5"/>
      <c r="O33" s="5"/>
      <c r="P33" s="5"/>
      <c r="Q33" s="5">
        <v>162.63499999999999</v>
      </c>
      <c r="R33" s="5"/>
      <c r="S33" s="5"/>
      <c r="T33" s="5">
        <v>13.895999999999999</v>
      </c>
      <c r="U33" s="5"/>
      <c r="V33" s="5"/>
      <c r="W33" s="5">
        <v>35.028000000000006</v>
      </c>
      <c r="X33" s="5">
        <v>4.617</v>
      </c>
      <c r="Y33" s="5"/>
      <c r="Z33" s="5"/>
      <c r="AA33" s="5"/>
      <c r="AB33" s="5">
        <v>41.652000000000001</v>
      </c>
      <c r="AC33" s="5"/>
      <c r="AD33" s="5"/>
      <c r="AE33" s="5">
        <v>10</v>
      </c>
      <c r="AF33" s="5"/>
      <c r="AG33" s="5"/>
      <c r="AH33" s="5">
        <v>4.8599999999999994</v>
      </c>
      <c r="AI33" s="5"/>
      <c r="AJ33" s="5"/>
      <c r="AK33" s="5">
        <v>1.98</v>
      </c>
      <c r="AL33" s="5"/>
      <c r="AM33" s="5"/>
      <c r="AN33" s="5"/>
      <c r="AO33" s="5">
        <v>1567.8269999999998</v>
      </c>
      <c r="AR33" t="s">
        <v>28</v>
      </c>
      <c r="AS33" s="6">
        <f>(0)/1567.827</f>
        <v>0</v>
      </c>
      <c r="AT33" s="6">
        <f>(0)/1567.827</f>
        <v>0</v>
      </c>
      <c r="AU33" s="6">
        <v>2.622610785501207E-2</v>
      </c>
      <c r="AV33" s="6">
        <v>6.8206504926882877E-2</v>
      </c>
      <c r="AW33" s="6">
        <f>(0)/1567.827</f>
        <v>0</v>
      </c>
      <c r="AX33" s="6">
        <v>2.5609330621299418E-2</v>
      </c>
      <c r="AY33" s="6">
        <f>(0)/1567.827</f>
        <v>0</v>
      </c>
      <c r="AZ33" s="6">
        <f>(0)/1567.827</f>
        <v>0</v>
      </c>
      <c r="BA33" s="6">
        <f>(0)/1567.827</f>
        <v>0</v>
      </c>
      <c r="BB33" s="6">
        <f>(0)/1567.827</f>
        <v>0</v>
      </c>
      <c r="BC33" s="6">
        <v>0.69115023532570885</v>
      </c>
      <c r="BD33" s="6">
        <v>1.3617573877730136E-2</v>
      </c>
      <c r="BE33" s="6">
        <f>(0)/1567.827</f>
        <v>0</v>
      </c>
      <c r="BF33" s="6">
        <f>(0)/1567.827</f>
        <v>0</v>
      </c>
      <c r="BG33" s="6">
        <f>(0)/1567.827</f>
        <v>0</v>
      </c>
      <c r="BH33" s="6">
        <v>0.10373274602363655</v>
      </c>
      <c r="BI33" s="6">
        <f>(0)/1567.827</f>
        <v>0</v>
      </c>
      <c r="BJ33" s="6">
        <f>(0)/1567.827</f>
        <v>0</v>
      </c>
      <c r="BK33" s="6">
        <v>8.8632227918003723E-3</v>
      </c>
      <c r="BL33" s="6">
        <f>(0)/1567.827</f>
        <v>0</v>
      </c>
      <c r="BM33" s="6">
        <f>(0)/1567.827</f>
        <v>0</v>
      </c>
      <c r="BN33" s="6">
        <v>2.2341750716118557E-2</v>
      </c>
      <c r="BO33" s="6">
        <v>2.9448402151512894E-3</v>
      </c>
      <c r="BP33" s="6">
        <f>(0)/1567.827</f>
        <v>0</v>
      </c>
      <c r="BQ33" s="6">
        <f>(0)/1567.827</f>
        <v>0</v>
      </c>
      <c r="BR33" s="6">
        <f>(0)/1567.827</f>
        <v>0</v>
      </c>
      <c r="BS33" s="6">
        <v>2.6566706658323915E-2</v>
      </c>
      <c r="BT33" s="6">
        <f>(0)/1567.827</f>
        <v>0</v>
      </c>
      <c r="BU33" s="6">
        <f>(0)/1567.827</f>
        <v>0</v>
      </c>
      <c r="BV33" s="6">
        <v>6.3782547436675103E-3</v>
      </c>
      <c r="BW33" s="6">
        <f>(0)/1567.827</f>
        <v>0</v>
      </c>
      <c r="BX33" s="6">
        <f>(0)/1567.827</f>
        <v>0</v>
      </c>
      <c r="BY33" s="6">
        <v>3.0998318054224097E-3</v>
      </c>
      <c r="BZ33" s="6">
        <f>(0)/1567.827</f>
        <v>0</v>
      </c>
      <c r="CA33" s="6">
        <f>(0)/1567.827</f>
        <v>0</v>
      </c>
      <c r="CB33" s="6">
        <v>1.2628944392461671E-3</v>
      </c>
      <c r="CC33" s="6">
        <f>(0)/1567.827</f>
        <v>0</v>
      </c>
      <c r="CD33" s="6">
        <f>(0)/1567.827</f>
        <v>0</v>
      </c>
      <c r="CE33">
        <f>0</f>
        <v>0</v>
      </c>
      <c r="CF33">
        <v>1567.8269999999998</v>
      </c>
    </row>
    <row r="34" spans="1:84" x14ac:dyDescent="0.25">
      <c r="A34" s="4" t="s">
        <v>19</v>
      </c>
      <c r="B34" s="5"/>
      <c r="C34" s="5">
        <v>72.432000000000002</v>
      </c>
      <c r="D34" s="5">
        <v>10.780000000000001</v>
      </c>
      <c r="E34" s="5">
        <v>14.364000000000001</v>
      </c>
      <c r="F34" s="5"/>
      <c r="G34" s="5"/>
      <c r="H34" s="5"/>
      <c r="I34" s="5"/>
      <c r="J34" s="5"/>
      <c r="K34" s="5"/>
      <c r="L34" s="5">
        <v>13.733999999999998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37.488</v>
      </c>
      <c r="AC34" s="5"/>
      <c r="AD34" s="5"/>
      <c r="AE34" s="5"/>
      <c r="AF34" s="5"/>
      <c r="AG34" s="5"/>
      <c r="AH34" s="5">
        <v>2.3219999999999996</v>
      </c>
      <c r="AI34" s="5"/>
      <c r="AJ34" s="5"/>
      <c r="AK34" s="5">
        <v>173.30600000000001</v>
      </c>
      <c r="AL34" s="5"/>
      <c r="AM34" s="5"/>
      <c r="AN34" s="5"/>
      <c r="AO34" s="5">
        <v>324.42600000000004</v>
      </c>
      <c r="AR34" t="s">
        <v>19</v>
      </c>
      <c r="AS34" s="6">
        <f>(0)/324.426</f>
        <v>0</v>
      </c>
      <c r="AT34" s="6">
        <v>0.2232620073606924</v>
      </c>
      <c r="AU34" s="6">
        <v>3.322791638154772E-2</v>
      </c>
      <c r="AV34" s="6">
        <v>4.4275119749958382E-2</v>
      </c>
      <c r="AW34" s="6">
        <f t="shared" ref="AW34:BB34" si="53">(0)/324.426</f>
        <v>0</v>
      </c>
      <c r="AX34" s="6">
        <f t="shared" si="53"/>
        <v>0</v>
      </c>
      <c r="AY34" s="6">
        <f t="shared" si="53"/>
        <v>0</v>
      </c>
      <c r="AZ34" s="6">
        <f t="shared" si="53"/>
        <v>0</v>
      </c>
      <c r="BA34" s="6">
        <f t="shared" si="53"/>
        <v>0</v>
      </c>
      <c r="BB34" s="6">
        <f t="shared" si="53"/>
        <v>0</v>
      </c>
      <c r="BC34" s="6">
        <v>4.2333228532854941E-2</v>
      </c>
      <c r="BD34" s="6">
        <f t="shared" ref="BD34:BR34" si="54">(0)/324.426</f>
        <v>0</v>
      </c>
      <c r="BE34" s="6">
        <f t="shared" si="54"/>
        <v>0</v>
      </c>
      <c r="BF34" s="6">
        <f t="shared" si="54"/>
        <v>0</v>
      </c>
      <c r="BG34" s="6">
        <f t="shared" si="54"/>
        <v>0</v>
      </c>
      <c r="BH34" s="6">
        <f t="shared" si="54"/>
        <v>0</v>
      </c>
      <c r="BI34" s="6">
        <f t="shared" si="54"/>
        <v>0</v>
      </c>
      <c r="BJ34" s="6">
        <f t="shared" si="54"/>
        <v>0</v>
      </c>
      <c r="BK34" s="6">
        <f t="shared" si="54"/>
        <v>0</v>
      </c>
      <c r="BL34" s="6">
        <f t="shared" si="54"/>
        <v>0</v>
      </c>
      <c r="BM34" s="6">
        <f t="shared" si="54"/>
        <v>0</v>
      </c>
      <c r="BN34" s="6">
        <f t="shared" si="54"/>
        <v>0</v>
      </c>
      <c r="BO34" s="6">
        <f t="shared" si="54"/>
        <v>0</v>
      </c>
      <c r="BP34" s="6">
        <f t="shared" si="54"/>
        <v>0</v>
      </c>
      <c r="BQ34" s="6">
        <f t="shared" si="54"/>
        <v>0</v>
      </c>
      <c r="BR34" s="6">
        <f t="shared" si="54"/>
        <v>0</v>
      </c>
      <c r="BS34" s="6">
        <v>0.11555177451868838</v>
      </c>
      <c r="BT34" s="6">
        <f>(0)/324.426</f>
        <v>0</v>
      </c>
      <c r="BU34" s="6">
        <f>(0)/324.426</f>
        <v>0</v>
      </c>
      <c r="BV34" s="6">
        <f>(0)/324.426</f>
        <v>0</v>
      </c>
      <c r="BW34" s="6">
        <f>(0)/324.426</f>
        <v>0</v>
      </c>
      <c r="BX34" s="6">
        <f>(0)/324.426</f>
        <v>0</v>
      </c>
      <c r="BY34" s="6">
        <v>7.1572562001812412E-3</v>
      </c>
      <c r="BZ34" s="6">
        <f>(0)/324.426</f>
        <v>0</v>
      </c>
      <c r="CA34" s="6">
        <f>(0)/324.426</f>
        <v>0</v>
      </c>
      <c r="CB34" s="6">
        <v>0.53419269725607688</v>
      </c>
      <c r="CC34" s="6">
        <f>(0)/324.426</f>
        <v>0</v>
      </c>
      <c r="CD34" s="6">
        <f>(0)/324.426</f>
        <v>0</v>
      </c>
      <c r="CE34">
        <f>0</f>
        <v>0</v>
      </c>
      <c r="CF34">
        <v>324.42600000000004</v>
      </c>
    </row>
    <row r="35" spans="1:84" x14ac:dyDescent="0.25">
      <c r="A35" s="4" t="s">
        <v>173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>
        <v>498.36699999999996</v>
      </c>
      <c r="M35" s="5"/>
      <c r="N35" s="5"/>
      <c r="O35" s="5"/>
      <c r="P35" s="5"/>
      <c r="Q35" s="5">
        <v>22.493000000000002</v>
      </c>
      <c r="R35" s="5"/>
      <c r="S35" s="5"/>
      <c r="T35" s="5">
        <v>94.378</v>
      </c>
      <c r="U35" s="5"/>
      <c r="V35" s="5"/>
      <c r="W35" s="5">
        <v>167</v>
      </c>
      <c r="X35" s="5">
        <v>223.31700000000001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1005.5550000000001</v>
      </c>
      <c r="AR35" t="s">
        <v>173</v>
      </c>
      <c r="AS35" s="6">
        <f t="shared" ref="AS35:BB35" si="55">(0)/1005.555</f>
        <v>0</v>
      </c>
      <c r="AT35" s="6">
        <f t="shared" si="55"/>
        <v>0</v>
      </c>
      <c r="AU35" s="6">
        <f t="shared" si="55"/>
        <v>0</v>
      </c>
      <c r="AV35" s="6">
        <f t="shared" si="55"/>
        <v>0</v>
      </c>
      <c r="AW35" s="6">
        <f t="shared" si="55"/>
        <v>0</v>
      </c>
      <c r="AX35" s="6">
        <f t="shared" si="55"/>
        <v>0</v>
      </c>
      <c r="AY35" s="6">
        <f t="shared" si="55"/>
        <v>0</v>
      </c>
      <c r="AZ35" s="6">
        <f t="shared" si="55"/>
        <v>0</v>
      </c>
      <c r="BA35" s="6">
        <f t="shared" si="55"/>
        <v>0</v>
      </c>
      <c r="BB35" s="6">
        <f t="shared" si="55"/>
        <v>0</v>
      </c>
      <c r="BC35" s="6">
        <v>0.49561386498003585</v>
      </c>
      <c r="BD35" s="6">
        <f>(0)/1005.555</f>
        <v>0</v>
      </c>
      <c r="BE35" s="6">
        <f>(0)/1005.555</f>
        <v>0</v>
      </c>
      <c r="BF35" s="6">
        <f>(0)/1005.555</f>
        <v>0</v>
      </c>
      <c r="BG35" s="6">
        <f>(0)/1005.555</f>
        <v>0</v>
      </c>
      <c r="BH35" s="6">
        <v>2.2368741640188754E-2</v>
      </c>
      <c r="BI35" s="6">
        <f>(0)/1005.555</f>
        <v>0</v>
      </c>
      <c r="BJ35" s="6">
        <f>(0)/1005.555</f>
        <v>0</v>
      </c>
      <c r="BK35" s="6">
        <v>9.3856626440125102E-2</v>
      </c>
      <c r="BL35" s="6">
        <f>(0)/1005.555</f>
        <v>0</v>
      </c>
      <c r="BM35" s="6">
        <f>(0)/1005.555</f>
        <v>0</v>
      </c>
      <c r="BN35" s="6">
        <v>0.16607743982178994</v>
      </c>
      <c r="BO35" s="6">
        <v>0.22208332711786027</v>
      </c>
      <c r="BP35" s="6">
        <f t="shared" ref="BP35:CD35" si="56">(0)/1005.555</f>
        <v>0</v>
      </c>
      <c r="BQ35" s="6">
        <f t="shared" si="56"/>
        <v>0</v>
      </c>
      <c r="BR35" s="6">
        <f t="shared" si="56"/>
        <v>0</v>
      </c>
      <c r="BS35" s="6">
        <f t="shared" si="56"/>
        <v>0</v>
      </c>
      <c r="BT35" s="6">
        <f t="shared" si="56"/>
        <v>0</v>
      </c>
      <c r="BU35" s="6">
        <f t="shared" si="56"/>
        <v>0</v>
      </c>
      <c r="BV35" s="6">
        <f t="shared" si="56"/>
        <v>0</v>
      </c>
      <c r="BW35" s="6">
        <f t="shared" si="56"/>
        <v>0</v>
      </c>
      <c r="BX35" s="6">
        <f t="shared" si="56"/>
        <v>0</v>
      </c>
      <c r="BY35" s="6">
        <f t="shared" si="56"/>
        <v>0</v>
      </c>
      <c r="BZ35" s="6">
        <f t="shared" si="56"/>
        <v>0</v>
      </c>
      <c r="CA35" s="6">
        <f t="shared" si="56"/>
        <v>0</v>
      </c>
      <c r="CB35" s="6">
        <f t="shared" si="56"/>
        <v>0</v>
      </c>
      <c r="CC35" s="6">
        <f t="shared" si="56"/>
        <v>0</v>
      </c>
      <c r="CD35" s="6">
        <f t="shared" si="56"/>
        <v>0</v>
      </c>
      <c r="CE35">
        <f>0</f>
        <v>0</v>
      </c>
      <c r="CF35">
        <v>1005.5550000000001</v>
      </c>
    </row>
    <row r="36" spans="1:84" x14ac:dyDescent="0.25">
      <c r="A36" s="4" t="s">
        <v>16</v>
      </c>
      <c r="B36" s="5"/>
      <c r="C36" s="5">
        <v>34.96</v>
      </c>
      <c r="D36" s="5"/>
      <c r="E36" s="5"/>
      <c r="F36" s="5">
        <v>6</v>
      </c>
      <c r="G36" s="5">
        <v>152.226</v>
      </c>
      <c r="H36" s="5"/>
      <c r="I36" s="5">
        <v>2</v>
      </c>
      <c r="J36" s="5"/>
      <c r="K36" s="5"/>
      <c r="L36" s="5">
        <v>55.920999999999992</v>
      </c>
      <c r="M36" s="5">
        <v>23.244</v>
      </c>
      <c r="N36" s="5"/>
      <c r="O36" s="5"/>
      <c r="P36" s="5"/>
      <c r="Q36" s="5">
        <v>2</v>
      </c>
      <c r="R36" s="5"/>
      <c r="S36" s="5"/>
      <c r="T36" s="5">
        <v>17.884</v>
      </c>
      <c r="U36" s="5"/>
      <c r="V36" s="5"/>
      <c r="W36" s="5">
        <v>256.84699999999998</v>
      </c>
      <c r="X36" s="5">
        <v>4.3739999999999997</v>
      </c>
      <c r="Y36" s="5"/>
      <c r="Z36" s="5"/>
      <c r="AA36" s="5"/>
      <c r="AB36" s="5">
        <v>44.71</v>
      </c>
      <c r="AC36" s="5"/>
      <c r="AD36" s="5"/>
      <c r="AE36" s="5"/>
      <c r="AF36" s="5"/>
      <c r="AG36" s="5"/>
      <c r="AH36" s="5"/>
      <c r="AI36" s="5">
        <v>10</v>
      </c>
      <c r="AJ36" s="5"/>
      <c r="AK36" s="5">
        <v>14.84</v>
      </c>
      <c r="AL36" s="5"/>
      <c r="AM36" s="5"/>
      <c r="AN36" s="5"/>
      <c r="AO36" s="5">
        <v>625.00600000000009</v>
      </c>
      <c r="AR36" t="s">
        <v>16</v>
      </c>
      <c r="AS36" s="6">
        <f>(0)/625.006</f>
        <v>0</v>
      </c>
      <c r="AT36" s="6">
        <v>5.5935463019555008E-2</v>
      </c>
      <c r="AU36" s="6">
        <f>(0)/625.006</f>
        <v>0</v>
      </c>
      <c r="AV36" s="6">
        <f>(0)/625.006</f>
        <v>0</v>
      </c>
      <c r="AW36" s="6">
        <v>9.599907840884726E-3</v>
      </c>
      <c r="AX36" s="6">
        <v>0.24355926183108639</v>
      </c>
      <c r="AY36" s="6">
        <f>(0)/625.006</f>
        <v>0</v>
      </c>
      <c r="AZ36" s="6">
        <v>3.1999692802949088E-3</v>
      </c>
      <c r="BA36" s="6">
        <f>(0)/625.006</f>
        <v>0</v>
      </c>
      <c r="BB36" s="6">
        <f>(0)/625.006</f>
        <v>0</v>
      </c>
      <c r="BC36" s="6">
        <v>8.947274106168579E-2</v>
      </c>
      <c r="BD36" s="6">
        <v>3.719004297558743E-2</v>
      </c>
      <c r="BE36" s="6">
        <f>(0)/625.006</f>
        <v>0</v>
      </c>
      <c r="BF36" s="6">
        <f>(0)/625.006</f>
        <v>0</v>
      </c>
      <c r="BG36" s="6">
        <f>(0)/625.006</f>
        <v>0</v>
      </c>
      <c r="BH36" s="6">
        <v>3.1999692802949088E-3</v>
      </c>
      <c r="BI36" s="6">
        <f>(0)/625.006</f>
        <v>0</v>
      </c>
      <c r="BJ36" s="6">
        <f>(0)/625.006</f>
        <v>0</v>
      </c>
      <c r="BK36" s="6">
        <v>2.8614125304397074E-2</v>
      </c>
      <c r="BL36" s="6">
        <f>(0)/625.006</f>
        <v>0</v>
      </c>
      <c r="BM36" s="6">
        <f>(0)/625.006</f>
        <v>0</v>
      </c>
      <c r="BN36" s="6">
        <v>0.4109512548679532</v>
      </c>
      <c r="BO36" s="6">
        <v>6.9983328160049645E-3</v>
      </c>
      <c r="BP36" s="6">
        <f>(0)/625.006</f>
        <v>0</v>
      </c>
      <c r="BQ36" s="6">
        <f>(0)/625.006</f>
        <v>0</v>
      </c>
      <c r="BR36" s="6">
        <f>(0)/625.006</f>
        <v>0</v>
      </c>
      <c r="BS36" s="6">
        <v>7.1535313260992689E-2</v>
      </c>
      <c r="BT36" s="6">
        <f t="shared" ref="BT36:BY36" si="57">(0)/625.006</f>
        <v>0</v>
      </c>
      <c r="BU36" s="6">
        <f t="shared" si="57"/>
        <v>0</v>
      </c>
      <c r="BV36" s="6">
        <f t="shared" si="57"/>
        <v>0</v>
      </c>
      <c r="BW36" s="6">
        <f t="shared" si="57"/>
        <v>0</v>
      </c>
      <c r="BX36" s="6">
        <f t="shared" si="57"/>
        <v>0</v>
      </c>
      <c r="BY36" s="6">
        <f t="shared" si="57"/>
        <v>0</v>
      </c>
      <c r="BZ36" s="6">
        <v>1.5999846401474543E-2</v>
      </c>
      <c r="CA36" s="6">
        <f>(0)/625.006</f>
        <v>0</v>
      </c>
      <c r="CB36" s="6">
        <v>2.3743772059788223E-2</v>
      </c>
      <c r="CC36" s="6">
        <f>(0)/625.006</f>
        <v>0</v>
      </c>
      <c r="CD36" s="6">
        <f>(0)/625.006</f>
        <v>0</v>
      </c>
      <c r="CE36">
        <f>0</f>
        <v>0</v>
      </c>
      <c r="CF36">
        <v>625.00600000000009</v>
      </c>
    </row>
    <row r="37" spans="1:84" x14ac:dyDescent="0.25">
      <c r="A37" s="4" t="s">
        <v>58</v>
      </c>
      <c r="B37" s="5"/>
      <c r="C37" s="5"/>
      <c r="D37" s="5"/>
      <c r="E37" s="5">
        <v>126.065</v>
      </c>
      <c r="F37" s="5"/>
      <c r="G37" s="5"/>
      <c r="H37" s="5"/>
      <c r="I37" s="5"/>
      <c r="J37" s="5"/>
      <c r="K37" s="5"/>
      <c r="L37" s="5">
        <v>5.1840000000000002</v>
      </c>
      <c r="M37" s="5">
        <v>7</v>
      </c>
      <c r="N37" s="5"/>
      <c r="O37" s="5">
        <v>1.94</v>
      </c>
      <c r="P37" s="5">
        <v>90.536999999999992</v>
      </c>
      <c r="Q37" s="5"/>
      <c r="R37" s="5">
        <v>32</v>
      </c>
      <c r="S37" s="5"/>
      <c r="T37" s="5"/>
      <c r="U37" s="5"/>
      <c r="V37" s="5"/>
      <c r="W37" s="5"/>
      <c r="X37" s="5"/>
      <c r="Y37" s="5"/>
      <c r="Z37" s="5"/>
      <c r="AA37" s="5"/>
      <c r="AB37" s="5">
        <v>15.391999999999999</v>
      </c>
      <c r="AC37" s="5"/>
      <c r="AD37" s="5"/>
      <c r="AE37" s="5"/>
      <c r="AF37" s="5"/>
      <c r="AG37" s="5"/>
      <c r="AH37" s="5">
        <v>2</v>
      </c>
      <c r="AI37" s="5"/>
      <c r="AJ37" s="5">
        <v>68</v>
      </c>
      <c r="AK37" s="5"/>
      <c r="AL37" s="5"/>
      <c r="AM37" s="5"/>
      <c r="AN37" s="5"/>
      <c r="AO37" s="5">
        <v>348.11799999999999</v>
      </c>
      <c r="AR37" t="s">
        <v>58</v>
      </c>
      <c r="AS37" s="6">
        <f>(0)/348.118</f>
        <v>0</v>
      </c>
      <c r="AT37" s="6">
        <f>(0)/348.118</f>
        <v>0</v>
      </c>
      <c r="AU37" s="6">
        <f>(0)/348.118</f>
        <v>0</v>
      </c>
      <c r="AV37" s="6">
        <v>0.3621329549175854</v>
      </c>
      <c r="AW37" s="6">
        <f t="shared" ref="AW37:BB37" si="58">(0)/348.118</f>
        <v>0</v>
      </c>
      <c r="AX37" s="6">
        <f t="shared" si="58"/>
        <v>0</v>
      </c>
      <c r="AY37" s="6">
        <f t="shared" si="58"/>
        <v>0</v>
      </c>
      <c r="AZ37" s="6">
        <f t="shared" si="58"/>
        <v>0</v>
      </c>
      <c r="BA37" s="6">
        <f t="shared" si="58"/>
        <v>0</v>
      </c>
      <c r="BB37" s="6">
        <f t="shared" si="58"/>
        <v>0</v>
      </c>
      <c r="BC37" s="6">
        <v>1.4891502306689113E-2</v>
      </c>
      <c r="BD37" s="6">
        <v>2.0108124256717552E-2</v>
      </c>
      <c r="BE37" s="6">
        <f>(0)/348.118</f>
        <v>0</v>
      </c>
      <c r="BF37" s="6">
        <v>5.5728230082902923E-3</v>
      </c>
      <c r="BG37" s="6">
        <v>0.26007560654720524</v>
      </c>
      <c r="BH37" s="6">
        <f>(0)/348.118</f>
        <v>0</v>
      </c>
      <c r="BI37" s="6">
        <v>9.1922853744994509E-2</v>
      </c>
      <c r="BJ37" s="6">
        <f t="shared" ref="BJ37:BR37" si="59">(0)/348.118</f>
        <v>0</v>
      </c>
      <c r="BK37" s="6">
        <f t="shared" si="59"/>
        <v>0</v>
      </c>
      <c r="BL37" s="6">
        <f t="shared" si="59"/>
        <v>0</v>
      </c>
      <c r="BM37" s="6">
        <f t="shared" si="59"/>
        <v>0</v>
      </c>
      <c r="BN37" s="6">
        <f t="shared" si="59"/>
        <v>0</v>
      </c>
      <c r="BO37" s="6">
        <f t="shared" si="59"/>
        <v>0</v>
      </c>
      <c r="BP37" s="6">
        <f t="shared" si="59"/>
        <v>0</v>
      </c>
      <c r="BQ37" s="6">
        <f t="shared" si="59"/>
        <v>0</v>
      </c>
      <c r="BR37" s="6">
        <f t="shared" si="59"/>
        <v>0</v>
      </c>
      <c r="BS37" s="6">
        <v>4.4214892651342361E-2</v>
      </c>
      <c r="BT37" s="6">
        <f>(0)/348.118</f>
        <v>0</v>
      </c>
      <c r="BU37" s="6">
        <f>(0)/348.118</f>
        <v>0</v>
      </c>
      <c r="BV37" s="6">
        <f>(0)/348.118</f>
        <v>0</v>
      </c>
      <c r="BW37" s="6">
        <f>(0)/348.118</f>
        <v>0</v>
      </c>
      <c r="BX37" s="6">
        <f>(0)/348.118</f>
        <v>0</v>
      </c>
      <c r="BY37" s="6">
        <v>5.7451783590621568E-3</v>
      </c>
      <c r="BZ37" s="6">
        <f>(0)/348.118</f>
        <v>0</v>
      </c>
      <c r="CA37" s="6">
        <v>0.19533606420811334</v>
      </c>
      <c r="CB37" s="6">
        <f>(0)/348.118</f>
        <v>0</v>
      </c>
      <c r="CC37" s="6">
        <f>(0)/348.118</f>
        <v>0</v>
      </c>
      <c r="CD37" s="6">
        <f>(0)/348.118</f>
        <v>0</v>
      </c>
      <c r="CE37">
        <f>0</f>
        <v>0</v>
      </c>
      <c r="CF37">
        <v>348.11799999999999</v>
      </c>
    </row>
    <row r="38" spans="1:84" x14ac:dyDescent="0.25">
      <c r="A38" s="4" t="s">
        <v>84</v>
      </c>
      <c r="B38" s="5"/>
      <c r="C38" s="5"/>
      <c r="D38" s="5"/>
      <c r="E38" s="5"/>
      <c r="F38" s="5"/>
      <c r="G38" s="5">
        <v>667.5139999999999</v>
      </c>
      <c r="H38" s="5"/>
      <c r="I38" s="5"/>
      <c r="J38" s="5"/>
      <c r="K38" s="5"/>
      <c r="L38" s="5"/>
      <c r="M38" s="5"/>
      <c r="N38" s="5"/>
      <c r="O38" s="5"/>
      <c r="P38" s="5"/>
      <c r="Q38" s="5">
        <v>512.13300000000004</v>
      </c>
      <c r="R38" s="5"/>
      <c r="S38" s="5"/>
      <c r="T38" s="5">
        <v>7.6139999999999999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>
        <v>1187.261</v>
      </c>
      <c r="AR38" t="s">
        <v>84</v>
      </c>
      <c r="AS38" s="6">
        <f>(0)/1187.261</f>
        <v>0</v>
      </c>
      <c r="AT38" s="6">
        <f>(0)/1187.261</f>
        <v>0</v>
      </c>
      <c r="AU38" s="6">
        <f>(0)/1187.261</f>
        <v>0</v>
      </c>
      <c r="AV38" s="6">
        <f>(0)/1187.261</f>
        <v>0</v>
      </c>
      <c r="AW38" s="6">
        <f>(0)/1187.261</f>
        <v>0</v>
      </c>
      <c r="AX38" s="6">
        <v>0.56223020885887764</v>
      </c>
      <c r="AY38" s="6">
        <f t="shared" ref="AY38:BG38" si="60">(0)/1187.261</f>
        <v>0</v>
      </c>
      <c r="AZ38" s="6">
        <f t="shared" si="60"/>
        <v>0</v>
      </c>
      <c r="BA38" s="6">
        <f t="shared" si="60"/>
        <v>0</v>
      </c>
      <c r="BB38" s="6">
        <f t="shared" si="60"/>
        <v>0</v>
      </c>
      <c r="BC38" s="6">
        <f t="shared" si="60"/>
        <v>0</v>
      </c>
      <c r="BD38" s="6">
        <f t="shared" si="60"/>
        <v>0</v>
      </c>
      <c r="BE38" s="6">
        <f t="shared" si="60"/>
        <v>0</v>
      </c>
      <c r="BF38" s="6">
        <f t="shared" si="60"/>
        <v>0</v>
      </c>
      <c r="BG38" s="6">
        <f t="shared" si="60"/>
        <v>0</v>
      </c>
      <c r="BH38" s="6">
        <v>0.43135671095066719</v>
      </c>
      <c r="BI38" s="6">
        <f>(0)/1187.261</f>
        <v>0</v>
      </c>
      <c r="BJ38" s="6">
        <f>(0)/1187.261</f>
        <v>0</v>
      </c>
      <c r="BK38" s="6">
        <v>6.413080190455174E-3</v>
      </c>
      <c r="BL38" s="6">
        <f t="shared" ref="BL38:CD38" si="61">(0)/1187.261</f>
        <v>0</v>
      </c>
      <c r="BM38" s="6">
        <f t="shared" si="61"/>
        <v>0</v>
      </c>
      <c r="BN38" s="6">
        <f t="shared" si="61"/>
        <v>0</v>
      </c>
      <c r="BO38" s="6">
        <f t="shared" si="61"/>
        <v>0</v>
      </c>
      <c r="BP38" s="6">
        <f t="shared" si="61"/>
        <v>0</v>
      </c>
      <c r="BQ38" s="6">
        <f t="shared" si="61"/>
        <v>0</v>
      </c>
      <c r="BR38" s="6">
        <f t="shared" si="61"/>
        <v>0</v>
      </c>
      <c r="BS38" s="6">
        <f t="shared" si="61"/>
        <v>0</v>
      </c>
      <c r="BT38" s="6">
        <f t="shared" si="61"/>
        <v>0</v>
      </c>
      <c r="BU38" s="6">
        <f t="shared" si="61"/>
        <v>0</v>
      </c>
      <c r="BV38" s="6">
        <f t="shared" si="61"/>
        <v>0</v>
      </c>
      <c r="BW38" s="6">
        <f t="shared" si="61"/>
        <v>0</v>
      </c>
      <c r="BX38" s="6">
        <f t="shared" si="61"/>
        <v>0</v>
      </c>
      <c r="BY38" s="6">
        <f t="shared" si="61"/>
        <v>0</v>
      </c>
      <c r="BZ38" s="6">
        <f t="shared" si="61"/>
        <v>0</v>
      </c>
      <c r="CA38" s="6">
        <f t="shared" si="61"/>
        <v>0</v>
      </c>
      <c r="CB38" s="6">
        <f t="shared" si="61"/>
        <v>0</v>
      </c>
      <c r="CC38" s="6">
        <f t="shared" si="61"/>
        <v>0</v>
      </c>
      <c r="CD38" s="6">
        <f t="shared" si="61"/>
        <v>0</v>
      </c>
      <c r="CE38">
        <f>0</f>
        <v>0</v>
      </c>
      <c r="CF38">
        <v>1187.261</v>
      </c>
    </row>
    <row r="39" spans="1:84" x14ac:dyDescent="0.25">
      <c r="A39" s="4" t="s">
        <v>115</v>
      </c>
      <c r="B39" s="5"/>
      <c r="C39" s="5"/>
      <c r="D39" s="5"/>
      <c r="E39" s="5"/>
      <c r="F39" s="5"/>
      <c r="G39" s="5">
        <v>177.50800000000001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>
        <v>138.99600000000001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>
        <v>316.50400000000002</v>
      </c>
      <c r="AR39" t="s">
        <v>115</v>
      </c>
      <c r="AS39" s="6">
        <f>(0)/316.504</f>
        <v>0</v>
      </c>
      <c r="AT39" s="6">
        <f>(0)/316.504</f>
        <v>0</v>
      </c>
      <c r="AU39" s="6">
        <f>(0)/316.504</f>
        <v>0</v>
      </c>
      <c r="AV39" s="6">
        <f>(0)/316.504</f>
        <v>0</v>
      </c>
      <c r="AW39" s="6">
        <f>(0)/316.504</f>
        <v>0</v>
      </c>
      <c r="AX39" s="6">
        <v>0.56083967343224728</v>
      </c>
      <c r="AY39" s="6">
        <f t="shared" ref="AY39:BJ39" si="62">(0)/316.504</f>
        <v>0</v>
      </c>
      <c r="AZ39" s="6">
        <f t="shared" si="62"/>
        <v>0</v>
      </c>
      <c r="BA39" s="6">
        <f t="shared" si="62"/>
        <v>0</v>
      </c>
      <c r="BB39" s="6">
        <f t="shared" si="62"/>
        <v>0</v>
      </c>
      <c r="BC39" s="6">
        <f t="shared" si="62"/>
        <v>0</v>
      </c>
      <c r="BD39" s="6">
        <f t="shared" si="62"/>
        <v>0</v>
      </c>
      <c r="BE39" s="6">
        <f t="shared" si="62"/>
        <v>0</v>
      </c>
      <c r="BF39" s="6">
        <f t="shared" si="62"/>
        <v>0</v>
      </c>
      <c r="BG39" s="6">
        <f t="shared" si="62"/>
        <v>0</v>
      </c>
      <c r="BH39" s="6">
        <f t="shared" si="62"/>
        <v>0</v>
      </c>
      <c r="BI39" s="6">
        <f t="shared" si="62"/>
        <v>0</v>
      </c>
      <c r="BJ39" s="6">
        <f t="shared" si="62"/>
        <v>0</v>
      </c>
      <c r="BK39" s="6">
        <v>0.43916032656775272</v>
      </c>
      <c r="BL39" s="6">
        <f t="shared" ref="BL39:CD39" si="63">(0)/316.504</f>
        <v>0</v>
      </c>
      <c r="BM39" s="6">
        <f t="shared" si="63"/>
        <v>0</v>
      </c>
      <c r="BN39" s="6">
        <f t="shared" si="63"/>
        <v>0</v>
      </c>
      <c r="BO39" s="6">
        <f t="shared" si="63"/>
        <v>0</v>
      </c>
      <c r="BP39" s="6">
        <f t="shared" si="63"/>
        <v>0</v>
      </c>
      <c r="BQ39" s="6">
        <f t="shared" si="63"/>
        <v>0</v>
      </c>
      <c r="BR39" s="6">
        <f t="shared" si="63"/>
        <v>0</v>
      </c>
      <c r="BS39" s="6">
        <f t="shared" si="63"/>
        <v>0</v>
      </c>
      <c r="BT39" s="6">
        <f t="shared" si="63"/>
        <v>0</v>
      </c>
      <c r="BU39" s="6">
        <f t="shared" si="63"/>
        <v>0</v>
      </c>
      <c r="BV39" s="6">
        <f t="shared" si="63"/>
        <v>0</v>
      </c>
      <c r="BW39" s="6">
        <f t="shared" si="63"/>
        <v>0</v>
      </c>
      <c r="BX39" s="6">
        <f t="shared" si="63"/>
        <v>0</v>
      </c>
      <c r="BY39" s="6">
        <f t="shared" si="63"/>
        <v>0</v>
      </c>
      <c r="BZ39" s="6">
        <f t="shared" si="63"/>
        <v>0</v>
      </c>
      <c r="CA39" s="6">
        <f t="shared" si="63"/>
        <v>0</v>
      </c>
      <c r="CB39" s="6">
        <f t="shared" si="63"/>
        <v>0</v>
      </c>
      <c r="CC39" s="6">
        <f t="shared" si="63"/>
        <v>0</v>
      </c>
      <c r="CD39" s="6">
        <f t="shared" si="63"/>
        <v>0</v>
      </c>
      <c r="CE39">
        <f>0</f>
        <v>0</v>
      </c>
      <c r="CF39">
        <v>316.50400000000002</v>
      </c>
    </row>
    <row r="40" spans="1:84" x14ac:dyDescent="0.25">
      <c r="A40" s="4" t="s">
        <v>93</v>
      </c>
      <c r="B40" s="5"/>
      <c r="C40" s="5"/>
      <c r="D40" s="5"/>
      <c r="E40" s="5"/>
      <c r="F40" s="5"/>
      <c r="G40" s="5">
        <v>19.311</v>
      </c>
      <c r="H40" s="5"/>
      <c r="I40" s="5"/>
      <c r="J40" s="5"/>
      <c r="K40" s="5"/>
      <c r="L40" s="5"/>
      <c r="M40" s="5"/>
      <c r="N40" s="5"/>
      <c r="O40" s="5"/>
      <c r="P40" s="5"/>
      <c r="Q40" s="5">
        <v>30.617000000000001</v>
      </c>
      <c r="R40" s="5"/>
      <c r="S40" s="5"/>
      <c r="T40" s="5">
        <v>30.256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80.183999999999997</v>
      </c>
      <c r="AR40" t="s">
        <v>93</v>
      </c>
      <c r="AS40" s="6">
        <f>(0)/80.184</f>
        <v>0</v>
      </c>
      <c r="AT40" s="6">
        <f>(0)/80.184</f>
        <v>0</v>
      </c>
      <c r="AU40" s="6">
        <f>(0)/80.184</f>
        <v>0</v>
      </c>
      <c r="AV40" s="6">
        <f>(0)/80.184</f>
        <v>0</v>
      </c>
      <c r="AW40" s="6">
        <f>(0)/80.184</f>
        <v>0</v>
      </c>
      <c r="AX40" s="6">
        <v>0.2408335827596528</v>
      </c>
      <c r="AY40" s="6">
        <f t="shared" ref="AY40:BG40" si="64">(0)/80.184</f>
        <v>0</v>
      </c>
      <c r="AZ40" s="6">
        <f t="shared" si="64"/>
        <v>0</v>
      </c>
      <c r="BA40" s="6">
        <f t="shared" si="64"/>
        <v>0</v>
      </c>
      <c r="BB40" s="6">
        <f t="shared" si="64"/>
        <v>0</v>
      </c>
      <c r="BC40" s="6">
        <f t="shared" si="64"/>
        <v>0</v>
      </c>
      <c r="BD40" s="6">
        <f t="shared" si="64"/>
        <v>0</v>
      </c>
      <c r="BE40" s="6">
        <f t="shared" si="64"/>
        <v>0</v>
      </c>
      <c r="BF40" s="6">
        <f t="shared" si="64"/>
        <v>0</v>
      </c>
      <c r="BG40" s="6">
        <f t="shared" si="64"/>
        <v>0</v>
      </c>
      <c r="BH40" s="6">
        <v>0.38183428115334733</v>
      </c>
      <c r="BI40" s="6">
        <f>(0)/80.184</f>
        <v>0</v>
      </c>
      <c r="BJ40" s="6">
        <f>(0)/80.184</f>
        <v>0</v>
      </c>
      <c r="BK40" s="6">
        <v>0.37733213608699989</v>
      </c>
      <c r="BL40" s="6">
        <f t="shared" ref="BL40:CD40" si="65">(0)/80.184</f>
        <v>0</v>
      </c>
      <c r="BM40" s="6">
        <f t="shared" si="65"/>
        <v>0</v>
      </c>
      <c r="BN40" s="6">
        <f t="shared" si="65"/>
        <v>0</v>
      </c>
      <c r="BO40" s="6">
        <f t="shared" si="65"/>
        <v>0</v>
      </c>
      <c r="BP40" s="6">
        <f t="shared" si="65"/>
        <v>0</v>
      </c>
      <c r="BQ40" s="6">
        <f t="shared" si="65"/>
        <v>0</v>
      </c>
      <c r="BR40" s="6">
        <f t="shared" si="65"/>
        <v>0</v>
      </c>
      <c r="BS40" s="6">
        <f t="shared" si="65"/>
        <v>0</v>
      </c>
      <c r="BT40" s="6">
        <f t="shared" si="65"/>
        <v>0</v>
      </c>
      <c r="BU40" s="6">
        <f t="shared" si="65"/>
        <v>0</v>
      </c>
      <c r="BV40" s="6">
        <f t="shared" si="65"/>
        <v>0</v>
      </c>
      <c r="BW40" s="6">
        <f t="shared" si="65"/>
        <v>0</v>
      </c>
      <c r="BX40" s="6">
        <f t="shared" si="65"/>
        <v>0</v>
      </c>
      <c r="BY40" s="6">
        <f t="shared" si="65"/>
        <v>0</v>
      </c>
      <c r="BZ40" s="6">
        <f t="shared" si="65"/>
        <v>0</v>
      </c>
      <c r="CA40" s="6">
        <f t="shared" si="65"/>
        <v>0</v>
      </c>
      <c r="CB40" s="6">
        <f t="shared" si="65"/>
        <v>0</v>
      </c>
      <c r="CC40" s="6">
        <f t="shared" si="65"/>
        <v>0</v>
      </c>
      <c r="CD40" s="6">
        <f t="shared" si="65"/>
        <v>0</v>
      </c>
      <c r="CE40">
        <f>0</f>
        <v>0</v>
      </c>
      <c r="CF40">
        <v>80.183999999999997</v>
      </c>
    </row>
    <row r="41" spans="1:84" x14ac:dyDescent="0.25">
      <c r="A41" s="4" t="s">
        <v>102</v>
      </c>
      <c r="B41" s="5"/>
      <c r="C41" s="5"/>
      <c r="D41" s="5"/>
      <c r="E41" s="5"/>
      <c r="F41" s="5"/>
      <c r="G41" s="5">
        <v>912.90800000000002</v>
      </c>
      <c r="H41" s="5"/>
      <c r="I41" s="5"/>
      <c r="J41" s="5"/>
      <c r="K41" s="5"/>
      <c r="L41" s="5">
        <v>3.645</v>
      </c>
      <c r="M41" s="5"/>
      <c r="N41" s="5"/>
      <c r="O41" s="5"/>
      <c r="P41" s="5"/>
      <c r="Q41" s="5">
        <v>1817.396</v>
      </c>
      <c r="R41" s="5"/>
      <c r="S41" s="5"/>
      <c r="T41" s="5">
        <v>57.288000000000004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2791.2370000000001</v>
      </c>
      <c r="AR41" t="s">
        <v>102</v>
      </c>
      <c r="AS41" s="6">
        <f>(0)/2791.237</f>
        <v>0</v>
      </c>
      <c r="AT41" s="6">
        <f>(0)/2791.237</f>
        <v>0</v>
      </c>
      <c r="AU41" s="6">
        <f>(0)/2791.237</f>
        <v>0</v>
      </c>
      <c r="AV41" s="6">
        <f>(0)/2791.237</f>
        <v>0</v>
      </c>
      <c r="AW41" s="6">
        <f>(0)/2791.237</f>
        <v>0</v>
      </c>
      <c r="AX41" s="6">
        <v>0.32706215917888737</v>
      </c>
      <c r="AY41" s="6">
        <f>(0)/2791.237</f>
        <v>0</v>
      </c>
      <c r="AZ41" s="6">
        <f>(0)/2791.237</f>
        <v>0</v>
      </c>
      <c r="BA41" s="6">
        <f>(0)/2791.237</f>
        <v>0</v>
      </c>
      <c r="BB41" s="6">
        <f>(0)/2791.237</f>
        <v>0</v>
      </c>
      <c r="BC41" s="6">
        <v>1.3058726292321289E-3</v>
      </c>
      <c r="BD41" s="6">
        <f>(0)/2791.237</f>
        <v>0</v>
      </c>
      <c r="BE41" s="6">
        <f>(0)/2791.237</f>
        <v>0</v>
      </c>
      <c r="BF41" s="6">
        <f>(0)/2791.237</f>
        <v>0</v>
      </c>
      <c r="BG41" s="6">
        <f>(0)/2791.237</f>
        <v>0</v>
      </c>
      <c r="BH41" s="6">
        <v>0.65110773467104366</v>
      </c>
      <c r="BI41" s="6">
        <f>(0)/2791.237</f>
        <v>0</v>
      </c>
      <c r="BJ41" s="6">
        <f>(0)/2791.237</f>
        <v>0</v>
      </c>
      <c r="BK41" s="6">
        <v>2.0524233520836821E-2</v>
      </c>
      <c r="BL41" s="6">
        <f t="shared" ref="BL41:CD41" si="66">(0)/2791.237</f>
        <v>0</v>
      </c>
      <c r="BM41" s="6">
        <f t="shared" si="66"/>
        <v>0</v>
      </c>
      <c r="BN41" s="6">
        <f t="shared" si="66"/>
        <v>0</v>
      </c>
      <c r="BO41" s="6">
        <f t="shared" si="66"/>
        <v>0</v>
      </c>
      <c r="BP41" s="6">
        <f t="shared" si="66"/>
        <v>0</v>
      </c>
      <c r="BQ41" s="6">
        <f t="shared" si="66"/>
        <v>0</v>
      </c>
      <c r="BR41" s="6">
        <f t="shared" si="66"/>
        <v>0</v>
      </c>
      <c r="BS41" s="6">
        <f t="shared" si="66"/>
        <v>0</v>
      </c>
      <c r="BT41" s="6">
        <f t="shared" si="66"/>
        <v>0</v>
      </c>
      <c r="BU41" s="6">
        <f t="shared" si="66"/>
        <v>0</v>
      </c>
      <c r="BV41" s="6">
        <f t="shared" si="66"/>
        <v>0</v>
      </c>
      <c r="BW41" s="6">
        <f t="shared" si="66"/>
        <v>0</v>
      </c>
      <c r="BX41" s="6">
        <f t="shared" si="66"/>
        <v>0</v>
      </c>
      <c r="BY41" s="6">
        <f t="shared" si="66"/>
        <v>0</v>
      </c>
      <c r="BZ41" s="6">
        <f t="shared" si="66"/>
        <v>0</v>
      </c>
      <c r="CA41" s="6">
        <f t="shared" si="66"/>
        <v>0</v>
      </c>
      <c r="CB41" s="6">
        <f t="shared" si="66"/>
        <v>0</v>
      </c>
      <c r="CC41" s="6">
        <f t="shared" si="66"/>
        <v>0</v>
      </c>
      <c r="CD41" s="6">
        <f t="shared" si="66"/>
        <v>0</v>
      </c>
      <c r="CE41">
        <f>0</f>
        <v>0</v>
      </c>
      <c r="CF41">
        <v>2791.2370000000001</v>
      </c>
    </row>
    <row r="42" spans="1:84" x14ac:dyDescent="0.25">
      <c r="A42" s="4" t="s">
        <v>105</v>
      </c>
      <c r="B42" s="5"/>
      <c r="C42" s="5"/>
      <c r="D42" s="5"/>
      <c r="E42" s="5"/>
      <c r="F42" s="5"/>
      <c r="G42" s="5">
        <v>609.5</v>
      </c>
      <c r="H42" s="5"/>
      <c r="I42" s="5"/>
      <c r="J42" s="5">
        <v>5.9219999999999997</v>
      </c>
      <c r="K42" s="5"/>
      <c r="L42" s="5"/>
      <c r="M42" s="5"/>
      <c r="N42" s="5"/>
      <c r="O42" s="5"/>
      <c r="P42" s="5"/>
      <c r="Q42" s="5"/>
      <c r="R42" s="5">
        <v>88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703.42200000000003</v>
      </c>
      <c r="AR42" t="s">
        <v>105</v>
      </c>
      <c r="AS42" s="6">
        <f>(0)/703.422</f>
        <v>0</v>
      </c>
      <c r="AT42" s="6">
        <f>(0)/703.422</f>
        <v>0</v>
      </c>
      <c r="AU42" s="6">
        <f>(0)/703.422</f>
        <v>0</v>
      </c>
      <c r="AV42" s="6">
        <f>(0)/703.422</f>
        <v>0</v>
      </c>
      <c r="AW42" s="6">
        <f>(0)/703.422</f>
        <v>0</v>
      </c>
      <c r="AX42" s="6">
        <v>0.86647844394972007</v>
      </c>
      <c r="AY42" s="6">
        <f>(0)/703.422</f>
        <v>0</v>
      </c>
      <c r="AZ42" s="6">
        <f>(0)/703.422</f>
        <v>0</v>
      </c>
      <c r="BA42" s="6">
        <v>8.4188438803449415E-3</v>
      </c>
      <c r="BB42" s="6">
        <f t="shared" ref="BB42:BH42" si="67">(0)/703.422</f>
        <v>0</v>
      </c>
      <c r="BC42" s="6">
        <f t="shared" si="67"/>
        <v>0</v>
      </c>
      <c r="BD42" s="6">
        <f t="shared" si="67"/>
        <v>0</v>
      </c>
      <c r="BE42" s="6">
        <f t="shared" si="67"/>
        <v>0</v>
      </c>
      <c r="BF42" s="6">
        <f t="shared" si="67"/>
        <v>0</v>
      </c>
      <c r="BG42" s="6">
        <f t="shared" si="67"/>
        <v>0</v>
      </c>
      <c r="BH42" s="6">
        <f t="shared" si="67"/>
        <v>0</v>
      </c>
      <c r="BI42" s="6">
        <v>0.12510271216993496</v>
      </c>
      <c r="BJ42" s="6">
        <f t="shared" ref="BJ42:CD42" si="68">(0)/703.422</f>
        <v>0</v>
      </c>
      <c r="BK42" s="6">
        <f t="shared" si="68"/>
        <v>0</v>
      </c>
      <c r="BL42" s="6">
        <f t="shared" si="68"/>
        <v>0</v>
      </c>
      <c r="BM42" s="6">
        <f t="shared" si="68"/>
        <v>0</v>
      </c>
      <c r="BN42" s="6">
        <f t="shared" si="68"/>
        <v>0</v>
      </c>
      <c r="BO42" s="6">
        <f t="shared" si="68"/>
        <v>0</v>
      </c>
      <c r="BP42" s="6">
        <f t="shared" si="68"/>
        <v>0</v>
      </c>
      <c r="BQ42" s="6">
        <f t="shared" si="68"/>
        <v>0</v>
      </c>
      <c r="BR42" s="6">
        <f t="shared" si="68"/>
        <v>0</v>
      </c>
      <c r="BS42" s="6">
        <f t="shared" si="68"/>
        <v>0</v>
      </c>
      <c r="BT42" s="6">
        <f t="shared" si="68"/>
        <v>0</v>
      </c>
      <c r="BU42" s="6">
        <f t="shared" si="68"/>
        <v>0</v>
      </c>
      <c r="BV42" s="6">
        <f t="shared" si="68"/>
        <v>0</v>
      </c>
      <c r="BW42" s="6">
        <f t="shared" si="68"/>
        <v>0</v>
      </c>
      <c r="BX42" s="6">
        <f t="shared" si="68"/>
        <v>0</v>
      </c>
      <c r="BY42" s="6">
        <f t="shared" si="68"/>
        <v>0</v>
      </c>
      <c r="BZ42" s="6">
        <f t="shared" si="68"/>
        <v>0</v>
      </c>
      <c r="CA42" s="6">
        <f t="shared" si="68"/>
        <v>0</v>
      </c>
      <c r="CB42" s="6">
        <f t="shared" si="68"/>
        <v>0</v>
      </c>
      <c r="CC42" s="6">
        <f t="shared" si="68"/>
        <v>0</v>
      </c>
      <c r="CD42" s="6">
        <f t="shared" si="68"/>
        <v>0</v>
      </c>
      <c r="CE42">
        <f>0</f>
        <v>0</v>
      </c>
      <c r="CF42">
        <v>703.42200000000003</v>
      </c>
    </row>
    <row r="43" spans="1:84" x14ac:dyDescent="0.25">
      <c r="A43" s="4" t="s">
        <v>59</v>
      </c>
      <c r="B43" s="5"/>
      <c r="C43" s="5"/>
      <c r="D43" s="5"/>
      <c r="E43" s="5">
        <v>357.07400000000001</v>
      </c>
      <c r="F43" s="5"/>
      <c r="G43" s="5">
        <v>4.7460000000000004</v>
      </c>
      <c r="H43" s="5"/>
      <c r="I43" s="5"/>
      <c r="J43" s="5"/>
      <c r="K43" s="5">
        <v>41</v>
      </c>
      <c r="L43" s="5">
        <v>6.0519999999999996</v>
      </c>
      <c r="M43" s="5">
        <v>2.73</v>
      </c>
      <c r="N43" s="5"/>
      <c r="O43" s="5"/>
      <c r="P43" s="5"/>
      <c r="Q43" s="5">
        <v>42</v>
      </c>
      <c r="R43" s="5">
        <v>10</v>
      </c>
      <c r="S43" s="5"/>
      <c r="T43" s="5"/>
      <c r="U43" s="5"/>
      <c r="V43" s="5"/>
      <c r="W43" s="5"/>
      <c r="X43" s="5"/>
      <c r="Y43" s="5"/>
      <c r="Z43" s="5"/>
      <c r="AA43" s="5"/>
      <c r="AB43" s="5">
        <v>6.2479999999999993</v>
      </c>
      <c r="AC43" s="5"/>
      <c r="AD43" s="5"/>
      <c r="AE43" s="5"/>
      <c r="AF43" s="5"/>
      <c r="AG43" s="5"/>
      <c r="AH43" s="5">
        <v>105.15100000000001</v>
      </c>
      <c r="AI43" s="5"/>
      <c r="AJ43" s="5"/>
      <c r="AK43" s="5"/>
      <c r="AL43" s="5"/>
      <c r="AM43" s="5"/>
      <c r="AN43" s="5"/>
      <c r="AO43" s="5">
        <v>575.00099999999998</v>
      </c>
      <c r="AR43" t="s">
        <v>59</v>
      </c>
      <c r="AS43" s="6">
        <f>(0)/575.001</f>
        <v>0</v>
      </c>
      <c r="AT43" s="6">
        <f>(0)/575.001</f>
        <v>0</v>
      </c>
      <c r="AU43" s="6">
        <f>(0)/575.001</f>
        <v>0</v>
      </c>
      <c r="AV43" s="6">
        <v>0.62099718087446809</v>
      </c>
      <c r="AW43" s="6">
        <f>(0)/575.001</f>
        <v>0</v>
      </c>
      <c r="AX43" s="6">
        <v>8.2538986888718458E-3</v>
      </c>
      <c r="AY43" s="6">
        <f>(0)/575.001</f>
        <v>0</v>
      </c>
      <c r="AZ43" s="6">
        <f>(0)/575.001</f>
        <v>0</v>
      </c>
      <c r="BA43" s="6">
        <f>(0)/575.001</f>
        <v>0</v>
      </c>
      <c r="BB43" s="6">
        <v>7.1304223818741186E-2</v>
      </c>
      <c r="BC43" s="6">
        <v>1.0525199086610284E-2</v>
      </c>
      <c r="BD43" s="6">
        <v>4.7478178298820351E-3</v>
      </c>
      <c r="BE43" s="6">
        <f>(0)/575.001</f>
        <v>0</v>
      </c>
      <c r="BF43" s="6">
        <f>(0)/575.001</f>
        <v>0</v>
      </c>
      <c r="BG43" s="6">
        <f>(0)/575.001</f>
        <v>0</v>
      </c>
      <c r="BH43" s="6">
        <v>7.304335122895439E-2</v>
      </c>
      <c r="BI43" s="6">
        <v>1.7391274102131996E-2</v>
      </c>
      <c r="BJ43" s="6">
        <f t="shared" ref="BJ43:BR43" si="69">(0)/575.001</f>
        <v>0</v>
      </c>
      <c r="BK43" s="6">
        <f t="shared" si="69"/>
        <v>0</v>
      </c>
      <c r="BL43" s="6">
        <f t="shared" si="69"/>
        <v>0</v>
      </c>
      <c r="BM43" s="6">
        <f t="shared" si="69"/>
        <v>0</v>
      </c>
      <c r="BN43" s="6">
        <f t="shared" si="69"/>
        <v>0</v>
      </c>
      <c r="BO43" s="6">
        <f t="shared" si="69"/>
        <v>0</v>
      </c>
      <c r="BP43" s="6">
        <f t="shared" si="69"/>
        <v>0</v>
      </c>
      <c r="BQ43" s="6">
        <f t="shared" si="69"/>
        <v>0</v>
      </c>
      <c r="BR43" s="6">
        <f t="shared" si="69"/>
        <v>0</v>
      </c>
      <c r="BS43" s="6">
        <v>1.0866068059012071E-2</v>
      </c>
      <c r="BT43" s="6">
        <f>(0)/575.001</f>
        <v>0</v>
      </c>
      <c r="BU43" s="6">
        <f>(0)/575.001</f>
        <v>0</v>
      </c>
      <c r="BV43" s="6">
        <f>(0)/575.001</f>
        <v>0</v>
      </c>
      <c r="BW43" s="6">
        <f>(0)/575.001</f>
        <v>0</v>
      </c>
      <c r="BX43" s="6">
        <f>(0)/575.001</f>
        <v>0</v>
      </c>
      <c r="BY43" s="6">
        <v>0.18287098631132817</v>
      </c>
      <c r="BZ43" s="6">
        <f>(0)/575.001</f>
        <v>0</v>
      </c>
      <c r="CA43" s="6">
        <f>(0)/575.001</f>
        <v>0</v>
      </c>
      <c r="CB43" s="6">
        <f>(0)/575.001</f>
        <v>0</v>
      </c>
      <c r="CC43" s="6">
        <f>(0)/575.001</f>
        <v>0</v>
      </c>
      <c r="CD43" s="6">
        <f>(0)/575.001</f>
        <v>0</v>
      </c>
      <c r="CE43">
        <f>0</f>
        <v>0</v>
      </c>
      <c r="CF43">
        <v>575.00099999999998</v>
      </c>
    </row>
    <row r="44" spans="1:84" x14ac:dyDescent="0.25">
      <c r="A44" s="4" t="s">
        <v>247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2.1440000000000001</v>
      </c>
      <c r="R44" s="5"/>
      <c r="S44" s="5"/>
      <c r="T44" s="5"/>
      <c r="U44" s="5"/>
      <c r="V44" s="5"/>
      <c r="W44" s="5">
        <v>426.58699999999999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>
        <v>428.73099999999999</v>
      </c>
      <c r="AR44" t="s">
        <v>247</v>
      </c>
      <c r="AS44" s="6">
        <f t="shared" ref="AS44:BG44" si="70">(0)/428.731</f>
        <v>0</v>
      </c>
      <c r="AT44" s="6">
        <f t="shared" si="70"/>
        <v>0</v>
      </c>
      <c r="AU44" s="6">
        <f t="shared" si="70"/>
        <v>0</v>
      </c>
      <c r="AV44" s="6">
        <f t="shared" si="70"/>
        <v>0</v>
      </c>
      <c r="AW44" s="6">
        <f t="shared" si="70"/>
        <v>0</v>
      </c>
      <c r="AX44" s="6">
        <f t="shared" si="70"/>
        <v>0</v>
      </c>
      <c r="AY44" s="6">
        <f t="shared" si="70"/>
        <v>0</v>
      </c>
      <c r="AZ44" s="6">
        <f t="shared" si="70"/>
        <v>0</v>
      </c>
      <c r="BA44" s="6">
        <f t="shared" si="70"/>
        <v>0</v>
      </c>
      <c r="BB44" s="6">
        <f t="shared" si="70"/>
        <v>0</v>
      </c>
      <c r="BC44" s="6">
        <f t="shared" si="70"/>
        <v>0</v>
      </c>
      <c r="BD44" s="6">
        <f t="shared" si="70"/>
        <v>0</v>
      </c>
      <c r="BE44" s="6">
        <f t="shared" si="70"/>
        <v>0</v>
      </c>
      <c r="BF44" s="6">
        <f t="shared" si="70"/>
        <v>0</v>
      </c>
      <c r="BG44" s="6">
        <f t="shared" si="70"/>
        <v>0</v>
      </c>
      <c r="BH44" s="6">
        <v>5.0008047003832247E-3</v>
      </c>
      <c r="BI44" s="6">
        <f>(0)/428.731</f>
        <v>0</v>
      </c>
      <c r="BJ44" s="6">
        <f>(0)/428.731</f>
        <v>0</v>
      </c>
      <c r="BK44" s="6">
        <f>(0)/428.731</f>
        <v>0</v>
      </c>
      <c r="BL44" s="6">
        <f>(0)/428.731</f>
        <v>0</v>
      </c>
      <c r="BM44" s="6">
        <f>(0)/428.731</f>
        <v>0</v>
      </c>
      <c r="BN44" s="6">
        <v>0.99499919529961678</v>
      </c>
      <c r="BO44" s="6">
        <f t="shared" ref="BO44:CD44" si="71">(0)/428.731</f>
        <v>0</v>
      </c>
      <c r="BP44" s="6">
        <f t="shared" si="71"/>
        <v>0</v>
      </c>
      <c r="BQ44" s="6">
        <f t="shared" si="71"/>
        <v>0</v>
      </c>
      <c r="BR44" s="6">
        <f t="shared" si="71"/>
        <v>0</v>
      </c>
      <c r="BS44" s="6">
        <f t="shared" si="71"/>
        <v>0</v>
      </c>
      <c r="BT44" s="6">
        <f t="shared" si="71"/>
        <v>0</v>
      </c>
      <c r="BU44" s="6">
        <f t="shared" si="71"/>
        <v>0</v>
      </c>
      <c r="BV44" s="6">
        <f t="shared" si="71"/>
        <v>0</v>
      </c>
      <c r="BW44" s="6">
        <f t="shared" si="71"/>
        <v>0</v>
      </c>
      <c r="BX44" s="6">
        <f t="shared" si="71"/>
        <v>0</v>
      </c>
      <c r="BY44" s="6">
        <f t="shared" si="71"/>
        <v>0</v>
      </c>
      <c r="BZ44" s="6">
        <f t="shared" si="71"/>
        <v>0</v>
      </c>
      <c r="CA44" s="6">
        <f t="shared" si="71"/>
        <v>0</v>
      </c>
      <c r="CB44" s="6">
        <f t="shared" si="71"/>
        <v>0</v>
      </c>
      <c r="CC44" s="6">
        <f t="shared" si="71"/>
        <v>0</v>
      </c>
      <c r="CD44" s="6">
        <f t="shared" si="71"/>
        <v>0</v>
      </c>
      <c r="CE44">
        <f>0</f>
        <v>0</v>
      </c>
      <c r="CF44">
        <v>428.73099999999999</v>
      </c>
    </row>
    <row r="45" spans="1:84" x14ac:dyDescent="0.25">
      <c r="A45" s="4" t="s">
        <v>79</v>
      </c>
      <c r="B45" s="5"/>
      <c r="C45" s="5"/>
      <c r="D45" s="5"/>
      <c r="E45" s="5"/>
      <c r="F45" s="5"/>
      <c r="G45" s="5">
        <v>1522.259</v>
      </c>
      <c r="H45" s="5"/>
      <c r="I45" s="5"/>
      <c r="J45" s="5">
        <v>2185.3810000000003</v>
      </c>
      <c r="K45" s="5"/>
      <c r="L45" s="5"/>
      <c r="M45" s="5"/>
      <c r="N45" s="5"/>
      <c r="O45" s="5"/>
      <c r="P45" s="5"/>
      <c r="Q45" s="5">
        <v>3191.982</v>
      </c>
      <c r="R45" s="5"/>
      <c r="S45" s="5"/>
      <c r="T45" s="5">
        <v>49.645000000000003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>
        <v>154.21499999999997</v>
      </c>
      <c r="AG45" s="5">
        <v>476</v>
      </c>
      <c r="AH45" s="5"/>
      <c r="AI45" s="5"/>
      <c r="AJ45" s="5"/>
      <c r="AK45" s="5"/>
      <c r="AL45" s="5"/>
      <c r="AM45" s="5"/>
      <c r="AN45" s="5"/>
      <c r="AO45" s="5">
        <v>7579.4820000000009</v>
      </c>
      <c r="AR45" t="s">
        <v>79</v>
      </c>
      <c r="AS45" s="6">
        <f>(0)/7579.482</f>
        <v>0</v>
      </c>
      <c r="AT45" s="6">
        <f>(0)/7579.482</f>
        <v>0</v>
      </c>
      <c r="AU45" s="6">
        <f>(0)/7579.482</f>
        <v>0</v>
      </c>
      <c r="AV45" s="6">
        <f>(0)/7579.482</f>
        <v>0</v>
      </c>
      <c r="AW45" s="6">
        <f>(0)/7579.482</f>
        <v>0</v>
      </c>
      <c r="AX45" s="6">
        <v>0.20083945050598442</v>
      </c>
      <c r="AY45" s="6">
        <f>(0)/7579.482</f>
        <v>0</v>
      </c>
      <c r="AZ45" s="6">
        <f>(0)/7579.482</f>
        <v>0</v>
      </c>
      <c r="BA45" s="6">
        <v>0.28832854276849001</v>
      </c>
      <c r="BB45" s="6">
        <f t="shared" ref="BB45:BG45" si="72">(0)/7579.482</f>
        <v>0</v>
      </c>
      <c r="BC45" s="6">
        <f t="shared" si="72"/>
        <v>0</v>
      </c>
      <c r="BD45" s="6">
        <f t="shared" si="72"/>
        <v>0</v>
      </c>
      <c r="BE45" s="6">
        <f t="shared" si="72"/>
        <v>0</v>
      </c>
      <c r="BF45" s="6">
        <f t="shared" si="72"/>
        <v>0</v>
      </c>
      <c r="BG45" s="6">
        <f t="shared" si="72"/>
        <v>0</v>
      </c>
      <c r="BH45" s="6">
        <v>0.42113458413121102</v>
      </c>
      <c r="BI45" s="6">
        <f>(0)/7579.482</f>
        <v>0</v>
      </c>
      <c r="BJ45" s="6">
        <f>(0)/7579.482</f>
        <v>0</v>
      </c>
      <c r="BK45" s="6">
        <v>6.5499199021780115E-3</v>
      </c>
      <c r="BL45" s="6">
        <f t="shared" ref="BL45:BV45" si="73">(0)/7579.482</f>
        <v>0</v>
      </c>
      <c r="BM45" s="6">
        <f t="shared" si="73"/>
        <v>0</v>
      </c>
      <c r="BN45" s="6">
        <f t="shared" si="73"/>
        <v>0</v>
      </c>
      <c r="BO45" s="6">
        <f t="shared" si="73"/>
        <v>0</v>
      </c>
      <c r="BP45" s="6">
        <f t="shared" si="73"/>
        <v>0</v>
      </c>
      <c r="BQ45" s="6">
        <f t="shared" si="73"/>
        <v>0</v>
      </c>
      <c r="BR45" s="6">
        <f t="shared" si="73"/>
        <v>0</v>
      </c>
      <c r="BS45" s="6">
        <f t="shared" si="73"/>
        <v>0</v>
      </c>
      <c r="BT45" s="6">
        <f t="shared" si="73"/>
        <v>0</v>
      </c>
      <c r="BU45" s="6">
        <f t="shared" si="73"/>
        <v>0</v>
      </c>
      <c r="BV45" s="6">
        <f t="shared" si="73"/>
        <v>0</v>
      </c>
      <c r="BW45" s="6">
        <v>2.0346377232639375E-2</v>
      </c>
      <c r="BX45" s="6">
        <v>6.2801125459497092E-2</v>
      </c>
      <c r="BY45" s="6">
        <f t="shared" ref="BY45:CD45" si="74">(0)/7579.482</f>
        <v>0</v>
      </c>
      <c r="BZ45" s="6">
        <f t="shared" si="74"/>
        <v>0</v>
      </c>
      <c r="CA45" s="6">
        <f t="shared" si="74"/>
        <v>0</v>
      </c>
      <c r="CB45" s="6">
        <f t="shared" si="74"/>
        <v>0</v>
      </c>
      <c r="CC45" s="6">
        <f t="shared" si="74"/>
        <v>0</v>
      </c>
      <c r="CD45" s="6">
        <f t="shared" si="74"/>
        <v>0</v>
      </c>
      <c r="CE45">
        <f>0</f>
        <v>0</v>
      </c>
      <c r="CF45">
        <v>7579.4820000000009</v>
      </c>
    </row>
    <row r="46" spans="1:84" x14ac:dyDescent="0.25">
      <c r="A46" s="4" t="s">
        <v>56</v>
      </c>
      <c r="B46" s="5"/>
      <c r="C46" s="5"/>
      <c r="D46" s="5"/>
      <c r="E46" s="5">
        <v>7.6000000000000005</v>
      </c>
      <c r="F46" s="5"/>
      <c r="G46" s="5"/>
      <c r="H46" s="5"/>
      <c r="I46" s="5"/>
      <c r="J46" s="5"/>
      <c r="K46" s="5"/>
      <c r="L46" s="5"/>
      <c r="M46" s="5">
        <v>66.325000000000003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>
        <v>27.02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>
        <v>100.94499999999999</v>
      </c>
      <c r="AR46" t="s">
        <v>56</v>
      </c>
      <c r="AS46" s="6">
        <f>(0)/100.945</f>
        <v>0</v>
      </c>
      <c r="AT46" s="6">
        <f>(0)/100.945</f>
        <v>0</v>
      </c>
      <c r="AU46" s="6">
        <f>(0)/100.945</f>
        <v>0</v>
      </c>
      <c r="AV46" s="6">
        <v>7.5288523453365702E-2</v>
      </c>
      <c r="AW46" s="6">
        <f t="shared" ref="AW46:BC46" si="75">(0)/100.945</f>
        <v>0</v>
      </c>
      <c r="AX46" s="6">
        <f t="shared" si="75"/>
        <v>0</v>
      </c>
      <c r="AY46" s="6">
        <f t="shared" si="75"/>
        <v>0</v>
      </c>
      <c r="AZ46" s="6">
        <f t="shared" si="75"/>
        <v>0</v>
      </c>
      <c r="BA46" s="6">
        <f t="shared" si="75"/>
        <v>0</v>
      </c>
      <c r="BB46" s="6">
        <f t="shared" si="75"/>
        <v>0</v>
      </c>
      <c r="BC46" s="6">
        <f t="shared" si="75"/>
        <v>0</v>
      </c>
      <c r="BD46" s="6">
        <v>0.65704096290058955</v>
      </c>
      <c r="BE46" s="6">
        <f t="shared" ref="BE46:BN46" si="76">(0)/100.945</f>
        <v>0</v>
      </c>
      <c r="BF46" s="6">
        <f t="shared" si="76"/>
        <v>0</v>
      </c>
      <c r="BG46" s="6">
        <f t="shared" si="76"/>
        <v>0</v>
      </c>
      <c r="BH46" s="6">
        <f t="shared" si="76"/>
        <v>0</v>
      </c>
      <c r="BI46" s="6">
        <f t="shared" si="76"/>
        <v>0</v>
      </c>
      <c r="BJ46" s="6">
        <f t="shared" si="76"/>
        <v>0</v>
      </c>
      <c r="BK46" s="6">
        <f t="shared" si="76"/>
        <v>0</v>
      </c>
      <c r="BL46" s="6">
        <f t="shared" si="76"/>
        <v>0</v>
      </c>
      <c r="BM46" s="6">
        <f t="shared" si="76"/>
        <v>0</v>
      </c>
      <c r="BN46" s="6">
        <f t="shared" si="76"/>
        <v>0</v>
      </c>
      <c r="BO46" s="6">
        <v>0.26767051364604488</v>
      </c>
      <c r="BP46" s="6">
        <f t="shared" ref="BP46:CD46" si="77">(0)/100.945</f>
        <v>0</v>
      </c>
      <c r="BQ46" s="6">
        <f t="shared" si="77"/>
        <v>0</v>
      </c>
      <c r="BR46" s="6">
        <f t="shared" si="77"/>
        <v>0</v>
      </c>
      <c r="BS46" s="6">
        <f t="shared" si="77"/>
        <v>0</v>
      </c>
      <c r="BT46" s="6">
        <f t="shared" si="77"/>
        <v>0</v>
      </c>
      <c r="BU46" s="6">
        <f t="shared" si="77"/>
        <v>0</v>
      </c>
      <c r="BV46" s="6">
        <f t="shared" si="77"/>
        <v>0</v>
      </c>
      <c r="BW46" s="6">
        <f t="shared" si="77"/>
        <v>0</v>
      </c>
      <c r="BX46" s="6">
        <f t="shared" si="77"/>
        <v>0</v>
      </c>
      <c r="BY46" s="6">
        <f t="shared" si="77"/>
        <v>0</v>
      </c>
      <c r="BZ46" s="6">
        <f t="shared" si="77"/>
        <v>0</v>
      </c>
      <c r="CA46" s="6">
        <f t="shared" si="77"/>
        <v>0</v>
      </c>
      <c r="CB46" s="6">
        <f t="shared" si="77"/>
        <v>0</v>
      </c>
      <c r="CC46" s="6">
        <f t="shared" si="77"/>
        <v>0</v>
      </c>
      <c r="CD46" s="6">
        <f t="shared" si="77"/>
        <v>0</v>
      </c>
      <c r="CE46">
        <f>0</f>
        <v>0</v>
      </c>
      <c r="CF46">
        <v>100.94499999999999</v>
      </c>
    </row>
    <row r="47" spans="1:84" x14ac:dyDescent="0.25">
      <c r="A47" s="4" t="s">
        <v>329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21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>
        <v>21</v>
      </c>
      <c r="AR47" t="s">
        <v>329</v>
      </c>
      <c r="AS47" s="6">
        <f t="shared" ref="AS47:BM47" si="78">(0)/21</f>
        <v>0</v>
      </c>
      <c r="AT47" s="6">
        <f t="shared" si="78"/>
        <v>0</v>
      </c>
      <c r="AU47" s="6">
        <f t="shared" si="78"/>
        <v>0</v>
      </c>
      <c r="AV47" s="6">
        <f t="shared" si="78"/>
        <v>0</v>
      </c>
      <c r="AW47" s="6">
        <f t="shared" si="78"/>
        <v>0</v>
      </c>
      <c r="AX47" s="6">
        <f t="shared" si="78"/>
        <v>0</v>
      </c>
      <c r="AY47" s="6">
        <f t="shared" si="78"/>
        <v>0</v>
      </c>
      <c r="AZ47" s="6">
        <f t="shared" si="78"/>
        <v>0</v>
      </c>
      <c r="BA47" s="6">
        <f t="shared" si="78"/>
        <v>0</v>
      </c>
      <c r="BB47" s="6">
        <f t="shared" si="78"/>
        <v>0</v>
      </c>
      <c r="BC47" s="6">
        <f t="shared" si="78"/>
        <v>0</v>
      </c>
      <c r="BD47" s="6">
        <f t="shared" si="78"/>
        <v>0</v>
      </c>
      <c r="BE47" s="6">
        <f t="shared" si="78"/>
        <v>0</v>
      </c>
      <c r="BF47" s="6">
        <f t="shared" si="78"/>
        <v>0</v>
      </c>
      <c r="BG47" s="6">
        <f t="shared" si="78"/>
        <v>0</v>
      </c>
      <c r="BH47" s="6">
        <f t="shared" si="78"/>
        <v>0</v>
      </c>
      <c r="BI47" s="6">
        <f t="shared" si="78"/>
        <v>0</v>
      </c>
      <c r="BJ47" s="6">
        <f t="shared" si="78"/>
        <v>0</v>
      </c>
      <c r="BK47" s="6">
        <f t="shared" si="78"/>
        <v>0</v>
      </c>
      <c r="BL47" s="6">
        <f t="shared" si="78"/>
        <v>0</v>
      </c>
      <c r="BM47" s="6">
        <f t="shared" si="78"/>
        <v>0</v>
      </c>
      <c r="BN47" s="6">
        <v>1</v>
      </c>
      <c r="BO47" s="6">
        <f t="shared" ref="BO47:CD47" si="79">(0)/21</f>
        <v>0</v>
      </c>
      <c r="BP47" s="6">
        <f t="shared" si="79"/>
        <v>0</v>
      </c>
      <c r="BQ47" s="6">
        <f t="shared" si="79"/>
        <v>0</v>
      </c>
      <c r="BR47" s="6">
        <f t="shared" si="79"/>
        <v>0</v>
      </c>
      <c r="BS47" s="6">
        <f t="shared" si="79"/>
        <v>0</v>
      </c>
      <c r="BT47" s="6">
        <f t="shared" si="79"/>
        <v>0</v>
      </c>
      <c r="BU47" s="6">
        <f t="shared" si="79"/>
        <v>0</v>
      </c>
      <c r="BV47" s="6">
        <f t="shared" si="79"/>
        <v>0</v>
      </c>
      <c r="BW47" s="6">
        <f t="shared" si="79"/>
        <v>0</v>
      </c>
      <c r="BX47" s="6">
        <f t="shared" si="79"/>
        <v>0</v>
      </c>
      <c r="BY47" s="6">
        <f t="shared" si="79"/>
        <v>0</v>
      </c>
      <c r="BZ47" s="6">
        <f t="shared" si="79"/>
        <v>0</v>
      </c>
      <c r="CA47" s="6">
        <f t="shared" si="79"/>
        <v>0</v>
      </c>
      <c r="CB47" s="6">
        <f t="shared" si="79"/>
        <v>0</v>
      </c>
      <c r="CC47" s="6">
        <f t="shared" si="79"/>
        <v>0</v>
      </c>
      <c r="CD47" s="6">
        <f t="shared" si="79"/>
        <v>0</v>
      </c>
      <c r="CE47">
        <f>0</f>
        <v>0</v>
      </c>
      <c r="CF47">
        <v>21</v>
      </c>
    </row>
    <row r="48" spans="1:84" x14ac:dyDescent="0.25">
      <c r="A48" s="4" t="s">
        <v>177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135.86400000000003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>
        <v>135.86400000000003</v>
      </c>
      <c r="AR48" t="s">
        <v>177</v>
      </c>
      <c r="AS48" s="6">
        <f t="shared" ref="AS48:BB48" si="80">(0)/135.864</f>
        <v>0</v>
      </c>
      <c r="AT48" s="6">
        <f t="shared" si="80"/>
        <v>0</v>
      </c>
      <c r="AU48" s="6">
        <f t="shared" si="80"/>
        <v>0</v>
      </c>
      <c r="AV48" s="6">
        <f t="shared" si="80"/>
        <v>0</v>
      </c>
      <c r="AW48" s="6">
        <f t="shared" si="80"/>
        <v>0</v>
      </c>
      <c r="AX48" s="6">
        <f t="shared" si="80"/>
        <v>0</v>
      </c>
      <c r="AY48" s="6">
        <f t="shared" si="80"/>
        <v>0</v>
      </c>
      <c r="AZ48" s="6">
        <f t="shared" si="80"/>
        <v>0</v>
      </c>
      <c r="BA48" s="6">
        <f t="shared" si="80"/>
        <v>0</v>
      </c>
      <c r="BB48" s="6">
        <f t="shared" si="80"/>
        <v>0</v>
      </c>
      <c r="BC48" s="6">
        <v>1</v>
      </c>
      <c r="BD48" s="6">
        <f t="shared" ref="BD48:CD48" si="81">(0)/135.864</f>
        <v>0</v>
      </c>
      <c r="BE48" s="6">
        <f t="shared" si="81"/>
        <v>0</v>
      </c>
      <c r="BF48" s="6">
        <f t="shared" si="81"/>
        <v>0</v>
      </c>
      <c r="BG48" s="6">
        <f t="shared" si="81"/>
        <v>0</v>
      </c>
      <c r="BH48" s="6">
        <f t="shared" si="81"/>
        <v>0</v>
      </c>
      <c r="BI48" s="6">
        <f t="shared" si="81"/>
        <v>0</v>
      </c>
      <c r="BJ48" s="6">
        <f t="shared" si="81"/>
        <v>0</v>
      </c>
      <c r="BK48" s="6">
        <f t="shared" si="81"/>
        <v>0</v>
      </c>
      <c r="BL48" s="6">
        <f t="shared" si="81"/>
        <v>0</v>
      </c>
      <c r="BM48" s="6">
        <f t="shared" si="81"/>
        <v>0</v>
      </c>
      <c r="BN48" s="6">
        <f t="shared" si="81"/>
        <v>0</v>
      </c>
      <c r="BO48" s="6">
        <f t="shared" si="81"/>
        <v>0</v>
      </c>
      <c r="BP48" s="6">
        <f t="shared" si="81"/>
        <v>0</v>
      </c>
      <c r="BQ48" s="6">
        <f t="shared" si="81"/>
        <v>0</v>
      </c>
      <c r="BR48" s="6">
        <f t="shared" si="81"/>
        <v>0</v>
      </c>
      <c r="BS48" s="6">
        <f t="shared" si="81"/>
        <v>0</v>
      </c>
      <c r="BT48" s="6">
        <f t="shared" si="81"/>
        <v>0</v>
      </c>
      <c r="BU48" s="6">
        <f t="shared" si="81"/>
        <v>0</v>
      </c>
      <c r="BV48" s="6">
        <f t="shared" si="81"/>
        <v>0</v>
      </c>
      <c r="BW48" s="6">
        <f t="shared" si="81"/>
        <v>0</v>
      </c>
      <c r="BX48" s="6">
        <f t="shared" si="81"/>
        <v>0</v>
      </c>
      <c r="BY48" s="6">
        <f t="shared" si="81"/>
        <v>0</v>
      </c>
      <c r="BZ48" s="6">
        <f t="shared" si="81"/>
        <v>0</v>
      </c>
      <c r="CA48" s="6">
        <f t="shared" si="81"/>
        <v>0</v>
      </c>
      <c r="CB48" s="6">
        <f t="shared" si="81"/>
        <v>0</v>
      </c>
      <c r="CC48" s="6">
        <f t="shared" si="81"/>
        <v>0</v>
      </c>
      <c r="CD48" s="6">
        <f t="shared" si="81"/>
        <v>0</v>
      </c>
      <c r="CE48">
        <f>0</f>
        <v>0</v>
      </c>
      <c r="CF48">
        <v>135.86400000000003</v>
      </c>
    </row>
    <row r="49" spans="1:84" x14ac:dyDescent="0.25">
      <c r="A49" s="4" t="s">
        <v>175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89.048999999999992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14.238</v>
      </c>
      <c r="X49" s="5">
        <v>4.3739999999999997</v>
      </c>
      <c r="Y49" s="5"/>
      <c r="Z49" s="5"/>
      <c r="AA49" s="5"/>
      <c r="AB49" s="5"/>
      <c r="AC49" s="5">
        <v>2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>
        <v>109.66099999999999</v>
      </c>
      <c r="AR49" t="s">
        <v>175</v>
      </c>
      <c r="AS49" s="6">
        <f t="shared" ref="AS49:BB49" si="82">(0)/109.661</f>
        <v>0</v>
      </c>
      <c r="AT49" s="6">
        <f t="shared" si="82"/>
        <v>0</v>
      </c>
      <c r="AU49" s="6">
        <f t="shared" si="82"/>
        <v>0</v>
      </c>
      <c r="AV49" s="6">
        <f t="shared" si="82"/>
        <v>0</v>
      </c>
      <c r="AW49" s="6">
        <f t="shared" si="82"/>
        <v>0</v>
      </c>
      <c r="AX49" s="6">
        <f t="shared" si="82"/>
        <v>0</v>
      </c>
      <c r="AY49" s="6">
        <f t="shared" si="82"/>
        <v>0</v>
      </c>
      <c r="AZ49" s="6">
        <f t="shared" si="82"/>
        <v>0</v>
      </c>
      <c r="BA49" s="6">
        <f t="shared" si="82"/>
        <v>0</v>
      </c>
      <c r="BB49" s="6">
        <f t="shared" si="82"/>
        <v>0</v>
      </c>
      <c r="BC49" s="6">
        <v>0.81203891994419164</v>
      </c>
      <c r="BD49" s="6">
        <f t="shared" ref="BD49:BM49" si="83">(0)/109.661</f>
        <v>0</v>
      </c>
      <c r="BE49" s="6">
        <f t="shared" si="83"/>
        <v>0</v>
      </c>
      <c r="BF49" s="6">
        <f t="shared" si="83"/>
        <v>0</v>
      </c>
      <c r="BG49" s="6">
        <f t="shared" si="83"/>
        <v>0</v>
      </c>
      <c r="BH49" s="6">
        <f t="shared" si="83"/>
        <v>0</v>
      </c>
      <c r="BI49" s="6">
        <f t="shared" si="83"/>
        <v>0</v>
      </c>
      <c r="BJ49" s="6">
        <f t="shared" si="83"/>
        <v>0</v>
      </c>
      <c r="BK49" s="6">
        <f t="shared" si="83"/>
        <v>0</v>
      </c>
      <c r="BL49" s="6">
        <f t="shared" si="83"/>
        <v>0</v>
      </c>
      <c r="BM49" s="6">
        <f t="shared" si="83"/>
        <v>0</v>
      </c>
      <c r="BN49" s="6">
        <v>0.1298364961107413</v>
      </c>
      <c r="BO49" s="6">
        <v>3.9886559487876276E-2</v>
      </c>
      <c r="BP49" s="6">
        <f>(0)/109.661</f>
        <v>0</v>
      </c>
      <c r="BQ49" s="6">
        <f>(0)/109.661</f>
        <v>0</v>
      </c>
      <c r="BR49" s="6">
        <f>(0)/109.661</f>
        <v>0</v>
      </c>
      <c r="BS49" s="6">
        <f>(0)/109.661</f>
        <v>0</v>
      </c>
      <c r="BT49" s="6">
        <v>1.8238024457190798E-2</v>
      </c>
      <c r="BU49" s="6">
        <f t="shared" ref="BU49:CD49" si="84">(0)/109.661</f>
        <v>0</v>
      </c>
      <c r="BV49" s="6">
        <f t="shared" si="84"/>
        <v>0</v>
      </c>
      <c r="BW49" s="6">
        <f t="shared" si="84"/>
        <v>0</v>
      </c>
      <c r="BX49" s="6">
        <f t="shared" si="84"/>
        <v>0</v>
      </c>
      <c r="BY49" s="6">
        <f t="shared" si="84"/>
        <v>0</v>
      </c>
      <c r="BZ49" s="6">
        <f t="shared" si="84"/>
        <v>0</v>
      </c>
      <c r="CA49" s="6">
        <f t="shared" si="84"/>
        <v>0</v>
      </c>
      <c r="CB49" s="6">
        <f t="shared" si="84"/>
        <v>0</v>
      </c>
      <c r="CC49" s="6">
        <f t="shared" si="84"/>
        <v>0</v>
      </c>
      <c r="CD49" s="6">
        <f t="shared" si="84"/>
        <v>0</v>
      </c>
      <c r="CE49">
        <f>0</f>
        <v>0</v>
      </c>
      <c r="CF49">
        <v>109.66099999999999</v>
      </c>
    </row>
    <row r="50" spans="1:84" x14ac:dyDescent="0.25">
      <c r="A50" s="4" t="s">
        <v>178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37.482999999999997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>
        <v>37.482999999999997</v>
      </c>
      <c r="AR50" t="s">
        <v>178</v>
      </c>
      <c r="AS50" s="6">
        <f t="shared" ref="AS50:BB50" si="85">(0)/37.483</f>
        <v>0</v>
      </c>
      <c r="AT50" s="6">
        <f t="shared" si="85"/>
        <v>0</v>
      </c>
      <c r="AU50" s="6">
        <f t="shared" si="85"/>
        <v>0</v>
      </c>
      <c r="AV50" s="6">
        <f t="shared" si="85"/>
        <v>0</v>
      </c>
      <c r="AW50" s="6">
        <f t="shared" si="85"/>
        <v>0</v>
      </c>
      <c r="AX50" s="6">
        <f t="shared" si="85"/>
        <v>0</v>
      </c>
      <c r="AY50" s="6">
        <f t="shared" si="85"/>
        <v>0</v>
      </c>
      <c r="AZ50" s="6">
        <f t="shared" si="85"/>
        <v>0</v>
      </c>
      <c r="BA50" s="6">
        <f t="shared" si="85"/>
        <v>0</v>
      </c>
      <c r="BB50" s="6">
        <f t="shared" si="85"/>
        <v>0</v>
      </c>
      <c r="BC50" s="6">
        <v>1</v>
      </c>
      <c r="BD50" s="6">
        <f t="shared" ref="BD50:CD50" si="86">(0)/37.483</f>
        <v>0</v>
      </c>
      <c r="BE50" s="6">
        <f t="shared" si="86"/>
        <v>0</v>
      </c>
      <c r="BF50" s="6">
        <f t="shared" si="86"/>
        <v>0</v>
      </c>
      <c r="BG50" s="6">
        <f t="shared" si="86"/>
        <v>0</v>
      </c>
      <c r="BH50" s="6">
        <f t="shared" si="86"/>
        <v>0</v>
      </c>
      <c r="BI50" s="6">
        <f t="shared" si="86"/>
        <v>0</v>
      </c>
      <c r="BJ50" s="6">
        <f t="shared" si="86"/>
        <v>0</v>
      </c>
      <c r="BK50" s="6">
        <f t="shared" si="86"/>
        <v>0</v>
      </c>
      <c r="BL50" s="6">
        <f t="shared" si="86"/>
        <v>0</v>
      </c>
      <c r="BM50" s="6">
        <f t="shared" si="86"/>
        <v>0</v>
      </c>
      <c r="BN50" s="6">
        <f t="shared" si="86"/>
        <v>0</v>
      </c>
      <c r="BO50" s="6">
        <f t="shared" si="86"/>
        <v>0</v>
      </c>
      <c r="BP50" s="6">
        <f t="shared" si="86"/>
        <v>0</v>
      </c>
      <c r="BQ50" s="6">
        <f t="shared" si="86"/>
        <v>0</v>
      </c>
      <c r="BR50" s="6">
        <f t="shared" si="86"/>
        <v>0</v>
      </c>
      <c r="BS50" s="6">
        <f t="shared" si="86"/>
        <v>0</v>
      </c>
      <c r="BT50" s="6">
        <f t="shared" si="86"/>
        <v>0</v>
      </c>
      <c r="BU50" s="6">
        <f t="shared" si="86"/>
        <v>0</v>
      </c>
      <c r="BV50" s="6">
        <f t="shared" si="86"/>
        <v>0</v>
      </c>
      <c r="BW50" s="6">
        <f t="shared" si="86"/>
        <v>0</v>
      </c>
      <c r="BX50" s="6">
        <f t="shared" si="86"/>
        <v>0</v>
      </c>
      <c r="BY50" s="6">
        <f t="shared" si="86"/>
        <v>0</v>
      </c>
      <c r="BZ50" s="6">
        <f t="shared" si="86"/>
        <v>0</v>
      </c>
      <c r="CA50" s="6">
        <f t="shared" si="86"/>
        <v>0</v>
      </c>
      <c r="CB50" s="6">
        <f t="shared" si="86"/>
        <v>0</v>
      </c>
      <c r="CC50" s="6">
        <f t="shared" si="86"/>
        <v>0</v>
      </c>
      <c r="CD50" s="6">
        <f t="shared" si="86"/>
        <v>0</v>
      </c>
      <c r="CE50">
        <f>0</f>
        <v>0</v>
      </c>
      <c r="CF50">
        <v>37.482999999999997</v>
      </c>
    </row>
    <row r="51" spans="1:84" x14ac:dyDescent="0.25">
      <c r="A51" s="4" t="s">
        <v>185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>
        <v>7.13</v>
      </c>
      <c r="M51" s="5"/>
      <c r="N51" s="5"/>
      <c r="O51" s="5"/>
      <c r="P51" s="5"/>
      <c r="Q51" s="5"/>
      <c r="R51" s="5"/>
      <c r="S51" s="5"/>
      <c r="T51" s="5">
        <v>44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>
        <v>51.13</v>
      </c>
      <c r="AR51" t="s">
        <v>185</v>
      </c>
      <c r="AS51" s="6">
        <f t="shared" ref="AS51:BB51" si="87">(0)/51.13</f>
        <v>0</v>
      </c>
      <c r="AT51" s="6">
        <f t="shared" si="87"/>
        <v>0</v>
      </c>
      <c r="AU51" s="6">
        <f t="shared" si="87"/>
        <v>0</v>
      </c>
      <c r="AV51" s="6">
        <f t="shared" si="87"/>
        <v>0</v>
      </c>
      <c r="AW51" s="6">
        <f t="shared" si="87"/>
        <v>0</v>
      </c>
      <c r="AX51" s="6">
        <f t="shared" si="87"/>
        <v>0</v>
      </c>
      <c r="AY51" s="6">
        <f t="shared" si="87"/>
        <v>0</v>
      </c>
      <c r="AZ51" s="6">
        <f t="shared" si="87"/>
        <v>0</v>
      </c>
      <c r="BA51" s="6">
        <f t="shared" si="87"/>
        <v>0</v>
      </c>
      <c r="BB51" s="6">
        <f t="shared" si="87"/>
        <v>0</v>
      </c>
      <c r="BC51" s="6">
        <v>0.13944846469782907</v>
      </c>
      <c r="BD51" s="6">
        <f t="shared" ref="BD51:BJ51" si="88">(0)/51.13</f>
        <v>0</v>
      </c>
      <c r="BE51" s="6">
        <f t="shared" si="88"/>
        <v>0</v>
      </c>
      <c r="BF51" s="6">
        <f t="shared" si="88"/>
        <v>0</v>
      </c>
      <c r="BG51" s="6">
        <f t="shared" si="88"/>
        <v>0</v>
      </c>
      <c r="BH51" s="6">
        <f t="shared" si="88"/>
        <v>0</v>
      </c>
      <c r="BI51" s="6">
        <f t="shared" si="88"/>
        <v>0</v>
      </c>
      <c r="BJ51" s="6">
        <f t="shared" si="88"/>
        <v>0</v>
      </c>
      <c r="BK51" s="6">
        <v>0.86055153530217088</v>
      </c>
      <c r="BL51" s="6">
        <f t="shared" ref="BL51:CD51" si="89">(0)/51.13</f>
        <v>0</v>
      </c>
      <c r="BM51" s="6">
        <f t="shared" si="89"/>
        <v>0</v>
      </c>
      <c r="BN51" s="6">
        <f t="shared" si="89"/>
        <v>0</v>
      </c>
      <c r="BO51" s="6">
        <f t="shared" si="89"/>
        <v>0</v>
      </c>
      <c r="BP51" s="6">
        <f t="shared" si="89"/>
        <v>0</v>
      </c>
      <c r="BQ51" s="6">
        <f t="shared" si="89"/>
        <v>0</v>
      </c>
      <c r="BR51" s="6">
        <f t="shared" si="89"/>
        <v>0</v>
      </c>
      <c r="BS51" s="6">
        <f t="shared" si="89"/>
        <v>0</v>
      </c>
      <c r="BT51" s="6">
        <f t="shared" si="89"/>
        <v>0</v>
      </c>
      <c r="BU51" s="6">
        <f t="shared" si="89"/>
        <v>0</v>
      </c>
      <c r="BV51" s="6">
        <f t="shared" si="89"/>
        <v>0</v>
      </c>
      <c r="BW51" s="6">
        <f t="shared" si="89"/>
        <v>0</v>
      </c>
      <c r="BX51" s="6">
        <f t="shared" si="89"/>
        <v>0</v>
      </c>
      <c r="BY51" s="6">
        <f t="shared" si="89"/>
        <v>0</v>
      </c>
      <c r="BZ51" s="6">
        <f t="shared" si="89"/>
        <v>0</v>
      </c>
      <c r="CA51" s="6">
        <f t="shared" si="89"/>
        <v>0</v>
      </c>
      <c r="CB51" s="6">
        <f t="shared" si="89"/>
        <v>0</v>
      </c>
      <c r="CC51" s="6">
        <f t="shared" si="89"/>
        <v>0</v>
      </c>
      <c r="CD51" s="6">
        <f t="shared" si="89"/>
        <v>0</v>
      </c>
      <c r="CE51">
        <f>0</f>
        <v>0</v>
      </c>
      <c r="CF51">
        <v>51.13</v>
      </c>
    </row>
    <row r="52" spans="1:84" x14ac:dyDescent="0.25">
      <c r="A52" s="4" t="s">
        <v>29</v>
      </c>
      <c r="B52" s="5"/>
      <c r="C52" s="5"/>
      <c r="D52" s="5">
        <v>0.84</v>
      </c>
      <c r="E52" s="5">
        <v>11.563000000000001</v>
      </c>
      <c r="F52" s="5"/>
      <c r="G52" s="5">
        <v>543.149</v>
      </c>
      <c r="H52" s="5"/>
      <c r="I52" s="5"/>
      <c r="J52" s="5"/>
      <c r="K52" s="5"/>
      <c r="L52" s="5">
        <v>67.393000000000001</v>
      </c>
      <c r="M52" s="5"/>
      <c r="N52" s="5"/>
      <c r="O52" s="5"/>
      <c r="P52" s="5"/>
      <c r="Q52" s="5">
        <v>673.63499999999999</v>
      </c>
      <c r="R52" s="5"/>
      <c r="S52" s="5"/>
      <c r="T52" s="5"/>
      <c r="U52" s="5"/>
      <c r="V52" s="5"/>
      <c r="W52" s="5">
        <v>54.823999999999998</v>
      </c>
      <c r="X52" s="5"/>
      <c r="Y52" s="5"/>
      <c r="Z52" s="5"/>
      <c r="AA52" s="5"/>
      <c r="AB52" s="5"/>
      <c r="AC52" s="5"/>
      <c r="AD52" s="5"/>
      <c r="AE52" s="5"/>
      <c r="AF52" s="5">
        <v>694</v>
      </c>
      <c r="AG52" s="5"/>
      <c r="AH52" s="5"/>
      <c r="AI52" s="5"/>
      <c r="AJ52" s="5"/>
      <c r="AK52" s="5"/>
      <c r="AL52" s="5"/>
      <c r="AM52" s="5"/>
      <c r="AN52" s="5"/>
      <c r="AO52" s="5">
        <v>2045.404</v>
      </c>
      <c r="AR52" t="s">
        <v>29</v>
      </c>
      <c r="AS52" s="6">
        <f>(0)/2045.404</f>
        <v>0</v>
      </c>
      <c r="AT52" s="6">
        <f>(0)/2045.404</f>
        <v>0</v>
      </c>
      <c r="AU52" s="6">
        <v>4.1067681494707159E-4</v>
      </c>
      <c r="AV52" s="6">
        <v>5.6531619181345106E-3</v>
      </c>
      <c r="AW52" s="6">
        <f>(0)/2045.404</f>
        <v>0</v>
      </c>
      <c r="AX52" s="6">
        <v>0.26554607304962735</v>
      </c>
      <c r="AY52" s="6">
        <f>(0)/2045.404</f>
        <v>0</v>
      </c>
      <c r="AZ52" s="6">
        <f>(0)/2045.404</f>
        <v>0</v>
      </c>
      <c r="BA52" s="6">
        <f>(0)/2045.404</f>
        <v>0</v>
      </c>
      <c r="BB52" s="6">
        <f>(0)/2045.404</f>
        <v>0</v>
      </c>
      <c r="BC52" s="6">
        <v>3.294850308300952E-2</v>
      </c>
      <c r="BD52" s="6">
        <f>(0)/2045.404</f>
        <v>0</v>
      </c>
      <c r="BE52" s="6">
        <f>(0)/2045.404</f>
        <v>0</v>
      </c>
      <c r="BF52" s="6">
        <f>(0)/2045.404</f>
        <v>0</v>
      </c>
      <c r="BG52" s="6">
        <f>(0)/2045.404</f>
        <v>0</v>
      </c>
      <c r="BH52" s="6">
        <v>0.32934080504389351</v>
      </c>
      <c r="BI52" s="6">
        <f>(0)/2045.404</f>
        <v>0</v>
      </c>
      <c r="BJ52" s="6">
        <f>(0)/2045.404</f>
        <v>0</v>
      </c>
      <c r="BK52" s="6">
        <f>(0)/2045.404</f>
        <v>0</v>
      </c>
      <c r="BL52" s="6">
        <f>(0)/2045.404</f>
        <v>0</v>
      </c>
      <c r="BM52" s="6">
        <f>(0)/2045.404</f>
        <v>0</v>
      </c>
      <c r="BN52" s="6">
        <v>2.680350678887887E-2</v>
      </c>
      <c r="BO52" s="6">
        <f t="shared" ref="BO52:BV52" si="90">(0)/2045.404</f>
        <v>0</v>
      </c>
      <c r="BP52" s="6">
        <f t="shared" si="90"/>
        <v>0</v>
      </c>
      <c r="BQ52" s="6">
        <f t="shared" si="90"/>
        <v>0</v>
      </c>
      <c r="BR52" s="6">
        <f t="shared" si="90"/>
        <v>0</v>
      </c>
      <c r="BS52" s="6">
        <f t="shared" si="90"/>
        <v>0</v>
      </c>
      <c r="BT52" s="6">
        <f t="shared" si="90"/>
        <v>0</v>
      </c>
      <c r="BU52" s="6">
        <f t="shared" si="90"/>
        <v>0</v>
      </c>
      <c r="BV52" s="6">
        <f t="shared" si="90"/>
        <v>0</v>
      </c>
      <c r="BW52" s="6">
        <v>0.33929727330150916</v>
      </c>
      <c r="BX52" s="6">
        <f t="shared" ref="BX52:CD52" si="91">(0)/2045.404</f>
        <v>0</v>
      </c>
      <c r="BY52" s="6">
        <f t="shared" si="91"/>
        <v>0</v>
      </c>
      <c r="BZ52" s="6">
        <f t="shared" si="91"/>
        <v>0</v>
      </c>
      <c r="CA52" s="6">
        <f t="shared" si="91"/>
        <v>0</v>
      </c>
      <c r="CB52" s="6">
        <f t="shared" si="91"/>
        <v>0</v>
      </c>
      <c r="CC52" s="6">
        <f t="shared" si="91"/>
        <v>0</v>
      </c>
      <c r="CD52" s="6">
        <f t="shared" si="91"/>
        <v>0</v>
      </c>
      <c r="CE52">
        <f>0</f>
        <v>0</v>
      </c>
      <c r="CF52">
        <v>2045.404</v>
      </c>
    </row>
    <row r="53" spans="1:84" x14ac:dyDescent="0.25">
      <c r="A53" s="4" t="s">
        <v>222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40.005000000000003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>
        <v>40.005000000000003</v>
      </c>
      <c r="AR53" t="s">
        <v>222</v>
      </c>
      <c r="AS53" s="6">
        <f t="shared" ref="AS53:BD53" si="92">(0)/40.005</f>
        <v>0</v>
      </c>
      <c r="AT53" s="6">
        <f t="shared" si="92"/>
        <v>0</v>
      </c>
      <c r="AU53" s="6">
        <f t="shared" si="92"/>
        <v>0</v>
      </c>
      <c r="AV53" s="6">
        <f t="shared" si="92"/>
        <v>0</v>
      </c>
      <c r="AW53" s="6">
        <f t="shared" si="92"/>
        <v>0</v>
      </c>
      <c r="AX53" s="6">
        <f t="shared" si="92"/>
        <v>0</v>
      </c>
      <c r="AY53" s="6">
        <f t="shared" si="92"/>
        <v>0</v>
      </c>
      <c r="AZ53" s="6">
        <f t="shared" si="92"/>
        <v>0</v>
      </c>
      <c r="BA53" s="6">
        <f t="shared" si="92"/>
        <v>0</v>
      </c>
      <c r="BB53" s="6">
        <f t="shared" si="92"/>
        <v>0</v>
      </c>
      <c r="BC53" s="6">
        <f t="shared" si="92"/>
        <v>0</v>
      </c>
      <c r="BD53" s="6">
        <f t="shared" si="92"/>
        <v>0</v>
      </c>
      <c r="BE53" s="6">
        <v>1</v>
      </c>
      <c r="BF53" s="6">
        <f t="shared" ref="BF53:CD53" si="93">(0)/40.005</f>
        <v>0</v>
      </c>
      <c r="BG53" s="6">
        <f t="shared" si="93"/>
        <v>0</v>
      </c>
      <c r="BH53" s="6">
        <f t="shared" si="93"/>
        <v>0</v>
      </c>
      <c r="BI53" s="6">
        <f t="shared" si="93"/>
        <v>0</v>
      </c>
      <c r="BJ53" s="6">
        <f t="shared" si="93"/>
        <v>0</v>
      </c>
      <c r="BK53" s="6">
        <f t="shared" si="93"/>
        <v>0</v>
      </c>
      <c r="BL53" s="6">
        <f t="shared" si="93"/>
        <v>0</v>
      </c>
      <c r="BM53" s="6">
        <f t="shared" si="93"/>
        <v>0</v>
      </c>
      <c r="BN53" s="6">
        <f t="shared" si="93"/>
        <v>0</v>
      </c>
      <c r="BO53" s="6">
        <f t="shared" si="93"/>
        <v>0</v>
      </c>
      <c r="BP53" s="6">
        <f t="shared" si="93"/>
        <v>0</v>
      </c>
      <c r="BQ53" s="6">
        <f t="shared" si="93"/>
        <v>0</v>
      </c>
      <c r="BR53" s="6">
        <f t="shared" si="93"/>
        <v>0</v>
      </c>
      <c r="BS53" s="6">
        <f t="shared" si="93"/>
        <v>0</v>
      </c>
      <c r="BT53" s="6">
        <f t="shared" si="93"/>
        <v>0</v>
      </c>
      <c r="BU53" s="6">
        <f t="shared" si="93"/>
        <v>0</v>
      </c>
      <c r="BV53" s="6">
        <f t="shared" si="93"/>
        <v>0</v>
      </c>
      <c r="BW53" s="6">
        <f t="shared" si="93"/>
        <v>0</v>
      </c>
      <c r="BX53" s="6">
        <f t="shared" si="93"/>
        <v>0</v>
      </c>
      <c r="BY53" s="6">
        <f t="shared" si="93"/>
        <v>0</v>
      </c>
      <c r="BZ53" s="6">
        <f t="shared" si="93"/>
        <v>0</v>
      </c>
      <c r="CA53" s="6">
        <f t="shared" si="93"/>
        <v>0</v>
      </c>
      <c r="CB53" s="6">
        <f t="shared" si="93"/>
        <v>0</v>
      </c>
      <c r="CC53" s="6">
        <f t="shared" si="93"/>
        <v>0</v>
      </c>
      <c r="CD53" s="6">
        <f t="shared" si="93"/>
        <v>0</v>
      </c>
      <c r="CE53">
        <f>0</f>
        <v>0</v>
      </c>
      <c r="CF53">
        <v>40.005000000000003</v>
      </c>
    </row>
    <row r="54" spans="1:84" x14ac:dyDescent="0.25">
      <c r="A54" s="4" t="s">
        <v>206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19</v>
      </c>
      <c r="N54" s="5">
        <v>39.546000000000006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>
        <v>58.546000000000006</v>
      </c>
      <c r="AR54" t="s">
        <v>206</v>
      </c>
      <c r="AS54" s="6">
        <f t="shared" ref="AS54:BC54" si="94">(0)/58.546</f>
        <v>0</v>
      </c>
      <c r="AT54" s="6">
        <f t="shared" si="94"/>
        <v>0</v>
      </c>
      <c r="AU54" s="6">
        <f t="shared" si="94"/>
        <v>0</v>
      </c>
      <c r="AV54" s="6">
        <f t="shared" si="94"/>
        <v>0</v>
      </c>
      <c r="AW54" s="6">
        <f t="shared" si="94"/>
        <v>0</v>
      </c>
      <c r="AX54" s="6">
        <f t="shared" si="94"/>
        <v>0</v>
      </c>
      <c r="AY54" s="6">
        <f t="shared" si="94"/>
        <v>0</v>
      </c>
      <c r="AZ54" s="6">
        <f t="shared" si="94"/>
        <v>0</v>
      </c>
      <c r="BA54" s="6">
        <f t="shared" si="94"/>
        <v>0</v>
      </c>
      <c r="BB54" s="6">
        <f t="shared" si="94"/>
        <v>0</v>
      </c>
      <c r="BC54" s="6">
        <f t="shared" si="94"/>
        <v>0</v>
      </c>
      <c r="BD54" s="6">
        <v>0.32453113790865301</v>
      </c>
      <c r="BE54" s="6">
        <v>0.67546886209134704</v>
      </c>
      <c r="BF54" s="6">
        <f t="shared" ref="BF54:CD54" si="95">(0)/58.546</f>
        <v>0</v>
      </c>
      <c r="BG54" s="6">
        <f t="shared" si="95"/>
        <v>0</v>
      </c>
      <c r="BH54" s="6">
        <f t="shared" si="95"/>
        <v>0</v>
      </c>
      <c r="BI54" s="6">
        <f t="shared" si="95"/>
        <v>0</v>
      </c>
      <c r="BJ54" s="6">
        <f t="shared" si="95"/>
        <v>0</v>
      </c>
      <c r="BK54" s="6">
        <f t="shared" si="95"/>
        <v>0</v>
      </c>
      <c r="BL54" s="6">
        <f t="shared" si="95"/>
        <v>0</v>
      </c>
      <c r="BM54" s="6">
        <f t="shared" si="95"/>
        <v>0</v>
      </c>
      <c r="BN54" s="6">
        <f t="shared" si="95"/>
        <v>0</v>
      </c>
      <c r="BO54" s="6">
        <f t="shared" si="95"/>
        <v>0</v>
      </c>
      <c r="BP54" s="6">
        <f t="shared" si="95"/>
        <v>0</v>
      </c>
      <c r="BQ54" s="6">
        <f t="shared" si="95"/>
        <v>0</v>
      </c>
      <c r="BR54" s="6">
        <f t="shared" si="95"/>
        <v>0</v>
      </c>
      <c r="BS54" s="6">
        <f t="shared" si="95"/>
        <v>0</v>
      </c>
      <c r="BT54" s="6">
        <f t="shared" si="95"/>
        <v>0</v>
      </c>
      <c r="BU54" s="6">
        <f t="shared" si="95"/>
        <v>0</v>
      </c>
      <c r="BV54" s="6">
        <f t="shared" si="95"/>
        <v>0</v>
      </c>
      <c r="BW54" s="6">
        <f t="shared" si="95"/>
        <v>0</v>
      </c>
      <c r="BX54" s="6">
        <f t="shared" si="95"/>
        <v>0</v>
      </c>
      <c r="BY54" s="6">
        <f t="shared" si="95"/>
        <v>0</v>
      </c>
      <c r="BZ54" s="6">
        <f t="shared" si="95"/>
        <v>0</v>
      </c>
      <c r="CA54" s="6">
        <f t="shared" si="95"/>
        <v>0</v>
      </c>
      <c r="CB54" s="6">
        <f t="shared" si="95"/>
        <v>0</v>
      </c>
      <c r="CC54" s="6">
        <f t="shared" si="95"/>
        <v>0</v>
      </c>
      <c r="CD54" s="6">
        <f t="shared" si="95"/>
        <v>0</v>
      </c>
      <c r="CE54">
        <f>0</f>
        <v>0</v>
      </c>
      <c r="CF54">
        <v>58.546000000000006</v>
      </c>
    </row>
    <row r="55" spans="1:84" x14ac:dyDescent="0.25">
      <c r="A55" s="4" t="s">
        <v>72</v>
      </c>
      <c r="B55" s="5"/>
      <c r="C55" s="5"/>
      <c r="D55" s="5"/>
      <c r="E55" s="5">
        <v>13.792</v>
      </c>
      <c r="F55" s="5"/>
      <c r="G55" s="5"/>
      <c r="H55" s="5"/>
      <c r="I55" s="5"/>
      <c r="J55" s="5"/>
      <c r="K55" s="5"/>
      <c r="L55" s="5">
        <v>24.369999999999997</v>
      </c>
      <c r="M55" s="5"/>
      <c r="N55" s="5"/>
      <c r="O55" s="5">
        <v>162.934</v>
      </c>
      <c r="P55" s="5">
        <v>75.76100000000001</v>
      </c>
      <c r="Q55" s="5"/>
      <c r="R55" s="5"/>
      <c r="S55" s="5"/>
      <c r="T55" s="5"/>
      <c r="U55" s="5"/>
      <c r="V55" s="5"/>
      <c r="W55" s="5">
        <v>21.062000000000001</v>
      </c>
      <c r="X55" s="5"/>
      <c r="Y55" s="5"/>
      <c r="Z55" s="5"/>
      <c r="AA55" s="5"/>
      <c r="AB55" s="5">
        <v>323.53799999999995</v>
      </c>
      <c r="AC55" s="5"/>
      <c r="AD55" s="5"/>
      <c r="AE55" s="5"/>
      <c r="AF55" s="5"/>
      <c r="AG55" s="5"/>
      <c r="AH55" s="5"/>
      <c r="AI55" s="5"/>
      <c r="AJ55" s="5">
        <v>64.245000000000005</v>
      </c>
      <c r="AK55" s="5">
        <v>94</v>
      </c>
      <c r="AL55" s="5"/>
      <c r="AM55" s="5"/>
      <c r="AN55" s="5"/>
      <c r="AO55" s="5">
        <v>779.702</v>
      </c>
      <c r="AR55" t="s">
        <v>72</v>
      </c>
      <c r="AS55" s="6">
        <f>(0)/779.702</f>
        <v>0</v>
      </c>
      <c r="AT55" s="6">
        <f>(0)/779.702</f>
        <v>0</v>
      </c>
      <c r="AU55" s="6">
        <f>(0)/779.702</f>
        <v>0</v>
      </c>
      <c r="AV55" s="6">
        <v>1.7688809314327782E-2</v>
      </c>
      <c r="AW55" s="6">
        <f t="shared" ref="AW55:BB55" si="96">(0)/779.702</f>
        <v>0</v>
      </c>
      <c r="AX55" s="6">
        <f t="shared" si="96"/>
        <v>0</v>
      </c>
      <c r="AY55" s="6">
        <f t="shared" si="96"/>
        <v>0</v>
      </c>
      <c r="AZ55" s="6">
        <f t="shared" si="96"/>
        <v>0</v>
      </c>
      <c r="BA55" s="6">
        <f t="shared" si="96"/>
        <v>0</v>
      </c>
      <c r="BB55" s="6">
        <f t="shared" si="96"/>
        <v>0</v>
      </c>
      <c r="BC55" s="6">
        <v>3.1255530959263922E-2</v>
      </c>
      <c r="BD55" s="6">
        <f>(0)/779.702</f>
        <v>0</v>
      </c>
      <c r="BE55" s="6">
        <f>(0)/779.702</f>
        <v>0</v>
      </c>
      <c r="BF55" s="6">
        <v>0.20896958068595436</v>
      </c>
      <c r="BG55" s="6">
        <v>9.7166609807336657E-2</v>
      </c>
      <c r="BH55" s="6">
        <f t="shared" ref="BH55:BM55" si="97">(0)/779.702</f>
        <v>0</v>
      </c>
      <c r="BI55" s="6">
        <f t="shared" si="97"/>
        <v>0</v>
      </c>
      <c r="BJ55" s="6">
        <f t="shared" si="97"/>
        <v>0</v>
      </c>
      <c r="BK55" s="6">
        <f t="shared" si="97"/>
        <v>0</v>
      </c>
      <c r="BL55" s="6">
        <f t="shared" si="97"/>
        <v>0</v>
      </c>
      <c r="BM55" s="6">
        <f t="shared" si="97"/>
        <v>0</v>
      </c>
      <c r="BN55" s="6">
        <v>2.7012884409684728E-2</v>
      </c>
      <c r="BO55" s="6">
        <f>(0)/779.702</f>
        <v>0</v>
      </c>
      <c r="BP55" s="6">
        <f>(0)/779.702</f>
        <v>0</v>
      </c>
      <c r="BQ55" s="6">
        <f>(0)/779.702</f>
        <v>0</v>
      </c>
      <c r="BR55" s="6">
        <f>(0)/779.702</f>
        <v>0</v>
      </c>
      <c r="BS55" s="6">
        <v>0.41495084019279155</v>
      </c>
      <c r="BT55" s="6">
        <f t="shared" ref="BT55:BZ55" si="98">(0)/779.702</f>
        <v>0</v>
      </c>
      <c r="BU55" s="6">
        <f t="shared" si="98"/>
        <v>0</v>
      </c>
      <c r="BV55" s="6">
        <f t="shared" si="98"/>
        <v>0</v>
      </c>
      <c r="BW55" s="6">
        <f t="shared" si="98"/>
        <v>0</v>
      </c>
      <c r="BX55" s="6">
        <f t="shared" si="98"/>
        <v>0</v>
      </c>
      <c r="BY55" s="6">
        <f t="shared" si="98"/>
        <v>0</v>
      </c>
      <c r="BZ55" s="6">
        <f t="shared" si="98"/>
        <v>0</v>
      </c>
      <c r="CA55" s="6">
        <v>8.2396864443082113E-2</v>
      </c>
      <c r="CB55" s="6">
        <v>0.12055888018755884</v>
      </c>
      <c r="CC55" s="6">
        <f>(0)/779.702</f>
        <v>0</v>
      </c>
      <c r="CD55" s="6">
        <f>(0)/779.702</f>
        <v>0</v>
      </c>
      <c r="CE55">
        <f>0</f>
        <v>0</v>
      </c>
      <c r="CF55">
        <v>779.702</v>
      </c>
    </row>
    <row r="56" spans="1:84" x14ac:dyDescent="0.25">
      <c r="A56" s="4" t="s">
        <v>128</v>
      </c>
      <c r="B56" s="5"/>
      <c r="C56" s="5"/>
      <c r="D56" s="5"/>
      <c r="E56" s="5"/>
      <c r="F56" s="5"/>
      <c r="G56" s="5">
        <v>6.1909999999999998</v>
      </c>
      <c r="H56" s="5"/>
      <c r="I56" s="5"/>
      <c r="J56" s="5"/>
      <c r="K56" s="5"/>
      <c r="L56" s="5"/>
      <c r="M56" s="5"/>
      <c r="N56" s="5"/>
      <c r="O56" s="5">
        <v>71.974000000000004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>
        <v>32.799999999999997</v>
      </c>
      <c r="AK56" s="5">
        <v>3.2940000000000005</v>
      </c>
      <c r="AL56" s="5"/>
      <c r="AM56" s="5"/>
      <c r="AN56" s="5"/>
      <c r="AO56" s="5">
        <v>114.259</v>
      </c>
      <c r="AR56" t="s">
        <v>128</v>
      </c>
      <c r="AS56" s="6">
        <f>(0)/114.259</f>
        <v>0</v>
      </c>
      <c r="AT56" s="6">
        <f>(0)/114.259</f>
        <v>0</v>
      </c>
      <c r="AU56" s="6">
        <f>(0)/114.259</f>
        <v>0</v>
      </c>
      <c r="AV56" s="6">
        <f>(0)/114.259</f>
        <v>0</v>
      </c>
      <c r="AW56" s="6">
        <f>(0)/114.259</f>
        <v>0</v>
      </c>
      <c r="AX56" s="6">
        <v>5.4183915490245843E-2</v>
      </c>
      <c r="AY56" s="6">
        <f t="shared" ref="AY56:BE56" si="99">(0)/114.259</f>
        <v>0</v>
      </c>
      <c r="AZ56" s="6">
        <f t="shared" si="99"/>
        <v>0</v>
      </c>
      <c r="BA56" s="6">
        <f t="shared" si="99"/>
        <v>0</v>
      </c>
      <c r="BB56" s="6">
        <f t="shared" si="99"/>
        <v>0</v>
      </c>
      <c r="BC56" s="6">
        <f t="shared" si="99"/>
        <v>0</v>
      </c>
      <c r="BD56" s="6">
        <f t="shared" si="99"/>
        <v>0</v>
      </c>
      <c r="BE56" s="6">
        <f t="shared" si="99"/>
        <v>0</v>
      </c>
      <c r="BF56" s="6">
        <v>0.62991974374009929</v>
      </c>
      <c r="BG56" s="6">
        <f t="shared" ref="BG56:BZ56" si="100">(0)/114.259</f>
        <v>0</v>
      </c>
      <c r="BH56" s="6">
        <f t="shared" si="100"/>
        <v>0</v>
      </c>
      <c r="BI56" s="6">
        <f t="shared" si="100"/>
        <v>0</v>
      </c>
      <c r="BJ56" s="6">
        <f t="shared" si="100"/>
        <v>0</v>
      </c>
      <c r="BK56" s="6">
        <f t="shared" si="100"/>
        <v>0</v>
      </c>
      <c r="BL56" s="6">
        <f t="shared" si="100"/>
        <v>0</v>
      </c>
      <c r="BM56" s="6">
        <f t="shared" si="100"/>
        <v>0</v>
      </c>
      <c r="BN56" s="6">
        <f t="shared" si="100"/>
        <v>0</v>
      </c>
      <c r="BO56" s="6">
        <f t="shared" si="100"/>
        <v>0</v>
      </c>
      <c r="BP56" s="6">
        <f t="shared" si="100"/>
        <v>0</v>
      </c>
      <c r="BQ56" s="6">
        <f t="shared" si="100"/>
        <v>0</v>
      </c>
      <c r="BR56" s="6">
        <f t="shared" si="100"/>
        <v>0</v>
      </c>
      <c r="BS56" s="6">
        <f t="shared" si="100"/>
        <v>0</v>
      </c>
      <c r="BT56" s="6">
        <f t="shared" si="100"/>
        <v>0</v>
      </c>
      <c r="BU56" s="6">
        <f t="shared" si="100"/>
        <v>0</v>
      </c>
      <c r="BV56" s="6">
        <f t="shared" si="100"/>
        <v>0</v>
      </c>
      <c r="BW56" s="6">
        <f t="shared" si="100"/>
        <v>0</v>
      </c>
      <c r="BX56" s="6">
        <f t="shared" si="100"/>
        <v>0</v>
      </c>
      <c r="BY56" s="6">
        <f t="shared" si="100"/>
        <v>0</v>
      </c>
      <c r="BZ56" s="6">
        <f t="shared" si="100"/>
        <v>0</v>
      </c>
      <c r="CA56" s="6">
        <v>0.28706710193507728</v>
      </c>
      <c r="CB56" s="6">
        <v>2.8829238834577588E-2</v>
      </c>
      <c r="CC56" s="6">
        <f>(0)/114.259</f>
        <v>0</v>
      </c>
      <c r="CD56" s="6">
        <f>(0)/114.259</f>
        <v>0</v>
      </c>
      <c r="CE56">
        <f>0</f>
        <v>0</v>
      </c>
      <c r="CF56">
        <v>114.259</v>
      </c>
    </row>
    <row r="57" spans="1:84" x14ac:dyDescent="0.25">
      <c r="A57" s="4" t="s">
        <v>229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>
        <v>1</v>
      </c>
      <c r="P57" s="5">
        <v>24.102</v>
      </c>
      <c r="Q57" s="5"/>
      <c r="R57" s="5"/>
      <c r="S57" s="5"/>
      <c r="T57" s="5"/>
      <c r="U57" s="5"/>
      <c r="V57" s="5"/>
      <c r="W57" s="5">
        <v>24</v>
      </c>
      <c r="X57" s="5"/>
      <c r="Y57" s="5"/>
      <c r="Z57" s="5"/>
      <c r="AA57" s="5"/>
      <c r="AB57" s="5">
        <v>24.707999999999998</v>
      </c>
      <c r="AC57" s="5"/>
      <c r="AD57" s="5"/>
      <c r="AE57" s="5"/>
      <c r="AF57" s="5"/>
      <c r="AG57" s="5"/>
      <c r="AH57" s="5"/>
      <c r="AI57" s="5"/>
      <c r="AJ57" s="5">
        <v>10</v>
      </c>
      <c r="AK57" s="5"/>
      <c r="AL57" s="5"/>
      <c r="AM57" s="5"/>
      <c r="AN57" s="5"/>
      <c r="AO57" s="5">
        <v>83.81</v>
      </c>
      <c r="AR57" t="s">
        <v>229</v>
      </c>
      <c r="AS57" s="6">
        <f t="shared" ref="AS57:BE57" si="101">(0)/83.81</f>
        <v>0</v>
      </c>
      <c r="AT57" s="6">
        <f t="shared" si="101"/>
        <v>0</v>
      </c>
      <c r="AU57" s="6">
        <f t="shared" si="101"/>
        <v>0</v>
      </c>
      <c r="AV57" s="6">
        <f t="shared" si="101"/>
        <v>0</v>
      </c>
      <c r="AW57" s="6">
        <f t="shared" si="101"/>
        <v>0</v>
      </c>
      <c r="AX57" s="6">
        <f t="shared" si="101"/>
        <v>0</v>
      </c>
      <c r="AY57" s="6">
        <f t="shared" si="101"/>
        <v>0</v>
      </c>
      <c r="AZ57" s="6">
        <f t="shared" si="101"/>
        <v>0</v>
      </c>
      <c r="BA57" s="6">
        <f t="shared" si="101"/>
        <v>0</v>
      </c>
      <c r="BB57" s="6">
        <f t="shared" si="101"/>
        <v>0</v>
      </c>
      <c r="BC57" s="6">
        <f t="shared" si="101"/>
        <v>0</v>
      </c>
      <c r="BD57" s="6">
        <f t="shared" si="101"/>
        <v>0</v>
      </c>
      <c r="BE57" s="6">
        <f t="shared" si="101"/>
        <v>0</v>
      </c>
      <c r="BF57" s="6">
        <v>1.1931750387781888E-2</v>
      </c>
      <c r="BG57" s="6">
        <v>0.28757904784631905</v>
      </c>
      <c r="BH57" s="6">
        <f t="shared" ref="BH57:BM57" si="102">(0)/83.81</f>
        <v>0</v>
      </c>
      <c r="BI57" s="6">
        <f t="shared" si="102"/>
        <v>0</v>
      </c>
      <c r="BJ57" s="6">
        <f t="shared" si="102"/>
        <v>0</v>
      </c>
      <c r="BK57" s="6">
        <f t="shared" si="102"/>
        <v>0</v>
      </c>
      <c r="BL57" s="6">
        <f t="shared" si="102"/>
        <v>0</v>
      </c>
      <c r="BM57" s="6">
        <f t="shared" si="102"/>
        <v>0</v>
      </c>
      <c r="BN57" s="6">
        <v>0.28636200930676531</v>
      </c>
      <c r="BO57" s="6">
        <f>(0)/83.81</f>
        <v>0</v>
      </c>
      <c r="BP57" s="6">
        <f>(0)/83.81</f>
        <v>0</v>
      </c>
      <c r="BQ57" s="6">
        <f>(0)/83.81</f>
        <v>0</v>
      </c>
      <c r="BR57" s="6">
        <f>(0)/83.81</f>
        <v>0</v>
      </c>
      <c r="BS57" s="6">
        <v>0.29480968858131484</v>
      </c>
      <c r="BT57" s="6">
        <f t="shared" ref="BT57:BZ57" si="103">(0)/83.81</f>
        <v>0</v>
      </c>
      <c r="BU57" s="6">
        <f t="shared" si="103"/>
        <v>0</v>
      </c>
      <c r="BV57" s="6">
        <f t="shared" si="103"/>
        <v>0</v>
      </c>
      <c r="BW57" s="6">
        <f t="shared" si="103"/>
        <v>0</v>
      </c>
      <c r="BX57" s="6">
        <f t="shared" si="103"/>
        <v>0</v>
      </c>
      <c r="BY57" s="6">
        <f t="shared" si="103"/>
        <v>0</v>
      </c>
      <c r="BZ57" s="6">
        <f t="shared" si="103"/>
        <v>0</v>
      </c>
      <c r="CA57" s="6">
        <v>0.11931750387781888</v>
      </c>
      <c r="CB57" s="6">
        <f>(0)/83.81</f>
        <v>0</v>
      </c>
      <c r="CC57" s="6">
        <f>(0)/83.81</f>
        <v>0</v>
      </c>
      <c r="CD57" s="6">
        <f>(0)/83.81</f>
        <v>0</v>
      </c>
      <c r="CE57">
        <f>0</f>
        <v>0</v>
      </c>
      <c r="CF57">
        <v>83.81</v>
      </c>
    </row>
    <row r="58" spans="1:84" x14ac:dyDescent="0.25">
      <c r="A58" s="4" t="s">
        <v>68</v>
      </c>
      <c r="B58" s="5"/>
      <c r="C58" s="5"/>
      <c r="D58" s="5"/>
      <c r="E58" s="5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v>3.12</v>
      </c>
      <c r="X58" s="5">
        <v>29.205000000000002</v>
      </c>
      <c r="Y58" s="5"/>
      <c r="Z58" s="5"/>
      <c r="AA58" s="5"/>
      <c r="AB58" s="5"/>
      <c r="AC58" s="5"/>
      <c r="AD58" s="5"/>
      <c r="AE58" s="5"/>
      <c r="AF58" s="5"/>
      <c r="AG58" s="5"/>
      <c r="AH58" s="5">
        <v>9.3559999999999999</v>
      </c>
      <c r="AI58" s="5"/>
      <c r="AJ58" s="5"/>
      <c r="AK58" s="5"/>
      <c r="AL58" s="5"/>
      <c r="AM58" s="5"/>
      <c r="AN58" s="5"/>
      <c r="AO58" s="5">
        <v>50.681000000000004</v>
      </c>
      <c r="AR58" t="s">
        <v>68</v>
      </c>
      <c r="AS58" s="6">
        <f>(0)/50.681</f>
        <v>0</v>
      </c>
      <c r="AT58" s="6">
        <f>(0)/50.681</f>
        <v>0</v>
      </c>
      <c r="AU58" s="6">
        <f>(0)/50.681</f>
        <v>0</v>
      </c>
      <c r="AV58" s="6">
        <v>0.1775813421203212</v>
      </c>
      <c r="AW58" s="6">
        <f t="shared" ref="AW58:BM58" si="104">(0)/50.681</f>
        <v>0</v>
      </c>
      <c r="AX58" s="6">
        <f t="shared" si="104"/>
        <v>0</v>
      </c>
      <c r="AY58" s="6">
        <f t="shared" si="104"/>
        <v>0</v>
      </c>
      <c r="AZ58" s="6">
        <f t="shared" si="104"/>
        <v>0</v>
      </c>
      <c r="BA58" s="6">
        <f t="shared" si="104"/>
        <v>0</v>
      </c>
      <c r="BB58" s="6">
        <f t="shared" si="104"/>
        <v>0</v>
      </c>
      <c r="BC58" s="6">
        <f t="shared" si="104"/>
        <v>0</v>
      </c>
      <c r="BD58" s="6">
        <f t="shared" si="104"/>
        <v>0</v>
      </c>
      <c r="BE58" s="6">
        <f t="shared" si="104"/>
        <v>0</v>
      </c>
      <c r="BF58" s="6">
        <f t="shared" si="104"/>
        <v>0</v>
      </c>
      <c r="BG58" s="6">
        <f t="shared" si="104"/>
        <v>0</v>
      </c>
      <c r="BH58" s="6">
        <f t="shared" si="104"/>
        <v>0</v>
      </c>
      <c r="BI58" s="6">
        <f t="shared" si="104"/>
        <v>0</v>
      </c>
      <c r="BJ58" s="6">
        <f t="shared" si="104"/>
        <v>0</v>
      </c>
      <c r="BK58" s="6">
        <f t="shared" si="104"/>
        <v>0</v>
      </c>
      <c r="BL58" s="6">
        <f t="shared" si="104"/>
        <v>0</v>
      </c>
      <c r="BM58" s="6">
        <f t="shared" si="104"/>
        <v>0</v>
      </c>
      <c r="BN58" s="6">
        <v>6.156153193504469E-2</v>
      </c>
      <c r="BO58" s="6">
        <v>0.57625145518044241</v>
      </c>
      <c r="BP58" s="6">
        <f t="shared" ref="BP58:BX58" si="105">(0)/50.681</f>
        <v>0</v>
      </c>
      <c r="BQ58" s="6">
        <f t="shared" si="105"/>
        <v>0</v>
      </c>
      <c r="BR58" s="6">
        <f t="shared" si="105"/>
        <v>0</v>
      </c>
      <c r="BS58" s="6">
        <f t="shared" si="105"/>
        <v>0</v>
      </c>
      <c r="BT58" s="6">
        <f t="shared" si="105"/>
        <v>0</v>
      </c>
      <c r="BU58" s="6">
        <f t="shared" si="105"/>
        <v>0</v>
      </c>
      <c r="BV58" s="6">
        <f t="shared" si="105"/>
        <v>0</v>
      </c>
      <c r="BW58" s="6">
        <f t="shared" si="105"/>
        <v>0</v>
      </c>
      <c r="BX58" s="6">
        <f t="shared" si="105"/>
        <v>0</v>
      </c>
      <c r="BY58" s="6">
        <v>0.18460567076419168</v>
      </c>
      <c r="BZ58" s="6">
        <f>(0)/50.681</f>
        <v>0</v>
      </c>
      <c r="CA58" s="6">
        <f>(0)/50.681</f>
        <v>0</v>
      </c>
      <c r="CB58" s="6">
        <f>(0)/50.681</f>
        <v>0</v>
      </c>
      <c r="CC58" s="6">
        <f>(0)/50.681</f>
        <v>0</v>
      </c>
      <c r="CD58" s="6">
        <f>(0)/50.681</f>
        <v>0</v>
      </c>
      <c r="CE58">
        <f>0</f>
        <v>0</v>
      </c>
      <c r="CF58">
        <v>50.681000000000004</v>
      </c>
    </row>
    <row r="59" spans="1:84" x14ac:dyDescent="0.25">
      <c r="A59" s="4" t="s">
        <v>11</v>
      </c>
      <c r="B59" s="5">
        <v>56.564999999999998</v>
      </c>
      <c r="C59" s="5">
        <v>41.453999999999994</v>
      </c>
      <c r="D59" s="5"/>
      <c r="E59" s="5">
        <v>66</v>
      </c>
      <c r="F59" s="5"/>
      <c r="G59" s="5">
        <v>14.548999999999999</v>
      </c>
      <c r="H59" s="5"/>
      <c r="I59" s="5">
        <v>96.600000000000009</v>
      </c>
      <c r="J59" s="5"/>
      <c r="K59" s="5"/>
      <c r="L59" s="5"/>
      <c r="M59" s="5"/>
      <c r="N59" s="5"/>
      <c r="O59" s="5">
        <v>54.674999999999997</v>
      </c>
      <c r="P59" s="5">
        <v>10.197000000000001</v>
      </c>
      <c r="Q59" s="5"/>
      <c r="R59" s="5"/>
      <c r="S59" s="5"/>
      <c r="T59" s="5"/>
      <c r="U59" s="5">
        <v>49</v>
      </c>
      <c r="V59" s="5"/>
      <c r="W59" s="5"/>
      <c r="X59" s="5">
        <v>127.44</v>
      </c>
      <c r="Y59" s="5"/>
      <c r="Z59" s="5"/>
      <c r="AA59" s="5"/>
      <c r="AB59" s="5">
        <v>17.502000000000002</v>
      </c>
      <c r="AC59" s="5"/>
      <c r="AD59" s="5"/>
      <c r="AE59" s="5"/>
      <c r="AF59" s="5"/>
      <c r="AG59" s="5"/>
      <c r="AH59" s="5">
        <v>2245.3130000000001</v>
      </c>
      <c r="AI59" s="5"/>
      <c r="AJ59" s="5">
        <v>32</v>
      </c>
      <c r="AK59" s="5">
        <v>75.789999999999992</v>
      </c>
      <c r="AL59" s="5"/>
      <c r="AM59" s="5"/>
      <c r="AN59" s="5"/>
      <c r="AO59" s="5">
        <v>2887.085</v>
      </c>
      <c r="AR59" t="s">
        <v>11</v>
      </c>
      <c r="AS59" s="6">
        <v>1.95924262707887E-2</v>
      </c>
      <c r="AT59" s="6">
        <v>1.4358427271798369E-2</v>
      </c>
      <c r="AU59" s="6">
        <f>(0)/2887.085</f>
        <v>0</v>
      </c>
      <c r="AV59" s="6">
        <v>2.2860428425210896E-2</v>
      </c>
      <c r="AW59" s="6">
        <f>(0)/2887.085</f>
        <v>0</v>
      </c>
      <c r="AX59" s="6">
        <v>5.0393389872483837E-3</v>
      </c>
      <c r="AY59" s="6">
        <f>(0)/2887.085</f>
        <v>0</v>
      </c>
      <c r="AZ59" s="6">
        <v>3.3459354331445042E-2</v>
      </c>
      <c r="BA59" s="6">
        <f>(0)/2887.085</f>
        <v>0</v>
      </c>
      <c r="BB59" s="6">
        <f>(0)/2887.085</f>
        <v>0</v>
      </c>
      <c r="BC59" s="6">
        <f>(0)/2887.085</f>
        <v>0</v>
      </c>
      <c r="BD59" s="6">
        <f>(0)/2887.085</f>
        <v>0</v>
      </c>
      <c r="BE59" s="6">
        <f>(0)/2887.085</f>
        <v>0</v>
      </c>
      <c r="BF59" s="6">
        <v>1.8937786729521299E-2</v>
      </c>
      <c r="BG59" s="6">
        <v>3.5319361916950837E-3</v>
      </c>
      <c r="BH59" s="6">
        <f>(0)/2887.085</f>
        <v>0</v>
      </c>
      <c r="BI59" s="6">
        <f>(0)/2887.085</f>
        <v>0</v>
      </c>
      <c r="BJ59" s="6">
        <f>(0)/2887.085</f>
        <v>0</v>
      </c>
      <c r="BK59" s="6">
        <f>(0)/2887.085</f>
        <v>0</v>
      </c>
      <c r="BL59" s="6">
        <v>1.6972136255080816E-2</v>
      </c>
      <c r="BM59" s="6">
        <f>(0)/2887.085</f>
        <v>0</v>
      </c>
      <c r="BN59" s="6">
        <f>(0)/2887.085</f>
        <v>0</v>
      </c>
      <c r="BO59" s="6">
        <v>4.414140906831631E-2</v>
      </c>
      <c r="BP59" s="6">
        <f>(0)/2887.085</f>
        <v>0</v>
      </c>
      <c r="BQ59" s="6">
        <f>(0)/2887.085</f>
        <v>0</v>
      </c>
      <c r="BR59" s="6">
        <f>(0)/2887.085</f>
        <v>0</v>
      </c>
      <c r="BS59" s="6">
        <v>6.0621699742127444E-3</v>
      </c>
      <c r="BT59" s="6">
        <f>(0)/2887.085</f>
        <v>0</v>
      </c>
      <c r="BU59" s="6">
        <f>(0)/2887.085</f>
        <v>0</v>
      </c>
      <c r="BV59" s="6">
        <f>(0)/2887.085</f>
        <v>0</v>
      </c>
      <c r="BW59" s="6">
        <f>(0)/2887.085</f>
        <v>0</v>
      </c>
      <c r="BX59" s="6">
        <f>(0)/2887.085</f>
        <v>0</v>
      </c>
      <c r="BY59" s="6">
        <v>0.77770935043478118</v>
      </c>
      <c r="BZ59" s="6">
        <f>(0)/2887.085</f>
        <v>0</v>
      </c>
      <c r="CA59" s="6">
        <v>1.1083844084950738E-2</v>
      </c>
      <c r="CB59" s="6">
        <v>2.6251391974950508E-2</v>
      </c>
      <c r="CC59" s="6">
        <f>(0)/2887.085</f>
        <v>0</v>
      </c>
      <c r="CD59" s="6">
        <f>(0)/2887.085</f>
        <v>0</v>
      </c>
      <c r="CE59">
        <f>0</f>
        <v>0</v>
      </c>
      <c r="CF59">
        <v>2887.085</v>
      </c>
    </row>
    <row r="60" spans="1:84" x14ac:dyDescent="0.25">
      <c r="A60" s="4" t="s">
        <v>51</v>
      </c>
      <c r="B60" s="5"/>
      <c r="C60" s="5"/>
      <c r="D60" s="5"/>
      <c r="E60" s="5">
        <v>39</v>
      </c>
      <c r="F60" s="5"/>
      <c r="G60" s="5"/>
      <c r="H60" s="5">
        <v>10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>
        <v>351.58800000000002</v>
      </c>
      <c r="Y60" s="5"/>
      <c r="Z60" s="5"/>
      <c r="AA60" s="5"/>
      <c r="AB60" s="5"/>
      <c r="AC60" s="5"/>
      <c r="AD60" s="5"/>
      <c r="AE60" s="5">
        <v>4</v>
      </c>
      <c r="AF60" s="5"/>
      <c r="AG60" s="5"/>
      <c r="AH60" s="5"/>
      <c r="AI60" s="5"/>
      <c r="AJ60" s="5"/>
      <c r="AK60" s="5">
        <v>76.837999999999994</v>
      </c>
      <c r="AL60" s="5"/>
      <c r="AM60" s="5"/>
      <c r="AN60" s="5"/>
      <c r="AO60" s="5">
        <v>481.42600000000004</v>
      </c>
      <c r="AR60" t="s">
        <v>51</v>
      </c>
      <c r="AS60" s="6">
        <f>(0)/481.426</f>
        <v>0</v>
      </c>
      <c r="AT60" s="6">
        <f>(0)/481.426</f>
        <v>0</v>
      </c>
      <c r="AU60" s="6">
        <f>(0)/481.426</f>
        <v>0</v>
      </c>
      <c r="AV60" s="6">
        <v>8.1009334767960184E-2</v>
      </c>
      <c r="AW60" s="6">
        <f>(0)/481.426</f>
        <v>0</v>
      </c>
      <c r="AX60" s="6">
        <f>(0)/481.426</f>
        <v>0</v>
      </c>
      <c r="AY60" s="6">
        <v>2.077162429947697E-2</v>
      </c>
      <c r="AZ60" s="6">
        <f t="shared" ref="AZ60:BN60" si="106">(0)/481.426</f>
        <v>0</v>
      </c>
      <c r="BA60" s="6">
        <f t="shared" si="106"/>
        <v>0</v>
      </c>
      <c r="BB60" s="6">
        <f t="shared" si="106"/>
        <v>0</v>
      </c>
      <c r="BC60" s="6">
        <f t="shared" si="106"/>
        <v>0</v>
      </c>
      <c r="BD60" s="6">
        <f t="shared" si="106"/>
        <v>0</v>
      </c>
      <c r="BE60" s="6">
        <f t="shared" si="106"/>
        <v>0</v>
      </c>
      <c r="BF60" s="6">
        <f t="shared" si="106"/>
        <v>0</v>
      </c>
      <c r="BG60" s="6">
        <f t="shared" si="106"/>
        <v>0</v>
      </c>
      <c r="BH60" s="6">
        <f t="shared" si="106"/>
        <v>0</v>
      </c>
      <c r="BI60" s="6">
        <f t="shared" si="106"/>
        <v>0</v>
      </c>
      <c r="BJ60" s="6">
        <f t="shared" si="106"/>
        <v>0</v>
      </c>
      <c r="BK60" s="6">
        <f t="shared" si="106"/>
        <v>0</v>
      </c>
      <c r="BL60" s="6">
        <f t="shared" si="106"/>
        <v>0</v>
      </c>
      <c r="BM60" s="6">
        <f t="shared" si="106"/>
        <v>0</v>
      </c>
      <c r="BN60" s="6">
        <f t="shared" si="106"/>
        <v>0</v>
      </c>
      <c r="BO60" s="6">
        <v>0.7303053844204509</v>
      </c>
      <c r="BP60" s="6">
        <f t="shared" ref="BP60:BU60" si="107">(0)/481.426</f>
        <v>0</v>
      </c>
      <c r="BQ60" s="6">
        <f t="shared" si="107"/>
        <v>0</v>
      </c>
      <c r="BR60" s="6">
        <f t="shared" si="107"/>
        <v>0</v>
      </c>
      <c r="BS60" s="6">
        <f t="shared" si="107"/>
        <v>0</v>
      </c>
      <c r="BT60" s="6">
        <f t="shared" si="107"/>
        <v>0</v>
      </c>
      <c r="BU60" s="6">
        <f t="shared" si="107"/>
        <v>0</v>
      </c>
      <c r="BV60" s="6">
        <v>8.3086497197907873E-3</v>
      </c>
      <c r="BW60" s="6">
        <f>(0)/481.426</f>
        <v>0</v>
      </c>
      <c r="BX60" s="6">
        <f>(0)/481.426</f>
        <v>0</v>
      </c>
      <c r="BY60" s="6">
        <f>(0)/481.426</f>
        <v>0</v>
      </c>
      <c r="BZ60" s="6">
        <f>(0)/481.426</f>
        <v>0</v>
      </c>
      <c r="CA60" s="6">
        <f>(0)/481.426</f>
        <v>0</v>
      </c>
      <c r="CB60" s="6">
        <v>0.15960500679232112</v>
      </c>
      <c r="CC60" s="6">
        <f>(0)/481.426</f>
        <v>0</v>
      </c>
      <c r="CD60" s="6">
        <f>(0)/481.426</f>
        <v>0</v>
      </c>
      <c r="CE60">
        <f>0</f>
        <v>0</v>
      </c>
      <c r="CF60">
        <v>481.42600000000004</v>
      </c>
    </row>
    <row r="61" spans="1:84" x14ac:dyDescent="0.25">
      <c r="A61" s="4" t="s">
        <v>34</v>
      </c>
      <c r="B61" s="5"/>
      <c r="C61" s="5"/>
      <c r="D61" s="5">
        <v>98.529999999999987</v>
      </c>
      <c r="E61" s="5">
        <v>19.405999999999999</v>
      </c>
      <c r="F61" s="5"/>
      <c r="G61" s="5"/>
      <c r="H61" s="5"/>
      <c r="I61" s="5">
        <v>3.7380000000000004</v>
      </c>
      <c r="J61" s="5"/>
      <c r="K61" s="5"/>
      <c r="L61" s="5"/>
      <c r="M61" s="5">
        <v>10.274999999999999</v>
      </c>
      <c r="N61" s="5">
        <v>2.2519999999999998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>
        <v>134.20099999999999</v>
      </c>
      <c r="AR61" t="s">
        <v>34</v>
      </c>
      <c r="AS61" s="6">
        <f>(0)/134.201</f>
        <v>0</v>
      </c>
      <c r="AT61" s="6">
        <f>(0)/134.201</f>
        <v>0</v>
      </c>
      <c r="AU61" s="6">
        <v>0.73419721164521867</v>
      </c>
      <c r="AV61" s="6">
        <v>0.14460398953808093</v>
      </c>
      <c r="AW61" s="6">
        <f>(0)/134.201</f>
        <v>0</v>
      </c>
      <c r="AX61" s="6">
        <f>(0)/134.201</f>
        <v>0</v>
      </c>
      <c r="AY61" s="6">
        <f>(0)/134.201</f>
        <v>0</v>
      </c>
      <c r="AZ61" s="6">
        <v>2.7853741775396613E-2</v>
      </c>
      <c r="BA61" s="6">
        <f>(0)/134.201</f>
        <v>0</v>
      </c>
      <c r="BB61" s="6">
        <f>(0)/134.201</f>
        <v>0</v>
      </c>
      <c r="BC61" s="6">
        <f>(0)/134.201</f>
        <v>0</v>
      </c>
      <c r="BD61" s="6">
        <v>7.656425809047622E-2</v>
      </c>
      <c r="BE61" s="6">
        <v>1.6780798950827489E-2</v>
      </c>
      <c r="BF61" s="6">
        <f t="shared" ref="BF61:CD61" si="108">(0)/134.201</f>
        <v>0</v>
      </c>
      <c r="BG61" s="6">
        <f t="shared" si="108"/>
        <v>0</v>
      </c>
      <c r="BH61" s="6">
        <f t="shared" si="108"/>
        <v>0</v>
      </c>
      <c r="BI61" s="6">
        <f t="shared" si="108"/>
        <v>0</v>
      </c>
      <c r="BJ61" s="6">
        <f t="shared" si="108"/>
        <v>0</v>
      </c>
      <c r="BK61" s="6">
        <f t="shared" si="108"/>
        <v>0</v>
      </c>
      <c r="BL61" s="6">
        <f t="shared" si="108"/>
        <v>0</v>
      </c>
      <c r="BM61" s="6">
        <f t="shared" si="108"/>
        <v>0</v>
      </c>
      <c r="BN61" s="6">
        <f t="shared" si="108"/>
        <v>0</v>
      </c>
      <c r="BO61" s="6">
        <f t="shared" si="108"/>
        <v>0</v>
      </c>
      <c r="BP61" s="6">
        <f t="shared" si="108"/>
        <v>0</v>
      </c>
      <c r="BQ61" s="6">
        <f t="shared" si="108"/>
        <v>0</v>
      </c>
      <c r="BR61" s="6">
        <f t="shared" si="108"/>
        <v>0</v>
      </c>
      <c r="BS61" s="6">
        <f t="shared" si="108"/>
        <v>0</v>
      </c>
      <c r="BT61" s="6">
        <f t="shared" si="108"/>
        <v>0</v>
      </c>
      <c r="BU61" s="6">
        <f t="shared" si="108"/>
        <v>0</v>
      </c>
      <c r="BV61" s="6">
        <f t="shared" si="108"/>
        <v>0</v>
      </c>
      <c r="BW61" s="6">
        <f t="shared" si="108"/>
        <v>0</v>
      </c>
      <c r="BX61" s="6">
        <f t="shared" si="108"/>
        <v>0</v>
      </c>
      <c r="BY61" s="6">
        <f t="shared" si="108"/>
        <v>0</v>
      </c>
      <c r="BZ61" s="6">
        <f t="shared" si="108"/>
        <v>0</v>
      </c>
      <c r="CA61" s="6">
        <f t="shared" si="108"/>
        <v>0</v>
      </c>
      <c r="CB61" s="6">
        <f t="shared" si="108"/>
        <v>0</v>
      </c>
      <c r="CC61" s="6">
        <f t="shared" si="108"/>
        <v>0</v>
      </c>
      <c r="CD61" s="6">
        <f t="shared" si="108"/>
        <v>0</v>
      </c>
      <c r="CE61">
        <f>0</f>
        <v>0</v>
      </c>
      <c r="CF61">
        <v>134.20099999999999</v>
      </c>
    </row>
    <row r="62" spans="1:84" x14ac:dyDescent="0.25">
      <c r="A62" s="4" t="s">
        <v>17</v>
      </c>
      <c r="B62" s="5"/>
      <c r="C62" s="5">
        <v>8.3130000000000006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>
        <v>2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>
        <v>2</v>
      </c>
      <c r="AJ62" s="5"/>
      <c r="AK62" s="5"/>
      <c r="AL62" s="5"/>
      <c r="AM62" s="5"/>
      <c r="AN62" s="5"/>
      <c r="AO62" s="5">
        <v>12.313000000000001</v>
      </c>
      <c r="AR62" t="s">
        <v>17</v>
      </c>
      <c r="AS62" s="6">
        <f>(0)/12.313</f>
        <v>0</v>
      </c>
      <c r="AT62" s="6">
        <v>0.67514009583367174</v>
      </c>
      <c r="AU62" s="6">
        <f t="shared" ref="AU62:BL62" si="109">(0)/12.313</f>
        <v>0</v>
      </c>
      <c r="AV62" s="6">
        <f t="shared" si="109"/>
        <v>0</v>
      </c>
      <c r="AW62" s="6">
        <f t="shared" si="109"/>
        <v>0</v>
      </c>
      <c r="AX62" s="6">
        <f t="shared" si="109"/>
        <v>0</v>
      </c>
      <c r="AY62" s="6">
        <f t="shared" si="109"/>
        <v>0</v>
      </c>
      <c r="AZ62" s="6">
        <f t="shared" si="109"/>
        <v>0</v>
      </c>
      <c r="BA62" s="6">
        <f t="shared" si="109"/>
        <v>0</v>
      </c>
      <c r="BB62" s="6">
        <f t="shared" si="109"/>
        <v>0</v>
      </c>
      <c r="BC62" s="6">
        <f t="shared" si="109"/>
        <v>0</v>
      </c>
      <c r="BD62" s="6">
        <f t="shared" si="109"/>
        <v>0</v>
      </c>
      <c r="BE62" s="6">
        <f t="shared" si="109"/>
        <v>0</v>
      </c>
      <c r="BF62" s="6">
        <f t="shared" si="109"/>
        <v>0</v>
      </c>
      <c r="BG62" s="6">
        <f t="shared" si="109"/>
        <v>0</v>
      </c>
      <c r="BH62" s="6">
        <f t="shared" si="109"/>
        <v>0</v>
      </c>
      <c r="BI62" s="6">
        <f t="shared" si="109"/>
        <v>0</v>
      </c>
      <c r="BJ62" s="6">
        <f t="shared" si="109"/>
        <v>0</v>
      </c>
      <c r="BK62" s="6">
        <f t="shared" si="109"/>
        <v>0</v>
      </c>
      <c r="BL62" s="6">
        <f t="shared" si="109"/>
        <v>0</v>
      </c>
      <c r="BM62" s="6">
        <v>0.16242995208316413</v>
      </c>
      <c r="BN62" s="6">
        <f t="shared" ref="BN62:BY62" si="110">(0)/12.313</f>
        <v>0</v>
      </c>
      <c r="BO62" s="6">
        <f t="shared" si="110"/>
        <v>0</v>
      </c>
      <c r="BP62" s="6">
        <f t="shared" si="110"/>
        <v>0</v>
      </c>
      <c r="BQ62" s="6">
        <f t="shared" si="110"/>
        <v>0</v>
      </c>
      <c r="BR62" s="6">
        <f t="shared" si="110"/>
        <v>0</v>
      </c>
      <c r="BS62" s="6">
        <f t="shared" si="110"/>
        <v>0</v>
      </c>
      <c r="BT62" s="6">
        <f t="shared" si="110"/>
        <v>0</v>
      </c>
      <c r="BU62" s="6">
        <f t="shared" si="110"/>
        <v>0</v>
      </c>
      <c r="BV62" s="6">
        <f t="shared" si="110"/>
        <v>0</v>
      </c>
      <c r="BW62" s="6">
        <f t="shared" si="110"/>
        <v>0</v>
      </c>
      <c r="BX62" s="6">
        <f t="shared" si="110"/>
        <v>0</v>
      </c>
      <c r="BY62" s="6">
        <f t="shared" si="110"/>
        <v>0</v>
      </c>
      <c r="BZ62" s="6">
        <v>0.16242995208316413</v>
      </c>
      <c r="CA62" s="6">
        <f>(0)/12.313</f>
        <v>0</v>
      </c>
      <c r="CB62" s="6">
        <f>(0)/12.313</f>
        <v>0</v>
      </c>
      <c r="CC62" s="6">
        <f>(0)/12.313</f>
        <v>0</v>
      </c>
      <c r="CD62" s="6">
        <f>(0)/12.313</f>
        <v>0</v>
      </c>
      <c r="CE62">
        <f>0</f>
        <v>0</v>
      </c>
      <c r="CF62">
        <v>12.313000000000001</v>
      </c>
    </row>
    <row r="63" spans="1:84" x14ac:dyDescent="0.25">
      <c r="A63" s="4" t="s">
        <v>282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v>6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>
        <v>74</v>
      </c>
      <c r="AJ63" s="5"/>
      <c r="AK63" s="5"/>
      <c r="AL63" s="5"/>
      <c r="AM63" s="5"/>
      <c r="AN63" s="5"/>
      <c r="AO63" s="5">
        <v>80</v>
      </c>
      <c r="AR63" t="s">
        <v>282</v>
      </c>
      <c r="AS63" s="6">
        <f t="shared" ref="AS63:BI63" si="111">(0)/80</f>
        <v>0</v>
      </c>
      <c r="AT63" s="6">
        <f t="shared" si="111"/>
        <v>0</v>
      </c>
      <c r="AU63" s="6">
        <f t="shared" si="111"/>
        <v>0</v>
      </c>
      <c r="AV63" s="6">
        <f t="shared" si="111"/>
        <v>0</v>
      </c>
      <c r="AW63" s="6">
        <f t="shared" si="111"/>
        <v>0</v>
      </c>
      <c r="AX63" s="6">
        <f t="shared" si="111"/>
        <v>0</v>
      </c>
      <c r="AY63" s="6">
        <f t="shared" si="111"/>
        <v>0</v>
      </c>
      <c r="AZ63" s="6">
        <f t="shared" si="111"/>
        <v>0</v>
      </c>
      <c r="BA63" s="6">
        <f t="shared" si="111"/>
        <v>0</v>
      </c>
      <c r="BB63" s="6">
        <f t="shared" si="111"/>
        <v>0</v>
      </c>
      <c r="BC63" s="6">
        <f t="shared" si="111"/>
        <v>0</v>
      </c>
      <c r="BD63" s="6">
        <f t="shared" si="111"/>
        <v>0</v>
      </c>
      <c r="BE63" s="6">
        <f t="shared" si="111"/>
        <v>0</v>
      </c>
      <c r="BF63" s="6">
        <f t="shared" si="111"/>
        <v>0</v>
      </c>
      <c r="BG63" s="6">
        <f t="shared" si="111"/>
        <v>0</v>
      </c>
      <c r="BH63" s="6">
        <f t="shared" si="111"/>
        <v>0</v>
      </c>
      <c r="BI63" s="6">
        <f t="shared" si="111"/>
        <v>0</v>
      </c>
      <c r="BJ63" s="6">
        <v>7.4999999999999997E-2</v>
      </c>
      <c r="BK63" s="6">
        <f t="shared" ref="BK63:BY63" si="112">(0)/80</f>
        <v>0</v>
      </c>
      <c r="BL63" s="6">
        <f t="shared" si="112"/>
        <v>0</v>
      </c>
      <c r="BM63" s="6">
        <f t="shared" si="112"/>
        <v>0</v>
      </c>
      <c r="BN63" s="6">
        <f t="shared" si="112"/>
        <v>0</v>
      </c>
      <c r="BO63" s="6">
        <f t="shared" si="112"/>
        <v>0</v>
      </c>
      <c r="BP63" s="6">
        <f t="shared" si="112"/>
        <v>0</v>
      </c>
      <c r="BQ63" s="6">
        <f t="shared" si="112"/>
        <v>0</v>
      </c>
      <c r="BR63" s="6">
        <f t="shared" si="112"/>
        <v>0</v>
      </c>
      <c r="BS63" s="6">
        <f t="shared" si="112"/>
        <v>0</v>
      </c>
      <c r="BT63" s="6">
        <f t="shared" si="112"/>
        <v>0</v>
      </c>
      <c r="BU63" s="6">
        <f t="shared" si="112"/>
        <v>0</v>
      </c>
      <c r="BV63" s="6">
        <f t="shared" si="112"/>
        <v>0</v>
      </c>
      <c r="BW63" s="6">
        <f t="shared" si="112"/>
        <v>0</v>
      </c>
      <c r="BX63" s="6">
        <f t="shared" si="112"/>
        <v>0</v>
      </c>
      <c r="BY63" s="6">
        <f t="shared" si="112"/>
        <v>0</v>
      </c>
      <c r="BZ63" s="6">
        <v>0.92500000000000004</v>
      </c>
      <c r="CA63" s="6">
        <f>(0)/80</f>
        <v>0</v>
      </c>
      <c r="CB63" s="6">
        <f>(0)/80</f>
        <v>0</v>
      </c>
      <c r="CC63" s="6">
        <f>(0)/80</f>
        <v>0</v>
      </c>
      <c r="CD63" s="6">
        <f>(0)/80</f>
        <v>0</v>
      </c>
      <c r="CE63">
        <f>0</f>
        <v>0</v>
      </c>
      <c r="CF63">
        <v>80</v>
      </c>
    </row>
    <row r="64" spans="1:84" x14ac:dyDescent="0.25">
      <c r="A64" s="4" t="s">
        <v>507</v>
      </c>
      <c r="B64" s="5" t="e">
        <v>#VALUE!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/>
      <c r="AO64" s="5" t="e">
        <v>#VALUE!</v>
      </c>
      <c r="AR64" t="s">
        <v>507</v>
      </c>
      <c r="AS64" t="e">
        <v>#VALUE!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F64" t="e">
        <v>#VALUE!</v>
      </c>
    </row>
    <row r="65" spans="1:84" x14ac:dyDescent="0.25">
      <c r="A65" s="4" t="s">
        <v>508</v>
      </c>
      <c r="B65" s="5" t="e">
        <v>#VALUE!</v>
      </c>
      <c r="C65" s="5">
        <v>265.77799999999996</v>
      </c>
      <c r="D65" s="5">
        <v>449.49299999999999</v>
      </c>
      <c r="E65" s="5">
        <v>860.24599999999998</v>
      </c>
      <c r="F65" s="5">
        <v>6</v>
      </c>
      <c r="G65" s="5">
        <v>5208.7169999999996</v>
      </c>
      <c r="H65" s="5">
        <v>10</v>
      </c>
      <c r="I65" s="5">
        <v>425.06</v>
      </c>
      <c r="J65" s="5">
        <v>3532.7920000000004</v>
      </c>
      <c r="K65" s="5">
        <v>41</v>
      </c>
      <c r="L65" s="5">
        <v>2082.2579999999998</v>
      </c>
      <c r="M65" s="5">
        <v>277.92399999999998</v>
      </c>
      <c r="N65" s="5">
        <v>527.399</v>
      </c>
      <c r="O65" s="5">
        <v>656.16100000000006</v>
      </c>
      <c r="P65" s="5">
        <v>313.07299999999998</v>
      </c>
      <c r="Q65" s="5">
        <v>6892.8649999999998</v>
      </c>
      <c r="R65" s="5">
        <v>130</v>
      </c>
      <c r="S65" s="5">
        <v>6</v>
      </c>
      <c r="T65" s="5">
        <v>678.84399999999994</v>
      </c>
      <c r="U65" s="5">
        <v>71</v>
      </c>
      <c r="V65" s="5">
        <v>2</v>
      </c>
      <c r="W65" s="5">
        <v>1256.682</v>
      </c>
      <c r="X65" s="5">
        <v>1528.2629999999999</v>
      </c>
      <c r="Y65" s="5">
        <v>2</v>
      </c>
      <c r="Z65" s="5">
        <v>7</v>
      </c>
      <c r="AA65" s="5">
        <v>0</v>
      </c>
      <c r="AB65" s="5">
        <v>39762.147999999994</v>
      </c>
      <c r="AC65" s="5">
        <v>2</v>
      </c>
      <c r="AD65" s="5">
        <v>6</v>
      </c>
      <c r="AE65" s="5">
        <v>14</v>
      </c>
      <c r="AF65" s="5">
        <v>1140.5529999999999</v>
      </c>
      <c r="AG65" s="5">
        <v>476</v>
      </c>
      <c r="AH65" s="5">
        <v>3717.6459999999997</v>
      </c>
      <c r="AI65" s="5">
        <v>286.81399999999996</v>
      </c>
      <c r="AJ65" s="5">
        <v>700.45500000000004</v>
      </c>
      <c r="AK65" s="5">
        <v>974.05099999999993</v>
      </c>
      <c r="AL65" s="5">
        <v>422</v>
      </c>
      <c r="AM65" s="5">
        <v>22</v>
      </c>
      <c r="AN65" s="5"/>
      <c r="AO65" s="5" t="e">
        <v>#VALUE!</v>
      </c>
      <c r="AR65" t="s">
        <v>508</v>
      </c>
      <c r="AS65" t="e">
        <v>#VALUE!</v>
      </c>
      <c r="AT65">
        <v>265.77799999999996</v>
      </c>
      <c r="AU65">
        <v>449.49299999999999</v>
      </c>
      <c r="AV65">
        <v>860.24599999999998</v>
      </c>
      <c r="AW65">
        <v>6</v>
      </c>
      <c r="AX65">
        <v>5208.7169999999996</v>
      </c>
      <c r="AY65">
        <v>10</v>
      </c>
      <c r="AZ65">
        <v>425.06</v>
      </c>
      <c r="BA65">
        <v>3532.7920000000004</v>
      </c>
      <c r="BB65">
        <v>41</v>
      </c>
      <c r="BC65">
        <v>2082.2579999999998</v>
      </c>
      <c r="BD65">
        <v>277.92399999999998</v>
      </c>
      <c r="BE65">
        <v>527.399</v>
      </c>
      <c r="BF65">
        <v>656.16100000000006</v>
      </c>
      <c r="BG65">
        <v>313.07299999999998</v>
      </c>
      <c r="BH65">
        <v>6892.8649999999998</v>
      </c>
      <c r="BI65">
        <v>130</v>
      </c>
      <c r="BJ65">
        <v>6</v>
      </c>
      <c r="BK65">
        <v>678.84399999999994</v>
      </c>
      <c r="BL65">
        <v>71</v>
      </c>
      <c r="BM65">
        <v>2</v>
      </c>
      <c r="BN65">
        <v>1256.682</v>
      </c>
      <c r="BO65">
        <v>1528.2629999999999</v>
      </c>
      <c r="BP65">
        <v>2</v>
      </c>
      <c r="BQ65">
        <v>7</v>
      </c>
      <c r="BR65">
        <v>0</v>
      </c>
      <c r="BS65">
        <v>39762.147999999994</v>
      </c>
      <c r="BT65">
        <v>2</v>
      </c>
      <c r="BU65">
        <v>6</v>
      </c>
      <c r="BV65">
        <v>14</v>
      </c>
      <c r="BW65">
        <v>1140.5529999999999</v>
      </c>
      <c r="BX65">
        <v>476</v>
      </c>
      <c r="BY65">
        <v>3717.6459999999997</v>
      </c>
      <c r="BZ65">
        <v>286.81399999999996</v>
      </c>
      <c r="CA65">
        <v>700.45500000000004</v>
      </c>
      <c r="CB65">
        <v>974.05099999999993</v>
      </c>
      <c r="CC65">
        <v>422</v>
      </c>
      <c r="CD65">
        <v>22</v>
      </c>
      <c r="CF65" t="e">
        <v>#VALUE!</v>
      </c>
    </row>
    <row r="69" spans="1:84" x14ac:dyDescent="0.25">
      <c r="AR69" t="s">
        <v>511</v>
      </c>
      <c r="AS69">
        <f>SUM(AO5:AO63)</f>
        <v>72817.183000000005</v>
      </c>
    </row>
    <row r="70" spans="1:84" x14ac:dyDescent="0.25">
      <c r="AR70" t="s">
        <v>512</v>
      </c>
      <c r="AS70" t="s">
        <v>513</v>
      </c>
      <c r="AT70" t="s">
        <v>514</v>
      </c>
      <c r="AU70" t="s">
        <v>515</v>
      </c>
    </row>
    <row r="71" spans="1:84" x14ac:dyDescent="0.25">
      <c r="AR71" t="s">
        <v>192</v>
      </c>
      <c r="AS71">
        <f>(AO5/AS$69)*100</f>
        <v>0.77664498501679191</v>
      </c>
      <c r="AT71" s="7">
        <f>MAX(AS5:CD5)</f>
        <v>0.67997333479508648</v>
      </c>
      <c r="AU71">
        <f>AS71*AT71</f>
        <v>0.52809788041374794</v>
      </c>
      <c r="AV71" s="5">
        <f>COUNTIF(AS5:CD5, "&lt;.05") - COUNTIF(AS5:CD5, "=0")</f>
        <v>5</v>
      </c>
      <c r="AW71">
        <f t="shared" ref="AW71:AW128" si="113">COUNTIF(AS5:CD5, "&gt;.05")</f>
        <v>3</v>
      </c>
    </row>
    <row r="72" spans="1:84" x14ac:dyDescent="0.25">
      <c r="AR72" t="s">
        <v>220</v>
      </c>
      <c r="AS72">
        <f t="shared" ref="AS72:AS129" si="114">(AO6/AS$69)*100</f>
        <v>6.2715966367443782E-2</v>
      </c>
      <c r="AT72" s="7">
        <f t="shared" ref="AT72:AT129" si="115">MAX(AS6:CD6)</f>
        <v>1</v>
      </c>
      <c r="AU72">
        <f t="shared" ref="AU72:AU129" si="116">AS72*AT72</f>
        <v>6.2715966367443782E-2</v>
      </c>
      <c r="AV72" s="5">
        <f t="shared" ref="AV72:AV129" si="117">COUNTIF(AS6:CD6, "&lt;.05") - COUNTIF(AS6:CD6, "=0")</f>
        <v>0</v>
      </c>
      <c r="AW72">
        <f t="shared" si="113"/>
        <v>1</v>
      </c>
    </row>
    <row r="73" spans="1:84" x14ac:dyDescent="0.25">
      <c r="AR73" t="s">
        <v>353</v>
      </c>
      <c r="AS73">
        <f t="shared" si="114"/>
        <v>1.0986417862388333E-2</v>
      </c>
      <c r="AT73" s="7">
        <f t="shared" si="115"/>
        <v>0.75</v>
      </c>
      <c r="AU73">
        <f t="shared" si="116"/>
        <v>8.2398133967912495E-3</v>
      </c>
      <c r="AV73" s="5">
        <f t="shared" si="117"/>
        <v>0</v>
      </c>
      <c r="AW73">
        <f t="shared" si="113"/>
        <v>2</v>
      </c>
    </row>
    <row r="74" spans="1:84" x14ac:dyDescent="0.25">
      <c r="AR74" t="s">
        <v>61</v>
      </c>
      <c r="AS74">
        <f t="shared" si="114"/>
        <v>31.186444001823027</v>
      </c>
      <c r="AT74" s="7">
        <f t="shared" si="115"/>
        <v>0.85414770032616905</v>
      </c>
      <c r="AU74">
        <f t="shared" si="116"/>
        <v>26.637829425507988</v>
      </c>
      <c r="AV74" s="5">
        <f t="shared" si="117"/>
        <v>10</v>
      </c>
      <c r="AW74">
        <f t="shared" si="113"/>
        <v>2</v>
      </c>
    </row>
    <row r="75" spans="1:84" x14ac:dyDescent="0.25">
      <c r="AR75" t="s">
        <v>314</v>
      </c>
      <c r="AS75">
        <f t="shared" si="114"/>
        <v>1.8017725294316865E-3</v>
      </c>
      <c r="AT75" s="7">
        <f t="shared" si="115"/>
        <v>1</v>
      </c>
      <c r="AU75">
        <f t="shared" si="116"/>
        <v>1.8017725294316865E-3</v>
      </c>
      <c r="AV75" s="5">
        <f t="shared" si="117"/>
        <v>0</v>
      </c>
      <c r="AW75">
        <f t="shared" si="113"/>
        <v>1</v>
      </c>
    </row>
    <row r="76" spans="1:84" x14ac:dyDescent="0.25">
      <c r="AR76" t="s">
        <v>145</v>
      </c>
      <c r="AS76">
        <f t="shared" si="114"/>
        <v>0.17627982120648636</v>
      </c>
      <c r="AT76" s="7">
        <f t="shared" si="115"/>
        <v>0.46114893815926833</v>
      </c>
      <c r="AU76">
        <f t="shared" si="116"/>
        <v>8.1291252368276862E-2</v>
      </c>
      <c r="AV76" s="5">
        <f t="shared" si="117"/>
        <v>0</v>
      </c>
      <c r="AW76">
        <f t="shared" si="113"/>
        <v>4</v>
      </c>
    </row>
    <row r="77" spans="1:84" x14ac:dyDescent="0.25">
      <c r="AR77" t="s">
        <v>22</v>
      </c>
      <c r="AS77">
        <f t="shared" si="114"/>
        <v>0.29506359783239622</v>
      </c>
      <c r="AT77" s="7">
        <f t="shared" si="115"/>
        <v>0.50554089464155227</v>
      </c>
      <c r="AU77">
        <f t="shared" si="116"/>
        <v>0.14916671522434477</v>
      </c>
      <c r="AV77" s="5">
        <f t="shared" si="117"/>
        <v>1</v>
      </c>
      <c r="AW77">
        <f t="shared" si="113"/>
        <v>3</v>
      </c>
    </row>
    <row r="78" spans="1:84" x14ac:dyDescent="0.25">
      <c r="AR78" t="s">
        <v>10</v>
      </c>
      <c r="AS78">
        <f t="shared" si="114"/>
        <v>28.273516156207247</v>
      </c>
      <c r="AT78" s="7">
        <f t="shared" si="115"/>
        <v>0.93864773898631526</v>
      </c>
      <c r="AU78">
        <f t="shared" si="116"/>
        <v>26.538872013216988</v>
      </c>
      <c r="AV78" s="5">
        <f t="shared" si="117"/>
        <v>6</v>
      </c>
      <c r="AW78">
        <f t="shared" si="113"/>
        <v>1</v>
      </c>
    </row>
    <row r="79" spans="1:84" x14ac:dyDescent="0.25">
      <c r="AR79" t="s">
        <v>146</v>
      </c>
      <c r="AS79">
        <f t="shared" si="114"/>
        <v>1.8951570812619873E-3</v>
      </c>
      <c r="AT79" s="7">
        <f t="shared" si="115"/>
        <v>1</v>
      </c>
      <c r="AU79">
        <f t="shared" si="116"/>
        <v>1.8951570812619873E-3</v>
      </c>
      <c r="AV79" s="5">
        <f t="shared" si="117"/>
        <v>0</v>
      </c>
      <c r="AW79">
        <f t="shared" si="113"/>
        <v>1</v>
      </c>
    </row>
    <row r="80" spans="1:84" x14ac:dyDescent="0.25">
      <c r="AR80" t="s">
        <v>404</v>
      </c>
      <c r="AS80">
        <f t="shared" si="114"/>
        <v>2.224749617133637E-3</v>
      </c>
      <c r="AT80" s="7">
        <f t="shared" si="115"/>
        <v>1</v>
      </c>
      <c r="AU80">
        <f t="shared" si="116"/>
        <v>2.224749617133637E-3</v>
      </c>
      <c r="AV80" s="5">
        <f t="shared" si="117"/>
        <v>0</v>
      </c>
      <c r="AW80">
        <f t="shared" si="113"/>
        <v>1</v>
      </c>
    </row>
    <row r="81" spans="44:49" x14ac:dyDescent="0.25">
      <c r="AR81" t="s">
        <v>236</v>
      </c>
      <c r="AS81">
        <f t="shared" si="114"/>
        <v>8.793391526832342E-2</v>
      </c>
      <c r="AT81" s="7">
        <f t="shared" si="115"/>
        <v>0.8594430822570317</v>
      </c>
      <c r="AU81">
        <f t="shared" si="116"/>
        <v>7.5574195173136544E-2</v>
      </c>
      <c r="AV81" s="5">
        <f t="shared" si="117"/>
        <v>0</v>
      </c>
      <c r="AW81">
        <f t="shared" si="113"/>
        <v>2</v>
      </c>
    </row>
    <row r="82" spans="44:49" x14ac:dyDescent="0.25">
      <c r="AR82" t="s">
        <v>235</v>
      </c>
      <c r="AS82">
        <f t="shared" si="114"/>
        <v>0.13996559026459454</v>
      </c>
      <c r="AT82" s="7">
        <f t="shared" si="115"/>
        <v>0.91906317762144452</v>
      </c>
      <c r="AU82">
        <f t="shared" si="116"/>
        <v>0.12863722014623938</v>
      </c>
      <c r="AV82" s="5">
        <f t="shared" si="117"/>
        <v>0</v>
      </c>
      <c r="AW82">
        <f t="shared" si="113"/>
        <v>2</v>
      </c>
    </row>
    <row r="83" spans="44:49" x14ac:dyDescent="0.25">
      <c r="AR83" t="s">
        <v>147</v>
      </c>
      <c r="AS83">
        <f t="shared" si="114"/>
        <v>1.1944886689725418</v>
      </c>
      <c r="AT83" s="7">
        <f t="shared" si="115"/>
        <v>0.7047653867069521</v>
      </c>
      <c r="AU83">
        <f t="shared" si="116"/>
        <v>0.84183426870550593</v>
      </c>
      <c r="AV83" s="5">
        <f t="shared" si="117"/>
        <v>3</v>
      </c>
      <c r="AW83">
        <f t="shared" si="113"/>
        <v>3</v>
      </c>
    </row>
    <row r="84" spans="44:49" x14ac:dyDescent="0.25">
      <c r="AR84" t="s">
        <v>295</v>
      </c>
      <c r="AS84">
        <f t="shared" si="114"/>
        <v>3.989442986279762E-2</v>
      </c>
      <c r="AT84" s="7">
        <f t="shared" si="115"/>
        <v>0.59876075731497413</v>
      </c>
      <c r="AU84">
        <f t="shared" si="116"/>
        <v>2.3887219037297822E-2</v>
      </c>
      <c r="AV84" s="5">
        <f t="shared" si="117"/>
        <v>0</v>
      </c>
      <c r="AW84">
        <f t="shared" si="113"/>
        <v>2</v>
      </c>
    </row>
    <row r="85" spans="44:49" x14ac:dyDescent="0.25">
      <c r="AR85" t="s">
        <v>91</v>
      </c>
      <c r="AS85">
        <f t="shared" si="114"/>
        <v>0.35611512189368816</v>
      </c>
      <c r="AT85" s="7">
        <f t="shared" si="115"/>
        <v>0.35655751929135832</v>
      </c>
      <c r="AU85">
        <f t="shared" si="116"/>
        <v>0.12697552444455312</v>
      </c>
      <c r="AV85" s="5">
        <f t="shared" si="117"/>
        <v>1</v>
      </c>
      <c r="AW85">
        <f t="shared" si="113"/>
        <v>5</v>
      </c>
    </row>
    <row r="86" spans="44:49" x14ac:dyDescent="0.25">
      <c r="AR86" t="s">
        <v>134</v>
      </c>
      <c r="AS86">
        <f t="shared" si="114"/>
        <v>0.98958785593230103</v>
      </c>
      <c r="AT86" s="7">
        <f t="shared" si="115"/>
        <v>0.53008229367601545</v>
      </c>
      <c r="AU86">
        <f t="shared" si="116"/>
        <v>0.52456300046652449</v>
      </c>
      <c r="AV86" s="5">
        <f t="shared" si="117"/>
        <v>4</v>
      </c>
      <c r="AW86">
        <f t="shared" si="113"/>
        <v>4</v>
      </c>
    </row>
    <row r="87" spans="44:49" x14ac:dyDescent="0.25">
      <c r="AR87" t="s">
        <v>148</v>
      </c>
      <c r="AS87">
        <f t="shared" si="114"/>
        <v>0.76128185293847472</v>
      </c>
      <c r="AT87" s="7">
        <f t="shared" si="115"/>
        <v>0.56863968943471921</v>
      </c>
      <c r="AU87">
        <f t="shared" si="116"/>
        <v>0.43289507642722186</v>
      </c>
      <c r="AV87" s="5">
        <f t="shared" si="117"/>
        <v>2</v>
      </c>
      <c r="AW87">
        <f t="shared" si="113"/>
        <v>3</v>
      </c>
    </row>
    <row r="88" spans="44:49" x14ac:dyDescent="0.25">
      <c r="AR88" t="s">
        <v>149</v>
      </c>
      <c r="AS88">
        <f t="shared" si="114"/>
        <v>0.12292428285779744</v>
      </c>
      <c r="AT88" s="7">
        <f t="shared" si="115"/>
        <v>0.86023907943246558</v>
      </c>
      <c r="AU88">
        <f t="shared" si="116"/>
        <v>0.10574427192548767</v>
      </c>
      <c r="AV88" s="5">
        <f t="shared" si="117"/>
        <v>2</v>
      </c>
      <c r="AW88">
        <f t="shared" si="113"/>
        <v>2</v>
      </c>
    </row>
    <row r="89" spans="44:49" x14ac:dyDescent="0.25">
      <c r="AR89" t="s">
        <v>457</v>
      </c>
      <c r="AS89">
        <f t="shared" si="114"/>
        <v>7.6891192014390342E-3</v>
      </c>
      <c r="AT89" s="7">
        <f t="shared" si="115"/>
        <v>1</v>
      </c>
      <c r="AU89">
        <f t="shared" si="116"/>
        <v>7.6891192014390342E-3</v>
      </c>
      <c r="AV89" s="5">
        <f t="shared" si="117"/>
        <v>0</v>
      </c>
      <c r="AW89">
        <f t="shared" si="113"/>
        <v>1</v>
      </c>
    </row>
    <row r="90" spans="44:49" x14ac:dyDescent="0.25">
      <c r="AR90" t="s">
        <v>150</v>
      </c>
      <c r="AS90">
        <f t="shared" si="114"/>
        <v>4.5483769950287693E-3</v>
      </c>
      <c r="AT90" s="7">
        <f t="shared" si="115"/>
        <v>1</v>
      </c>
      <c r="AU90">
        <f t="shared" si="116"/>
        <v>4.5483769950287693E-3</v>
      </c>
      <c r="AV90" s="5">
        <f t="shared" si="117"/>
        <v>0</v>
      </c>
      <c r="AW90">
        <f t="shared" si="113"/>
        <v>1</v>
      </c>
    </row>
    <row r="91" spans="44:49" x14ac:dyDescent="0.25">
      <c r="AR91" t="s">
        <v>151</v>
      </c>
      <c r="AS91">
        <f t="shared" si="114"/>
        <v>3.6919857226555983E-2</v>
      </c>
      <c r="AT91" s="7">
        <f t="shared" si="115"/>
        <v>0.7946734116946883</v>
      </c>
      <c r="AU91">
        <f t="shared" si="116"/>
        <v>2.9339228901508037E-2</v>
      </c>
      <c r="AV91" s="5">
        <f t="shared" si="117"/>
        <v>0</v>
      </c>
      <c r="AW91">
        <f t="shared" si="113"/>
        <v>2</v>
      </c>
    </row>
    <row r="92" spans="44:49" x14ac:dyDescent="0.25">
      <c r="AR92" t="s">
        <v>142</v>
      </c>
      <c r="AS92">
        <f t="shared" si="114"/>
        <v>3.1275585049753987E-2</v>
      </c>
      <c r="AT92" s="7">
        <f t="shared" si="115"/>
        <v>0.67541933784139807</v>
      </c>
      <c r="AU92">
        <f t="shared" si="116"/>
        <v>2.1124134944907166E-2</v>
      </c>
      <c r="AV92" s="5">
        <f t="shared" si="117"/>
        <v>0</v>
      </c>
      <c r="AW92">
        <f t="shared" si="113"/>
        <v>2</v>
      </c>
    </row>
    <row r="93" spans="44:49" x14ac:dyDescent="0.25">
      <c r="AR93" t="s">
        <v>31</v>
      </c>
      <c r="AS93">
        <f t="shared" si="114"/>
        <v>5.9164606793426763E-2</v>
      </c>
      <c r="AT93" s="7">
        <f t="shared" si="115"/>
        <v>1</v>
      </c>
      <c r="AU93">
        <f t="shared" si="116"/>
        <v>5.9164606793426763E-2</v>
      </c>
      <c r="AV93" s="5">
        <f t="shared" si="117"/>
        <v>0</v>
      </c>
      <c r="AW93">
        <f t="shared" si="113"/>
        <v>1</v>
      </c>
    </row>
    <row r="94" spans="44:49" x14ac:dyDescent="0.25">
      <c r="AR94" t="s">
        <v>40</v>
      </c>
      <c r="AS94">
        <f t="shared" si="114"/>
        <v>5.2977880234669338E-2</v>
      </c>
      <c r="AT94" s="7">
        <f t="shared" si="115"/>
        <v>0.68450112761490001</v>
      </c>
      <c r="AU94">
        <f t="shared" si="116"/>
        <v>3.6263418759278285E-2</v>
      </c>
      <c r="AV94" s="5">
        <f t="shared" si="117"/>
        <v>2</v>
      </c>
      <c r="AW94">
        <f t="shared" si="113"/>
        <v>4</v>
      </c>
    </row>
    <row r="95" spans="44:49" x14ac:dyDescent="0.25">
      <c r="AR95" t="s">
        <v>54</v>
      </c>
      <c r="AS95">
        <f t="shared" si="114"/>
        <v>6.0425298243135826E-2</v>
      </c>
      <c r="AT95" s="7">
        <f t="shared" si="115"/>
        <v>1</v>
      </c>
      <c r="AU95">
        <f t="shared" si="116"/>
        <v>6.0425298243135826E-2</v>
      </c>
      <c r="AV95" s="5">
        <f t="shared" si="117"/>
        <v>0</v>
      </c>
      <c r="AW95">
        <f t="shared" si="113"/>
        <v>1</v>
      </c>
    </row>
    <row r="96" spans="44:49" x14ac:dyDescent="0.25">
      <c r="AR96" t="s">
        <v>46</v>
      </c>
      <c r="AS96">
        <f t="shared" si="114"/>
        <v>0.10702281630422313</v>
      </c>
      <c r="AT96" s="7">
        <f t="shared" si="115"/>
        <v>1</v>
      </c>
      <c r="AU96">
        <f t="shared" si="116"/>
        <v>0.10702281630422313</v>
      </c>
      <c r="AV96" s="5">
        <f t="shared" si="117"/>
        <v>0</v>
      </c>
      <c r="AW96">
        <f t="shared" si="113"/>
        <v>1</v>
      </c>
    </row>
    <row r="97" spans="44:49" x14ac:dyDescent="0.25">
      <c r="AR97" t="s">
        <v>45</v>
      </c>
      <c r="AS97">
        <f t="shared" si="114"/>
        <v>0.18118800338650837</v>
      </c>
      <c r="AT97" s="7">
        <f t="shared" si="115"/>
        <v>1</v>
      </c>
      <c r="AU97">
        <f t="shared" si="116"/>
        <v>0.18118800338650837</v>
      </c>
      <c r="AV97" s="5">
        <f t="shared" si="117"/>
        <v>0</v>
      </c>
      <c r="AW97">
        <f t="shared" si="113"/>
        <v>1</v>
      </c>
    </row>
    <row r="98" spans="44:49" x14ac:dyDescent="0.25">
      <c r="AR98" t="s">
        <v>39</v>
      </c>
      <c r="AS98">
        <f t="shared" si="114"/>
        <v>0.98118461956980663</v>
      </c>
      <c r="AT98" s="7">
        <f t="shared" si="115"/>
        <v>0.59064678622365363</v>
      </c>
      <c r="AU98">
        <f t="shared" si="116"/>
        <v>0.57953354224098452</v>
      </c>
      <c r="AV98" s="5">
        <f t="shared" si="117"/>
        <v>1</v>
      </c>
      <c r="AW98">
        <f t="shared" si="113"/>
        <v>4</v>
      </c>
    </row>
    <row r="99" spans="44:49" x14ac:dyDescent="0.25">
      <c r="AR99" t="s">
        <v>28</v>
      </c>
      <c r="AS99">
        <f t="shared" si="114"/>
        <v>2.1531003197418386</v>
      </c>
      <c r="AT99" s="7">
        <f t="shared" si="115"/>
        <v>0.69115023532570885</v>
      </c>
      <c r="AU99">
        <f t="shared" si="116"/>
        <v>1.4881157926694306</v>
      </c>
      <c r="AV99" s="5">
        <f t="shared" si="117"/>
        <v>10</v>
      </c>
      <c r="AW99">
        <f t="shared" si="113"/>
        <v>3</v>
      </c>
    </row>
    <row r="100" spans="44:49" x14ac:dyDescent="0.25">
      <c r="AR100" t="s">
        <v>19</v>
      </c>
      <c r="AS100">
        <f t="shared" si="114"/>
        <v>0.44553495017789968</v>
      </c>
      <c r="AT100" s="7">
        <f t="shared" si="115"/>
        <v>0.53419269725607688</v>
      </c>
      <c r="AU100">
        <f t="shared" si="116"/>
        <v>0.23800151675738407</v>
      </c>
      <c r="AV100" s="5">
        <f t="shared" si="117"/>
        <v>4</v>
      </c>
      <c r="AW100">
        <f t="shared" si="113"/>
        <v>3</v>
      </c>
    </row>
    <row r="101" spans="44:49" x14ac:dyDescent="0.25">
      <c r="AR101" t="s">
        <v>173</v>
      </c>
      <c r="AS101">
        <f t="shared" si="114"/>
        <v>1.3809309267017373</v>
      </c>
      <c r="AT101" s="7">
        <f t="shared" si="115"/>
        <v>0.49561386498003585</v>
      </c>
      <c r="AU101">
        <f t="shared" si="116"/>
        <v>0.68440851385311063</v>
      </c>
      <c r="AV101" s="5">
        <f t="shared" si="117"/>
        <v>1</v>
      </c>
      <c r="AW101">
        <f t="shared" si="113"/>
        <v>4</v>
      </c>
    </row>
    <row r="102" spans="44:49" x14ac:dyDescent="0.25">
      <c r="AR102" t="s">
        <v>16</v>
      </c>
      <c r="AS102">
        <f t="shared" si="114"/>
        <v>0.85832213531248525</v>
      </c>
      <c r="AT102" s="7">
        <f t="shared" si="115"/>
        <v>0.4109512548679532</v>
      </c>
      <c r="AU102">
        <f t="shared" si="116"/>
        <v>0.35272855858760693</v>
      </c>
      <c r="AV102" s="5">
        <f t="shared" si="117"/>
        <v>8</v>
      </c>
      <c r="AW102">
        <f t="shared" si="113"/>
        <v>5</v>
      </c>
    </row>
    <row r="103" spans="44:49" x14ac:dyDescent="0.25">
      <c r="AR103" t="s">
        <v>58</v>
      </c>
      <c r="AS103">
        <f t="shared" si="114"/>
        <v>0.47807122667736263</v>
      </c>
      <c r="AT103" s="7">
        <f t="shared" si="115"/>
        <v>0.3621329549175854</v>
      </c>
      <c r="AU103">
        <f t="shared" si="116"/>
        <v>0.17312534597774812</v>
      </c>
      <c r="AV103" s="5">
        <f t="shared" si="117"/>
        <v>5</v>
      </c>
      <c r="AW103">
        <f t="shared" si="113"/>
        <v>4</v>
      </c>
    </row>
    <row r="104" spans="44:49" x14ac:dyDescent="0.25">
      <c r="AR104" t="s">
        <v>84</v>
      </c>
      <c r="AS104">
        <f t="shared" si="114"/>
        <v>1.630468182214629</v>
      </c>
      <c r="AT104" s="7">
        <f t="shared" si="115"/>
        <v>0.56223020885887764</v>
      </c>
      <c r="AU104">
        <f t="shared" si="116"/>
        <v>0.91669846662428545</v>
      </c>
      <c r="AV104" s="5">
        <f t="shared" si="117"/>
        <v>1</v>
      </c>
      <c r="AW104">
        <f t="shared" si="113"/>
        <v>2</v>
      </c>
    </row>
    <row r="105" spans="44:49" x14ac:dyDescent="0.25">
      <c r="AR105" t="s">
        <v>115</v>
      </c>
      <c r="AS105">
        <f t="shared" si="114"/>
        <v>0.43465564988966965</v>
      </c>
      <c r="AT105" s="7">
        <f t="shared" si="115"/>
        <v>0.56083967343224728</v>
      </c>
      <c r="AU105">
        <f t="shared" si="116"/>
        <v>0.24377213273960352</v>
      </c>
      <c r="AV105" s="5">
        <f t="shared" si="117"/>
        <v>0</v>
      </c>
      <c r="AW105">
        <f t="shared" si="113"/>
        <v>2</v>
      </c>
    </row>
    <row r="106" spans="44:49" x14ac:dyDescent="0.25">
      <c r="AR106" t="s">
        <v>93</v>
      </c>
      <c r="AS106">
        <f t="shared" si="114"/>
        <v>0.11011686623471824</v>
      </c>
      <c r="AT106" s="7">
        <f t="shared" si="115"/>
        <v>0.38183428115334733</v>
      </c>
      <c r="AU106">
        <f t="shared" si="116"/>
        <v>4.2046394461592945E-2</v>
      </c>
      <c r="AV106" s="5">
        <f t="shared" si="117"/>
        <v>0</v>
      </c>
      <c r="AW106">
        <f t="shared" si="113"/>
        <v>3</v>
      </c>
    </row>
    <row r="107" spans="44:49" x14ac:dyDescent="0.25">
      <c r="AR107" t="s">
        <v>102</v>
      </c>
      <c r="AS107">
        <f t="shared" si="114"/>
        <v>3.8332120043699027</v>
      </c>
      <c r="AT107" s="7">
        <f t="shared" si="115"/>
        <v>0.65110773467104366</v>
      </c>
      <c r="AU107">
        <f t="shared" si="116"/>
        <v>2.495833984679138</v>
      </c>
      <c r="AV107" s="5">
        <f t="shared" si="117"/>
        <v>2</v>
      </c>
      <c r="AW107">
        <f t="shared" si="113"/>
        <v>2</v>
      </c>
    </row>
    <row r="108" spans="44:49" x14ac:dyDescent="0.25">
      <c r="AR108" t="s">
        <v>105</v>
      </c>
      <c r="AS108">
        <f t="shared" si="114"/>
        <v>0.96601100319961575</v>
      </c>
      <c r="AT108" s="7">
        <f t="shared" si="115"/>
        <v>0.86647844394972007</v>
      </c>
      <c r="AU108">
        <f t="shared" si="116"/>
        <v>0.83702771089071115</v>
      </c>
      <c r="AV108" s="5">
        <f t="shared" si="117"/>
        <v>1</v>
      </c>
      <c r="AW108">
        <f t="shared" si="113"/>
        <v>2</v>
      </c>
    </row>
    <row r="109" spans="44:49" x14ac:dyDescent="0.25">
      <c r="AR109" t="s">
        <v>59</v>
      </c>
      <c r="AS109">
        <f t="shared" si="114"/>
        <v>0.78965015716139408</v>
      </c>
      <c r="AT109" s="7">
        <f t="shared" si="115"/>
        <v>0.62099718087446809</v>
      </c>
      <c r="AU109">
        <f t="shared" si="116"/>
        <v>0.49037052147430638</v>
      </c>
      <c r="AV109" s="5">
        <f t="shared" si="117"/>
        <v>5</v>
      </c>
      <c r="AW109">
        <f t="shared" si="113"/>
        <v>4</v>
      </c>
    </row>
    <row r="110" spans="44:49" x14ac:dyDescent="0.25">
      <c r="AR110" t="s">
        <v>247</v>
      </c>
      <c r="AS110">
        <f t="shared" si="114"/>
        <v>0.58877723956995143</v>
      </c>
      <c r="AT110" s="7">
        <f t="shared" si="115"/>
        <v>0.99499919529961678</v>
      </c>
      <c r="AU110">
        <f t="shared" si="116"/>
        <v>0.58583287958283137</v>
      </c>
      <c r="AV110" s="5">
        <f t="shared" si="117"/>
        <v>1</v>
      </c>
      <c r="AW110">
        <f t="shared" si="113"/>
        <v>1</v>
      </c>
    </row>
    <row r="111" spans="44:49" x14ac:dyDescent="0.25">
      <c r="AR111" t="s">
        <v>79</v>
      </c>
      <c r="AS111">
        <f t="shared" si="114"/>
        <v>10.408919554056355</v>
      </c>
      <c r="AT111" s="7">
        <f t="shared" si="115"/>
        <v>0.42113458413121102</v>
      </c>
      <c r="AU111">
        <f t="shared" si="116"/>
        <v>4.3835560076527536</v>
      </c>
      <c r="AV111" s="5">
        <f t="shared" si="117"/>
        <v>2</v>
      </c>
      <c r="AW111">
        <f t="shared" si="113"/>
        <v>4</v>
      </c>
    </row>
    <row r="112" spans="44:49" x14ac:dyDescent="0.25">
      <c r="AR112" t="s">
        <v>56</v>
      </c>
      <c r="AS112">
        <f t="shared" si="114"/>
        <v>0.13862799388984876</v>
      </c>
      <c r="AT112" s="7">
        <f t="shared" si="115"/>
        <v>0.65704096290058955</v>
      </c>
      <c r="AU112">
        <f t="shared" si="116"/>
        <v>9.1084270590363267E-2</v>
      </c>
      <c r="AV112" s="5">
        <f t="shared" si="117"/>
        <v>0</v>
      </c>
      <c r="AW112">
        <f t="shared" si="113"/>
        <v>3</v>
      </c>
    </row>
    <row r="113" spans="44:49" x14ac:dyDescent="0.25">
      <c r="AR113" t="s">
        <v>329</v>
      </c>
      <c r="AS113">
        <f t="shared" si="114"/>
        <v>2.8839346888769372E-2</v>
      </c>
      <c r="AT113" s="7">
        <f t="shared" si="115"/>
        <v>1</v>
      </c>
      <c r="AU113">
        <f t="shared" si="116"/>
        <v>2.8839346888769372E-2</v>
      </c>
      <c r="AV113" s="5">
        <f t="shared" si="117"/>
        <v>0</v>
      </c>
      <c r="AW113">
        <f t="shared" si="113"/>
        <v>1</v>
      </c>
    </row>
    <row r="114" spans="44:49" x14ac:dyDescent="0.25">
      <c r="AR114" t="s">
        <v>177</v>
      </c>
      <c r="AS114">
        <f t="shared" si="114"/>
        <v>0.18658233455694107</v>
      </c>
      <c r="AT114" s="7">
        <f t="shared" si="115"/>
        <v>1</v>
      </c>
      <c r="AU114">
        <f t="shared" si="116"/>
        <v>0.18658233455694107</v>
      </c>
      <c r="AV114" s="5">
        <f t="shared" si="117"/>
        <v>0</v>
      </c>
      <c r="AW114">
        <f t="shared" si="113"/>
        <v>1</v>
      </c>
    </row>
    <row r="115" spans="44:49" x14ac:dyDescent="0.25">
      <c r="AR115" t="s">
        <v>175</v>
      </c>
      <c r="AS115">
        <f t="shared" si="114"/>
        <v>0.15059769615092083</v>
      </c>
      <c r="AT115" s="7">
        <f t="shared" si="115"/>
        <v>0.81203891994419164</v>
      </c>
      <c r="AU115">
        <f t="shared" si="116"/>
        <v>0.1222911905284773</v>
      </c>
      <c r="AV115" s="5">
        <f t="shared" si="117"/>
        <v>2</v>
      </c>
      <c r="AW115">
        <f t="shared" si="113"/>
        <v>2</v>
      </c>
    </row>
    <row r="116" spans="44:49" x14ac:dyDescent="0.25">
      <c r="AR116" t="s">
        <v>178</v>
      </c>
      <c r="AS116">
        <f t="shared" si="114"/>
        <v>5.147548759198773E-2</v>
      </c>
      <c r="AT116" s="7">
        <f t="shared" si="115"/>
        <v>1</v>
      </c>
      <c r="AU116">
        <f t="shared" si="116"/>
        <v>5.147548759198773E-2</v>
      </c>
      <c r="AV116" s="5">
        <f t="shared" si="117"/>
        <v>0</v>
      </c>
      <c r="AW116">
        <f t="shared" si="113"/>
        <v>1</v>
      </c>
    </row>
    <row r="117" spans="44:49" x14ac:dyDescent="0.25">
      <c r="AR117" t="s">
        <v>185</v>
      </c>
      <c r="AS117">
        <f t="shared" si="114"/>
        <v>7.0216943162989431E-2</v>
      </c>
      <c r="AT117" s="7">
        <f t="shared" si="115"/>
        <v>0.86055153530217088</v>
      </c>
      <c r="AU117">
        <f t="shared" si="116"/>
        <v>6.0425298243135826E-2</v>
      </c>
      <c r="AV117" s="5">
        <f t="shared" si="117"/>
        <v>0</v>
      </c>
      <c r="AW117">
        <f t="shared" si="113"/>
        <v>2</v>
      </c>
    </row>
    <row r="118" spans="44:49" x14ac:dyDescent="0.25">
      <c r="AR118" t="s">
        <v>29</v>
      </c>
      <c r="AS118">
        <f t="shared" si="114"/>
        <v>2.8089578801750679</v>
      </c>
      <c r="AT118" s="7">
        <f t="shared" si="115"/>
        <v>0.33929727330150916</v>
      </c>
      <c r="AU118">
        <f t="shared" si="116"/>
        <v>0.95307174956218788</v>
      </c>
      <c r="AV118" s="5">
        <f t="shared" si="117"/>
        <v>4</v>
      </c>
      <c r="AW118">
        <f t="shared" si="113"/>
        <v>3</v>
      </c>
    </row>
    <row r="119" spans="44:49" x14ac:dyDescent="0.25">
      <c r="AR119" t="s">
        <v>222</v>
      </c>
      <c r="AS119">
        <f t="shared" si="114"/>
        <v>5.4938955823105651E-2</v>
      </c>
      <c r="AT119" s="7">
        <f t="shared" si="115"/>
        <v>1</v>
      </c>
      <c r="AU119">
        <f t="shared" si="116"/>
        <v>5.4938955823105651E-2</v>
      </c>
      <c r="AV119" s="5">
        <f t="shared" si="117"/>
        <v>0</v>
      </c>
      <c r="AW119">
        <f t="shared" si="113"/>
        <v>1</v>
      </c>
    </row>
    <row r="120" spans="44:49" x14ac:dyDescent="0.25">
      <c r="AR120" t="s">
        <v>206</v>
      </c>
      <c r="AS120">
        <f t="shared" si="114"/>
        <v>8.0401352521423414E-2</v>
      </c>
      <c r="AT120" s="7">
        <f t="shared" si="115"/>
        <v>0.67546886209134704</v>
      </c>
      <c r="AU120">
        <f t="shared" si="116"/>
        <v>5.430861009825113E-2</v>
      </c>
      <c r="AV120" s="5">
        <f t="shared" si="117"/>
        <v>0</v>
      </c>
      <c r="AW120">
        <f t="shared" si="113"/>
        <v>2</v>
      </c>
    </row>
    <row r="121" spans="44:49" x14ac:dyDescent="0.25">
      <c r="AR121" t="s">
        <v>72</v>
      </c>
      <c r="AS121">
        <f t="shared" si="114"/>
        <v>1.0707664975174884</v>
      </c>
      <c r="AT121" s="7">
        <f t="shared" si="115"/>
        <v>0.41495084019279155</v>
      </c>
      <c r="AU121">
        <f t="shared" si="116"/>
        <v>0.44431545779517445</v>
      </c>
      <c r="AV121" s="5">
        <f t="shared" si="117"/>
        <v>3</v>
      </c>
      <c r="AW121">
        <f t="shared" si="113"/>
        <v>5</v>
      </c>
    </row>
    <row r="122" spans="44:49" x14ac:dyDescent="0.25">
      <c r="AR122" t="s">
        <v>128</v>
      </c>
      <c r="AS122">
        <f t="shared" si="114"/>
        <v>0.15691213981732854</v>
      </c>
      <c r="AT122" s="7">
        <f t="shared" si="115"/>
        <v>0.62991974374009929</v>
      </c>
      <c r="AU122">
        <f t="shared" si="116"/>
        <v>9.8842054903442222E-2</v>
      </c>
      <c r="AV122" s="5">
        <f t="shared" si="117"/>
        <v>1</v>
      </c>
      <c r="AW122">
        <f t="shared" si="113"/>
        <v>3</v>
      </c>
    </row>
    <row r="123" spans="44:49" x14ac:dyDescent="0.25">
      <c r="AR123" t="s">
        <v>229</v>
      </c>
      <c r="AS123">
        <f t="shared" si="114"/>
        <v>0.11509646013084576</v>
      </c>
      <c r="AT123" s="7">
        <f t="shared" si="115"/>
        <v>0.29480968858131484</v>
      </c>
      <c r="AU123">
        <f t="shared" si="116"/>
        <v>3.3931551567986357E-2</v>
      </c>
      <c r="AV123" s="5">
        <f t="shared" si="117"/>
        <v>1</v>
      </c>
      <c r="AW123">
        <f t="shared" si="113"/>
        <v>4</v>
      </c>
    </row>
    <row r="124" spans="44:49" x14ac:dyDescent="0.25">
      <c r="AR124" t="s">
        <v>68</v>
      </c>
      <c r="AS124">
        <f t="shared" si="114"/>
        <v>6.9600330460462892E-2</v>
      </c>
      <c r="AT124" s="7">
        <f t="shared" si="115"/>
        <v>0.57625145518044241</v>
      </c>
      <c r="AU124">
        <f t="shared" si="116"/>
        <v>4.0107291708881415E-2</v>
      </c>
      <c r="AV124" s="5">
        <f t="shared" si="117"/>
        <v>0</v>
      </c>
      <c r="AW124">
        <f t="shared" si="113"/>
        <v>4</v>
      </c>
    </row>
    <row r="125" spans="44:49" x14ac:dyDescent="0.25">
      <c r="AR125" t="s">
        <v>11</v>
      </c>
      <c r="AS125">
        <f t="shared" si="114"/>
        <v>3.9648402767791775</v>
      </c>
      <c r="AT125" s="7">
        <f t="shared" si="115"/>
        <v>0.77770935043478118</v>
      </c>
      <c r="AU125">
        <f t="shared" si="116"/>
        <v>3.083493356231592</v>
      </c>
      <c r="AV125" s="5">
        <f t="shared" si="117"/>
        <v>12</v>
      </c>
      <c r="AW125">
        <f t="shared" si="113"/>
        <v>1</v>
      </c>
    </row>
    <row r="126" spans="44:49" x14ac:dyDescent="0.25">
      <c r="AR126" t="s">
        <v>51</v>
      </c>
      <c r="AS126">
        <f t="shared" si="114"/>
        <v>0.66114340072727074</v>
      </c>
      <c r="AT126" s="7">
        <f t="shared" si="115"/>
        <v>0.7303053844204509</v>
      </c>
      <c r="AU126">
        <f t="shared" si="116"/>
        <v>0.48283658542517366</v>
      </c>
      <c r="AV126" s="5">
        <f t="shared" si="117"/>
        <v>2</v>
      </c>
      <c r="AW126">
        <f t="shared" si="113"/>
        <v>3</v>
      </c>
    </row>
    <row r="127" spans="44:49" x14ac:dyDescent="0.25">
      <c r="AR127" t="s">
        <v>34</v>
      </c>
      <c r="AS127">
        <f t="shared" si="114"/>
        <v>0.18429853294379706</v>
      </c>
      <c r="AT127" s="7">
        <f t="shared" si="115"/>
        <v>0.73419721164521867</v>
      </c>
      <c r="AU127">
        <f t="shared" si="116"/>
        <v>0.13531146899764027</v>
      </c>
      <c r="AV127" s="5">
        <f t="shared" si="117"/>
        <v>2</v>
      </c>
      <c r="AW127">
        <f t="shared" si="113"/>
        <v>3</v>
      </c>
    </row>
    <row r="128" spans="44:49" x14ac:dyDescent="0.25">
      <c r="AR128" t="s">
        <v>17</v>
      </c>
      <c r="AS128">
        <f t="shared" si="114"/>
        <v>1.6909470392448441E-2</v>
      </c>
      <c r="AT128" s="7">
        <f t="shared" si="115"/>
        <v>0.67514009583367174</v>
      </c>
      <c r="AU128">
        <f t="shared" si="116"/>
        <v>1.1416261461254275E-2</v>
      </c>
      <c r="AV128" s="5">
        <f t="shared" si="117"/>
        <v>0</v>
      </c>
      <c r="AW128">
        <f t="shared" si="113"/>
        <v>3</v>
      </c>
    </row>
    <row r="129" spans="44:49" x14ac:dyDescent="0.25">
      <c r="AR129" t="s">
        <v>282</v>
      </c>
      <c r="AS129">
        <f t="shared" si="114"/>
        <v>0.10986417862388331</v>
      </c>
      <c r="AT129" s="7">
        <f t="shared" si="115"/>
        <v>0.92500000000000004</v>
      </c>
      <c r="AU129">
        <f t="shared" si="116"/>
        <v>0.10162436522709208</v>
      </c>
      <c r="AV129" s="5">
        <f t="shared" si="117"/>
        <v>0</v>
      </c>
      <c r="AW129">
        <f>COUNTIF(AS63:CD63, "&gt;.05")</f>
        <v>2</v>
      </c>
    </row>
    <row r="130" spans="44:49" x14ac:dyDescent="0.25">
      <c r="AT130" s="7"/>
      <c r="AU130">
        <f>SUM(AU71:AU129)</f>
        <v>76.324957530971759</v>
      </c>
      <c r="AV130">
        <f>SUM(AV71:AV129)</f>
        <v>104</v>
      </c>
      <c r="AW130">
        <f>SUM(AW71:AW129)</f>
        <v>143</v>
      </c>
    </row>
    <row r="131" spans="44:49" x14ac:dyDescent="0.25">
      <c r="AT131" s="7"/>
    </row>
    <row r="132" spans="44:49" x14ac:dyDescent="0.25">
      <c r="AT132" s="7"/>
    </row>
    <row r="133" spans="44:49" x14ac:dyDescent="0.25">
      <c r="AT133" s="7"/>
    </row>
    <row r="134" spans="44:49" x14ac:dyDescent="0.25">
      <c r="AT134" s="7"/>
    </row>
    <row r="135" spans="44:49" x14ac:dyDescent="0.25">
      <c r="AT135" s="7"/>
    </row>
    <row r="136" spans="44:49" x14ac:dyDescent="0.25">
      <c r="AT136" s="7"/>
    </row>
    <row r="137" spans="44:49" x14ac:dyDescent="0.25">
      <c r="AT137" s="7"/>
    </row>
    <row r="138" spans="44:49" x14ac:dyDescent="0.25">
      <c r="AT1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1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504</v>
      </c>
      <c r="E2" t="str">
        <f>E1</f>
        <v>Total Lines of Code for Commit</v>
      </c>
      <c r="F2" t="e">
        <f>C2*E2</f>
        <v>#VALUE!</v>
      </c>
    </row>
    <row r="3" spans="1:6" x14ac:dyDescent="0.25">
      <c r="A3" t="str">
        <f t="shared" ref="A3:A10" si="0">A2</f>
        <v>A. Jesse Jiryu Davis</v>
      </c>
      <c r="B3" t="s">
        <v>9</v>
      </c>
      <c r="E3">
        <v>39</v>
      </c>
      <c r="F3">
        <f t="shared" ref="F3:F66" si="1">C3*E3</f>
        <v>0</v>
      </c>
    </row>
    <row r="4" spans="1:6" x14ac:dyDescent="0.25">
      <c r="A4" t="str">
        <f t="shared" si="0"/>
        <v>A. Jesse Jiryu Davis</v>
      </c>
      <c r="E4">
        <f t="shared" ref="E4:E7" si="2">E3</f>
        <v>39</v>
      </c>
      <c r="F4">
        <f t="shared" si="1"/>
        <v>0</v>
      </c>
    </row>
    <row r="5" spans="1:6" x14ac:dyDescent="0.25">
      <c r="A5" t="str">
        <f t="shared" si="0"/>
        <v>A. Jesse Jiryu Davis</v>
      </c>
      <c r="C5">
        <v>0.16400000000000001</v>
      </c>
      <c r="D5" t="s">
        <v>10</v>
      </c>
      <c r="E5">
        <f t="shared" si="2"/>
        <v>39</v>
      </c>
      <c r="F5">
        <f t="shared" si="1"/>
        <v>6.3959999999999999</v>
      </c>
    </row>
    <row r="6" spans="1:6" x14ac:dyDescent="0.25">
      <c r="A6" t="str">
        <f t="shared" si="0"/>
        <v>A. Jesse Jiryu Davis</v>
      </c>
      <c r="C6">
        <v>0.83499999999999996</v>
      </c>
      <c r="D6" t="s">
        <v>11</v>
      </c>
      <c r="E6">
        <f t="shared" si="2"/>
        <v>39</v>
      </c>
      <c r="F6">
        <f t="shared" si="1"/>
        <v>32.564999999999998</v>
      </c>
    </row>
    <row r="7" spans="1:6" x14ac:dyDescent="0.25">
      <c r="A7" t="str">
        <f t="shared" si="0"/>
        <v>A. Jesse Jiryu Davis</v>
      </c>
      <c r="E7">
        <f t="shared" si="2"/>
        <v>39</v>
      </c>
      <c r="F7">
        <f t="shared" si="1"/>
        <v>0</v>
      </c>
    </row>
    <row r="8" spans="1:6" x14ac:dyDescent="0.25">
      <c r="A8" t="str">
        <f t="shared" si="0"/>
        <v>A. Jesse Jiryu Davis</v>
      </c>
      <c r="B8" t="s">
        <v>12</v>
      </c>
      <c r="E8">
        <v>24</v>
      </c>
      <c r="F8">
        <f t="shared" si="1"/>
        <v>0</v>
      </c>
    </row>
    <row r="9" spans="1:6" x14ac:dyDescent="0.25">
      <c r="A9" t="str">
        <f t="shared" si="0"/>
        <v>A. Jesse Jiryu Davis</v>
      </c>
      <c r="E9">
        <f t="shared" ref="E9:E11" si="3">E8</f>
        <v>24</v>
      </c>
      <c r="F9">
        <f t="shared" si="1"/>
        <v>0</v>
      </c>
    </row>
    <row r="10" spans="1:6" x14ac:dyDescent="0.25">
      <c r="A10" t="str">
        <f t="shared" si="0"/>
        <v>A. Jesse Jiryu Davis</v>
      </c>
      <c r="C10">
        <v>1</v>
      </c>
      <c r="D10" t="s">
        <v>11</v>
      </c>
      <c r="E10">
        <f t="shared" si="3"/>
        <v>24</v>
      </c>
      <c r="F10">
        <f t="shared" si="1"/>
        <v>24</v>
      </c>
    </row>
    <row r="11" spans="1:6" x14ac:dyDescent="0.25">
      <c r="A11" t="s">
        <v>467</v>
      </c>
      <c r="E11">
        <f t="shared" si="3"/>
        <v>24</v>
      </c>
      <c r="F11">
        <f t="shared" si="1"/>
        <v>0</v>
      </c>
    </row>
    <row r="12" spans="1:6" x14ac:dyDescent="0.25">
      <c r="A12" t="str">
        <f t="shared" ref="A12:A38" si="4">A11</f>
        <v>Andreas Nilsson</v>
      </c>
      <c r="B12" t="s">
        <v>15</v>
      </c>
      <c r="E12">
        <v>17</v>
      </c>
      <c r="F12">
        <f t="shared" si="1"/>
        <v>0</v>
      </c>
    </row>
    <row r="13" spans="1:6" x14ac:dyDescent="0.25">
      <c r="A13" t="str">
        <f t="shared" si="4"/>
        <v>Andreas Nilsson</v>
      </c>
      <c r="E13">
        <f t="shared" ref="E13:E16" si="5">E12</f>
        <v>17</v>
      </c>
      <c r="F13">
        <f t="shared" si="1"/>
        <v>0</v>
      </c>
    </row>
    <row r="14" spans="1:6" x14ac:dyDescent="0.25">
      <c r="A14" t="str">
        <f t="shared" si="4"/>
        <v>Andreas Nilsson</v>
      </c>
      <c r="C14">
        <v>0.51</v>
      </c>
      <c r="D14" t="s">
        <v>16</v>
      </c>
      <c r="E14">
        <f t="shared" si="5"/>
        <v>17</v>
      </c>
      <c r="F14">
        <f t="shared" si="1"/>
        <v>8.67</v>
      </c>
    </row>
    <row r="15" spans="1:6" x14ac:dyDescent="0.25">
      <c r="A15" t="str">
        <f t="shared" si="4"/>
        <v>Andreas Nilsson</v>
      </c>
      <c r="C15">
        <v>0.48899999999999999</v>
      </c>
      <c r="D15" t="s">
        <v>17</v>
      </c>
      <c r="E15">
        <f t="shared" si="5"/>
        <v>17</v>
      </c>
      <c r="F15">
        <f t="shared" si="1"/>
        <v>8.3130000000000006</v>
      </c>
    </row>
    <row r="16" spans="1:6" x14ac:dyDescent="0.25">
      <c r="A16" t="str">
        <f t="shared" si="4"/>
        <v>Andreas Nilsson</v>
      </c>
      <c r="E16">
        <f t="shared" si="5"/>
        <v>17</v>
      </c>
      <c r="F16">
        <f t="shared" si="1"/>
        <v>0</v>
      </c>
    </row>
    <row r="17" spans="1:6" x14ac:dyDescent="0.25">
      <c r="A17" t="str">
        <f t="shared" si="4"/>
        <v>Andreas Nilsson</v>
      </c>
      <c r="B17" t="s">
        <v>18</v>
      </c>
      <c r="E17">
        <v>48</v>
      </c>
      <c r="F17">
        <f t="shared" si="1"/>
        <v>0</v>
      </c>
    </row>
    <row r="18" spans="1:6" x14ac:dyDescent="0.25">
      <c r="A18" t="str">
        <f t="shared" si="4"/>
        <v>Andreas Nilsson</v>
      </c>
      <c r="E18">
        <f t="shared" ref="E18:E21" si="6">E17</f>
        <v>48</v>
      </c>
      <c r="F18">
        <f t="shared" si="1"/>
        <v>0</v>
      </c>
    </row>
    <row r="19" spans="1:6" x14ac:dyDescent="0.25">
      <c r="A19" t="str">
        <f t="shared" si="4"/>
        <v>Andreas Nilsson</v>
      </c>
      <c r="C19">
        <v>0.63400000000000001</v>
      </c>
      <c r="D19" t="s">
        <v>19</v>
      </c>
      <c r="E19">
        <f t="shared" si="6"/>
        <v>48</v>
      </c>
      <c r="F19">
        <f t="shared" si="1"/>
        <v>30.432000000000002</v>
      </c>
    </row>
    <row r="20" spans="1:6" x14ac:dyDescent="0.25">
      <c r="A20" t="str">
        <f t="shared" si="4"/>
        <v>Andreas Nilsson</v>
      </c>
      <c r="C20">
        <v>0.36499999999999999</v>
      </c>
      <c r="D20" t="s">
        <v>16</v>
      </c>
      <c r="E20">
        <f t="shared" si="6"/>
        <v>48</v>
      </c>
      <c r="F20">
        <f t="shared" si="1"/>
        <v>17.52</v>
      </c>
    </row>
    <row r="21" spans="1:6" x14ac:dyDescent="0.25">
      <c r="A21" t="str">
        <f t="shared" si="4"/>
        <v>Andreas Nilsson</v>
      </c>
      <c r="E21">
        <f t="shared" si="6"/>
        <v>48</v>
      </c>
      <c r="F21">
        <f t="shared" si="1"/>
        <v>0</v>
      </c>
    </row>
    <row r="22" spans="1:6" x14ac:dyDescent="0.25">
      <c r="A22" t="str">
        <f t="shared" si="4"/>
        <v>Andreas Nilsson</v>
      </c>
      <c r="B22" t="s">
        <v>20</v>
      </c>
      <c r="E22">
        <v>2</v>
      </c>
      <c r="F22">
        <f t="shared" si="1"/>
        <v>0</v>
      </c>
    </row>
    <row r="23" spans="1:6" x14ac:dyDescent="0.25">
      <c r="A23" t="str">
        <f t="shared" si="4"/>
        <v>Andreas Nilsson</v>
      </c>
      <c r="E23">
        <f t="shared" ref="E23:E25" si="7">E22</f>
        <v>2</v>
      </c>
      <c r="F23">
        <f t="shared" si="1"/>
        <v>0</v>
      </c>
    </row>
    <row r="24" spans="1:6" x14ac:dyDescent="0.25">
      <c r="A24" t="str">
        <f t="shared" si="4"/>
        <v>Andreas Nilsson</v>
      </c>
      <c r="C24">
        <v>1</v>
      </c>
      <c r="D24" t="s">
        <v>16</v>
      </c>
      <c r="E24">
        <f t="shared" si="7"/>
        <v>2</v>
      </c>
      <c r="F24">
        <f t="shared" si="1"/>
        <v>2</v>
      </c>
    </row>
    <row r="25" spans="1:6" x14ac:dyDescent="0.25">
      <c r="A25" t="str">
        <f t="shared" si="4"/>
        <v>Andreas Nilsson</v>
      </c>
      <c r="E25">
        <f t="shared" si="7"/>
        <v>2</v>
      </c>
      <c r="F25">
        <f t="shared" si="1"/>
        <v>0</v>
      </c>
    </row>
    <row r="26" spans="1:6" x14ac:dyDescent="0.25">
      <c r="A26" t="str">
        <f t="shared" si="4"/>
        <v>Andreas Nilsson</v>
      </c>
      <c r="B26" t="s">
        <v>21</v>
      </c>
      <c r="E26">
        <v>10</v>
      </c>
      <c r="F26">
        <f t="shared" si="1"/>
        <v>0</v>
      </c>
    </row>
    <row r="27" spans="1:6" x14ac:dyDescent="0.25">
      <c r="A27" t="str">
        <f t="shared" si="4"/>
        <v>Andreas Nilsson</v>
      </c>
      <c r="E27">
        <f t="shared" ref="E27:E30" si="8">E26</f>
        <v>10</v>
      </c>
      <c r="F27">
        <f t="shared" si="1"/>
        <v>0</v>
      </c>
    </row>
    <row r="28" spans="1:6" x14ac:dyDescent="0.25">
      <c r="A28" t="str">
        <f t="shared" si="4"/>
        <v>Andreas Nilsson</v>
      </c>
      <c r="C28">
        <v>0.32200000000000001</v>
      </c>
      <c r="D28" t="s">
        <v>22</v>
      </c>
      <c r="E28">
        <f t="shared" si="8"/>
        <v>10</v>
      </c>
      <c r="F28">
        <f t="shared" si="1"/>
        <v>3.22</v>
      </c>
    </row>
    <row r="29" spans="1:6" x14ac:dyDescent="0.25">
      <c r="A29" t="str">
        <f t="shared" si="4"/>
        <v>Andreas Nilsson</v>
      </c>
      <c r="C29">
        <v>0.67700000000000005</v>
      </c>
      <c r="D29" t="s">
        <v>16</v>
      </c>
      <c r="E29">
        <f t="shared" si="8"/>
        <v>10</v>
      </c>
      <c r="F29">
        <f t="shared" si="1"/>
        <v>6.7700000000000005</v>
      </c>
    </row>
    <row r="30" spans="1:6" x14ac:dyDescent="0.25">
      <c r="A30" t="str">
        <f t="shared" si="4"/>
        <v>Andreas Nilsson</v>
      </c>
      <c r="E30">
        <f t="shared" si="8"/>
        <v>10</v>
      </c>
      <c r="F30">
        <f t="shared" si="1"/>
        <v>0</v>
      </c>
    </row>
    <row r="31" spans="1:6" x14ac:dyDescent="0.25">
      <c r="A31" t="str">
        <f t="shared" si="4"/>
        <v>Andreas Nilsson</v>
      </c>
      <c r="B31" t="s">
        <v>23</v>
      </c>
      <c r="E31">
        <v>147</v>
      </c>
      <c r="F31">
        <f t="shared" si="1"/>
        <v>0</v>
      </c>
    </row>
    <row r="32" spans="1:6" x14ac:dyDescent="0.25">
      <c r="A32" t="str">
        <f t="shared" si="4"/>
        <v>Andreas Nilsson</v>
      </c>
      <c r="E32">
        <f t="shared" ref="E32:E35" si="9">E31</f>
        <v>147</v>
      </c>
      <c r="F32">
        <f t="shared" si="1"/>
        <v>0</v>
      </c>
    </row>
    <row r="33" spans="1:6" x14ac:dyDescent="0.25">
      <c r="A33" t="str">
        <f t="shared" si="4"/>
        <v>Andreas Nilsson</v>
      </c>
      <c r="C33">
        <v>0.71699999999999997</v>
      </c>
      <c r="D33" t="s">
        <v>22</v>
      </c>
      <c r="E33">
        <f t="shared" si="9"/>
        <v>147</v>
      </c>
      <c r="F33">
        <f t="shared" si="1"/>
        <v>105.399</v>
      </c>
    </row>
    <row r="34" spans="1:6" x14ac:dyDescent="0.25">
      <c r="A34" t="str">
        <f t="shared" si="4"/>
        <v>Andreas Nilsson</v>
      </c>
      <c r="C34">
        <v>0.28199999999999997</v>
      </c>
      <c r="D34" t="s">
        <v>11</v>
      </c>
      <c r="E34">
        <f t="shared" si="9"/>
        <v>147</v>
      </c>
      <c r="F34">
        <f t="shared" si="1"/>
        <v>41.453999999999994</v>
      </c>
    </row>
    <row r="35" spans="1:6" x14ac:dyDescent="0.25">
      <c r="A35" t="str">
        <f t="shared" si="4"/>
        <v>Andreas Nilsson</v>
      </c>
      <c r="E35">
        <f t="shared" si="9"/>
        <v>147</v>
      </c>
      <c r="F35">
        <f t="shared" si="1"/>
        <v>0</v>
      </c>
    </row>
    <row r="36" spans="1:6" x14ac:dyDescent="0.25">
      <c r="A36" t="str">
        <f t="shared" si="4"/>
        <v>Andreas Nilsson</v>
      </c>
      <c r="B36" t="s">
        <v>24</v>
      </c>
      <c r="E36">
        <v>42</v>
      </c>
      <c r="F36">
        <f t="shared" si="1"/>
        <v>0</v>
      </c>
    </row>
    <row r="37" spans="1:6" x14ac:dyDescent="0.25">
      <c r="A37" t="str">
        <f t="shared" si="4"/>
        <v>Andreas Nilsson</v>
      </c>
      <c r="E37">
        <f t="shared" ref="E37:E39" si="10">E36</f>
        <v>42</v>
      </c>
      <c r="F37">
        <f t="shared" si="1"/>
        <v>0</v>
      </c>
    </row>
    <row r="38" spans="1:6" x14ac:dyDescent="0.25">
      <c r="A38" t="str">
        <f t="shared" si="4"/>
        <v>Andreas Nilsson</v>
      </c>
      <c r="C38">
        <v>1</v>
      </c>
      <c r="D38" t="s">
        <v>19</v>
      </c>
      <c r="E38">
        <f t="shared" si="10"/>
        <v>42</v>
      </c>
      <c r="F38">
        <f t="shared" si="1"/>
        <v>42</v>
      </c>
    </row>
    <row r="39" spans="1:6" x14ac:dyDescent="0.25">
      <c r="A39" t="s">
        <v>468</v>
      </c>
      <c r="E39">
        <f t="shared" si="10"/>
        <v>42</v>
      </c>
      <c r="F39">
        <f t="shared" si="1"/>
        <v>0</v>
      </c>
    </row>
    <row r="40" spans="1:6" x14ac:dyDescent="0.25">
      <c r="A40" t="str">
        <f t="shared" ref="A40:A71" si="11">A39</f>
        <v>Andrew Morrow</v>
      </c>
      <c r="B40" t="s">
        <v>27</v>
      </c>
      <c r="E40">
        <v>42</v>
      </c>
      <c r="F40">
        <f t="shared" si="1"/>
        <v>0</v>
      </c>
    </row>
    <row r="41" spans="1:6" x14ac:dyDescent="0.25">
      <c r="A41" t="str">
        <f t="shared" si="11"/>
        <v>Andrew Morrow</v>
      </c>
      <c r="E41">
        <f t="shared" ref="E41:E44" si="12">E40</f>
        <v>42</v>
      </c>
      <c r="F41">
        <f t="shared" si="1"/>
        <v>0</v>
      </c>
    </row>
    <row r="42" spans="1:6" x14ac:dyDescent="0.25">
      <c r="A42" t="str">
        <f t="shared" si="11"/>
        <v>Andrew Morrow</v>
      </c>
      <c r="C42">
        <v>0.97899999999999998</v>
      </c>
      <c r="D42" t="s">
        <v>28</v>
      </c>
      <c r="E42">
        <f t="shared" si="12"/>
        <v>42</v>
      </c>
      <c r="F42">
        <f t="shared" si="1"/>
        <v>41.118000000000002</v>
      </c>
    </row>
    <row r="43" spans="1:6" x14ac:dyDescent="0.25">
      <c r="A43" t="str">
        <f t="shared" si="11"/>
        <v>Andrew Morrow</v>
      </c>
      <c r="C43">
        <v>0.02</v>
      </c>
      <c r="D43" t="s">
        <v>29</v>
      </c>
      <c r="E43">
        <f t="shared" si="12"/>
        <v>42</v>
      </c>
      <c r="F43">
        <f t="shared" si="1"/>
        <v>0.84</v>
      </c>
    </row>
    <row r="44" spans="1:6" x14ac:dyDescent="0.25">
      <c r="A44" t="str">
        <f t="shared" si="11"/>
        <v>Andrew Morrow</v>
      </c>
      <c r="E44">
        <f t="shared" si="12"/>
        <v>42</v>
      </c>
      <c r="F44">
        <f t="shared" si="1"/>
        <v>0</v>
      </c>
    </row>
    <row r="45" spans="1:6" x14ac:dyDescent="0.25">
      <c r="A45" t="str">
        <f t="shared" si="11"/>
        <v>Andrew Morrow</v>
      </c>
      <c r="B45" t="s">
        <v>30</v>
      </c>
      <c r="E45">
        <v>1</v>
      </c>
      <c r="F45">
        <f t="shared" si="1"/>
        <v>0</v>
      </c>
    </row>
    <row r="46" spans="1:6" x14ac:dyDescent="0.25">
      <c r="A46" t="str">
        <f t="shared" si="11"/>
        <v>Andrew Morrow</v>
      </c>
      <c r="E46">
        <f t="shared" ref="E46:E48" si="13">E45</f>
        <v>1</v>
      </c>
      <c r="F46">
        <f t="shared" si="1"/>
        <v>0</v>
      </c>
    </row>
    <row r="47" spans="1:6" x14ac:dyDescent="0.25">
      <c r="A47" t="str">
        <f t="shared" si="11"/>
        <v>Andrew Morrow</v>
      </c>
      <c r="C47">
        <v>1</v>
      </c>
      <c r="D47" t="s">
        <v>31</v>
      </c>
      <c r="E47">
        <f t="shared" si="13"/>
        <v>1</v>
      </c>
      <c r="F47">
        <f t="shared" si="1"/>
        <v>1</v>
      </c>
    </row>
    <row r="48" spans="1:6" x14ac:dyDescent="0.25">
      <c r="A48" t="str">
        <f t="shared" si="11"/>
        <v>Andrew Morrow</v>
      </c>
      <c r="E48">
        <f t="shared" si="13"/>
        <v>1</v>
      </c>
      <c r="F48">
        <f t="shared" si="1"/>
        <v>0</v>
      </c>
    </row>
    <row r="49" spans="1:6" x14ac:dyDescent="0.25">
      <c r="A49" t="str">
        <f t="shared" si="11"/>
        <v>Andrew Morrow</v>
      </c>
      <c r="B49" t="s">
        <v>32</v>
      </c>
      <c r="E49">
        <v>1</v>
      </c>
      <c r="F49">
        <f t="shared" si="1"/>
        <v>0</v>
      </c>
    </row>
    <row r="50" spans="1:6" x14ac:dyDescent="0.25">
      <c r="A50" t="str">
        <f t="shared" si="11"/>
        <v>Andrew Morrow</v>
      </c>
      <c r="E50">
        <f t="shared" ref="E50:E52" si="14">E49</f>
        <v>1</v>
      </c>
      <c r="F50">
        <f t="shared" si="1"/>
        <v>0</v>
      </c>
    </row>
    <row r="51" spans="1:6" x14ac:dyDescent="0.25">
      <c r="A51" t="str">
        <f t="shared" si="11"/>
        <v>Andrew Morrow</v>
      </c>
      <c r="C51">
        <v>1</v>
      </c>
      <c r="D51" t="s">
        <v>31</v>
      </c>
      <c r="E51">
        <f t="shared" si="14"/>
        <v>1</v>
      </c>
      <c r="F51">
        <f t="shared" si="1"/>
        <v>1</v>
      </c>
    </row>
    <row r="52" spans="1:6" x14ac:dyDescent="0.25">
      <c r="A52" t="str">
        <f t="shared" si="11"/>
        <v>Andrew Morrow</v>
      </c>
      <c r="E52">
        <f t="shared" si="14"/>
        <v>1</v>
      </c>
      <c r="F52">
        <f t="shared" si="1"/>
        <v>0</v>
      </c>
    </row>
    <row r="53" spans="1:6" x14ac:dyDescent="0.25">
      <c r="A53" t="str">
        <f t="shared" si="11"/>
        <v>Andrew Morrow</v>
      </c>
      <c r="B53" t="s">
        <v>33</v>
      </c>
      <c r="E53">
        <v>24</v>
      </c>
      <c r="F53">
        <f t="shared" si="1"/>
        <v>0</v>
      </c>
    </row>
    <row r="54" spans="1:6" x14ac:dyDescent="0.25">
      <c r="A54" t="str">
        <f t="shared" si="11"/>
        <v>Andrew Morrow</v>
      </c>
      <c r="E54">
        <f t="shared" ref="E54:E57" si="15">E53</f>
        <v>24</v>
      </c>
      <c r="F54">
        <f t="shared" si="1"/>
        <v>0</v>
      </c>
    </row>
    <row r="55" spans="1:6" x14ac:dyDescent="0.25">
      <c r="A55" t="str">
        <f t="shared" si="11"/>
        <v>Andrew Morrow</v>
      </c>
      <c r="C55">
        <v>8.2000000000000003E-2</v>
      </c>
      <c r="D55" t="s">
        <v>34</v>
      </c>
      <c r="E55">
        <f t="shared" si="15"/>
        <v>24</v>
      </c>
      <c r="F55">
        <f t="shared" si="1"/>
        <v>1.968</v>
      </c>
    </row>
    <row r="56" spans="1:6" x14ac:dyDescent="0.25">
      <c r="A56" t="str">
        <f t="shared" si="11"/>
        <v>Andrew Morrow</v>
      </c>
      <c r="C56">
        <v>0.91700000000000004</v>
      </c>
      <c r="D56" t="s">
        <v>31</v>
      </c>
      <c r="E56">
        <f t="shared" si="15"/>
        <v>24</v>
      </c>
      <c r="F56">
        <f t="shared" si="1"/>
        <v>22.008000000000003</v>
      </c>
    </row>
    <row r="57" spans="1:6" x14ac:dyDescent="0.25">
      <c r="A57" t="str">
        <f t="shared" si="11"/>
        <v>Andrew Morrow</v>
      </c>
      <c r="E57">
        <f t="shared" si="15"/>
        <v>24</v>
      </c>
      <c r="F57">
        <f t="shared" si="1"/>
        <v>0</v>
      </c>
    </row>
    <row r="58" spans="1:6" x14ac:dyDescent="0.25">
      <c r="A58" t="str">
        <f t="shared" si="11"/>
        <v>Andrew Morrow</v>
      </c>
      <c r="B58" t="s">
        <v>35</v>
      </c>
      <c r="E58">
        <v>2</v>
      </c>
      <c r="F58">
        <f t="shared" si="1"/>
        <v>0</v>
      </c>
    </row>
    <row r="59" spans="1:6" x14ac:dyDescent="0.25">
      <c r="A59" t="str">
        <f t="shared" si="11"/>
        <v>Andrew Morrow</v>
      </c>
      <c r="E59">
        <f t="shared" ref="E59:E61" si="16">E58</f>
        <v>2</v>
      </c>
      <c r="F59">
        <f t="shared" si="1"/>
        <v>0</v>
      </c>
    </row>
    <row r="60" spans="1:6" x14ac:dyDescent="0.25">
      <c r="A60" t="str">
        <f t="shared" si="11"/>
        <v>Andrew Morrow</v>
      </c>
      <c r="C60">
        <v>1</v>
      </c>
      <c r="D60" t="s">
        <v>31</v>
      </c>
      <c r="E60">
        <f t="shared" si="16"/>
        <v>2</v>
      </c>
      <c r="F60">
        <f t="shared" si="1"/>
        <v>2</v>
      </c>
    </row>
    <row r="61" spans="1:6" x14ac:dyDescent="0.25">
      <c r="A61" t="str">
        <f t="shared" si="11"/>
        <v>Andrew Morrow</v>
      </c>
      <c r="E61">
        <f t="shared" si="16"/>
        <v>2</v>
      </c>
      <c r="F61">
        <f t="shared" si="1"/>
        <v>0</v>
      </c>
    </row>
    <row r="62" spans="1:6" x14ac:dyDescent="0.25">
      <c r="A62" t="str">
        <f t="shared" si="11"/>
        <v>Andrew Morrow</v>
      </c>
      <c r="B62" t="s">
        <v>36</v>
      </c>
      <c r="E62">
        <v>1</v>
      </c>
      <c r="F62">
        <f t="shared" si="1"/>
        <v>0</v>
      </c>
    </row>
    <row r="63" spans="1:6" x14ac:dyDescent="0.25">
      <c r="A63" t="str">
        <f t="shared" si="11"/>
        <v>Andrew Morrow</v>
      </c>
      <c r="E63">
        <f t="shared" ref="E63:E65" si="17">E62</f>
        <v>1</v>
      </c>
      <c r="F63">
        <f t="shared" si="1"/>
        <v>0</v>
      </c>
    </row>
    <row r="64" spans="1:6" x14ac:dyDescent="0.25">
      <c r="A64" t="str">
        <f t="shared" si="11"/>
        <v>Andrew Morrow</v>
      </c>
      <c r="C64">
        <v>1</v>
      </c>
      <c r="D64" t="s">
        <v>31</v>
      </c>
      <c r="E64">
        <f t="shared" si="17"/>
        <v>1</v>
      </c>
      <c r="F64">
        <f t="shared" si="1"/>
        <v>1</v>
      </c>
    </row>
    <row r="65" spans="1:6" x14ac:dyDescent="0.25">
      <c r="A65" t="str">
        <f t="shared" si="11"/>
        <v>Andrew Morrow</v>
      </c>
      <c r="E65">
        <f t="shared" si="17"/>
        <v>1</v>
      </c>
      <c r="F65">
        <f t="shared" si="1"/>
        <v>0</v>
      </c>
    </row>
    <row r="66" spans="1:6" x14ac:dyDescent="0.25">
      <c r="A66" t="str">
        <f t="shared" si="11"/>
        <v>Andrew Morrow</v>
      </c>
      <c r="B66" t="s">
        <v>37</v>
      </c>
      <c r="E66">
        <v>5</v>
      </c>
      <c r="F66">
        <f t="shared" si="1"/>
        <v>0</v>
      </c>
    </row>
    <row r="67" spans="1:6" x14ac:dyDescent="0.25">
      <c r="A67" t="str">
        <f t="shared" si="11"/>
        <v>Andrew Morrow</v>
      </c>
      <c r="E67">
        <f t="shared" ref="E67:E70" si="18">E66</f>
        <v>5</v>
      </c>
      <c r="F67">
        <f t="shared" ref="F67:F130" si="19">C67*E67</f>
        <v>0</v>
      </c>
    </row>
    <row r="68" spans="1:6" x14ac:dyDescent="0.25">
      <c r="A68" t="str">
        <f t="shared" si="11"/>
        <v>Andrew Morrow</v>
      </c>
      <c r="C68">
        <v>0.124</v>
      </c>
      <c r="D68" t="s">
        <v>34</v>
      </c>
      <c r="E68">
        <f t="shared" si="18"/>
        <v>5</v>
      </c>
      <c r="F68">
        <f t="shared" si="19"/>
        <v>0.62</v>
      </c>
    </row>
    <row r="69" spans="1:6" x14ac:dyDescent="0.25">
      <c r="A69" t="str">
        <f t="shared" si="11"/>
        <v>Andrew Morrow</v>
      </c>
      <c r="C69">
        <v>0.876</v>
      </c>
      <c r="D69" t="s">
        <v>31</v>
      </c>
      <c r="E69">
        <f t="shared" si="18"/>
        <v>5</v>
      </c>
      <c r="F69">
        <f t="shared" si="19"/>
        <v>4.38</v>
      </c>
    </row>
    <row r="70" spans="1:6" x14ac:dyDescent="0.25">
      <c r="A70" t="str">
        <f t="shared" si="11"/>
        <v>Andrew Morrow</v>
      </c>
      <c r="E70">
        <f t="shared" si="18"/>
        <v>5</v>
      </c>
      <c r="F70">
        <f t="shared" si="19"/>
        <v>0</v>
      </c>
    </row>
    <row r="71" spans="1:6" x14ac:dyDescent="0.25">
      <c r="A71" t="str">
        <f t="shared" si="11"/>
        <v>Andrew Morrow</v>
      </c>
      <c r="B71" t="s">
        <v>38</v>
      </c>
      <c r="E71">
        <v>154</v>
      </c>
      <c r="F71">
        <f t="shared" si="19"/>
        <v>0</v>
      </c>
    </row>
    <row r="72" spans="1:6" x14ac:dyDescent="0.25">
      <c r="A72" t="str">
        <f t="shared" ref="A72:A98" si="20">A71</f>
        <v>Andrew Morrow</v>
      </c>
      <c r="E72">
        <f t="shared" ref="E72:E78" si="21">E71</f>
        <v>154</v>
      </c>
      <c r="F72">
        <f t="shared" si="19"/>
        <v>0</v>
      </c>
    </row>
    <row r="73" spans="1:6" x14ac:dyDescent="0.25">
      <c r="A73" t="str">
        <f t="shared" si="20"/>
        <v>Andrew Morrow</v>
      </c>
      <c r="C73">
        <v>0.26200000000000001</v>
      </c>
      <c r="D73" t="s">
        <v>39</v>
      </c>
      <c r="E73">
        <f t="shared" si="21"/>
        <v>154</v>
      </c>
      <c r="F73">
        <f t="shared" si="19"/>
        <v>40.347999999999999</v>
      </c>
    </row>
    <row r="74" spans="1:6" x14ac:dyDescent="0.25">
      <c r="A74" t="str">
        <f t="shared" si="20"/>
        <v>Andrew Morrow</v>
      </c>
      <c r="C74">
        <v>7.0000000000000007E-2</v>
      </c>
      <c r="D74" t="s">
        <v>19</v>
      </c>
      <c r="E74">
        <f t="shared" si="21"/>
        <v>154</v>
      </c>
      <c r="F74">
        <f t="shared" si="19"/>
        <v>10.780000000000001</v>
      </c>
    </row>
    <row r="75" spans="1:6" x14ac:dyDescent="0.25">
      <c r="A75" t="str">
        <f t="shared" si="20"/>
        <v>Andrew Morrow</v>
      </c>
      <c r="C75">
        <v>0.623</v>
      </c>
      <c r="D75" t="s">
        <v>34</v>
      </c>
      <c r="E75">
        <f t="shared" si="21"/>
        <v>154</v>
      </c>
      <c r="F75">
        <f t="shared" si="19"/>
        <v>95.941999999999993</v>
      </c>
    </row>
    <row r="76" spans="1:6" x14ac:dyDescent="0.25">
      <c r="A76" t="str">
        <f t="shared" si="20"/>
        <v>Andrew Morrow</v>
      </c>
      <c r="C76">
        <v>3.2000000000000001E-2</v>
      </c>
      <c r="D76" t="s">
        <v>40</v>
      </c>
      <c r="E76">
        <f t="shared" si="21"/>
        <v>154</v>
      </c>
      <c r="F76">
        <f t="shared" si="19"/>
        <v>4.9279999999999999</v>
      </c>
    </row>
    <row r="77" spans="1:6" x14ac:dyDescent="0.25">
      <c r="A77" t="str">
        <f t="shared" si="20"/>
        <v>Andrew Morrow</v>
      </c>
      <c r="C77">
        <v>1.0999999999999999E-2</v>
      </c>
      <c r="D77" t="s">
        <v>31</v>
      </c>
      <c r="E77">
        <f t="shared" si="21"/>
        <v>154</v>
      </c>
      <c r="F77">
        <f t="shared" si="19"/>
        <v>1.694</v>
      </c>
    </row>
    <row r="78" spans="1:6" x14ac:dyDescent="0.25">
      <c r="A78" t="str">
        <f t="shared" si="20"/>
        <v>Andrew Morrow</v>
      </c>
      <c r="E78">
        <f t="shared" si="21"/>
        <v>154</v>
      </c>
      <c r="F78">
        <f t="shared" si="19"/>
        <v>0</v>
      </c>
    </row>
    <row r="79" spans="1:6" x14ac:dyDescent="0.25">
      <c r="A79" t="str">
        <f t="shared" si="20"/>
        <v>Andrew Morrow</v>
      </c>
      <c r="B79" t="s">
        <v>41</v>
      </c>
      <c r="E79">
        <v>2</v>
      </c>
      <c r="F79">
        <f t="shared" si="19"/>
        <v>0</v>
      </c>
    </row>
    <row r="80" spans="1:6" x14ac:dyDescent="0.25">
      <c r="A80" t="str">
        <f t="shared" si="20"/>
        <v>Andrew Morrow</v>
      </c>
      <c r="E80">
        <f t="shared" ref="E80:E82" si="22">E79</f>
        <v>2</v>
      </c>
      <c r="F80">
        <f t="shared" si="19"/>
        <v>0</v>
      </c>
    </row>
    <row r="81" spans="1:6" x14ac:dyDescent="0.25">
      <c r="A81" t="str">
        <f t="shared" si="20"/>
        <v>Andrew Morrow</v>
      </c>
      <c r="C81">
        <v>1</v>
      </c>
      <c r="D81" t="s">
        <v>31</v>
      </c>
      <c r="E81">
        <f t="shared" si="22"/>
        <v>2</v>
      </c>
      <c r="F81">
        <f t="shared" si="19"/>
        <v>2</v>
      </c>
    </row>
    <row r="82" spans="1:6" x14ac:dyDescent="0.25">
      <c r="A82" t="str">
        <f t="shared" si="20"/>
        <v>Andrew Morrow</v>
      </c>
      <c r="E82">
        <f t="shared" si="22"/>
        <v>2</v>
      </c>
      <c r="F82">
        <f t="shared" si="19"/>
        <v>0</v>
      </c>
    </row>
    <row r="83" spans="1:6" x14ac:dyDescent="0.25">
      <c r="A83" t="str">
        <f t="shared" si="20"/>
        <v>Andrew Morrow</v>
      </c>
      <c r="B83" t="s">
        <v>42</v>
      </c>
      <c r="E83">
        <v>1</v>
      </c>
      <c r="F83">
        <f t="shared" si="19"/>
        <v>0</v>
      </c>
    </row>
    <row r="84" spans="1:6" x14ac:dyDescent="0.25">
      <c r="A84" t="str">
        <f t="shared" si="20"/>
        <v>Andrew Morrow</v>
      </c>
      <c r="E84">
        <f t="shared" ref="E84:E86" si="23">E83</f>
        <v>1</v>
      </c>
      <c r="F84">
        <f t="shared" si="19"/>
        <v>0</v>
      </c>
    </row>
    <row r="85" spans="1:6" x14ac:dyDescent="0.25">
      <c r="A85" t="str">
        <f t="shared" si="20"/>
        <v>Andrew Morrow</v>
      </c>
      <c r="C85">
        <v>1</v>
      </c>
      <c r="D85" t="s">
        <v>31</v>
      </c>
      <c r="E85">
        <f t="shared" si="23"/>
        <v>1</v>
      </c>
      <c r="F85">
        <f t="shared" si="19"/>
        <v>1</v>
      </c>
    </row>
    <row r="86" spans="1:6" x14ac:dyDescent="0.25">
      <c r="A86" t="str">
        <f t="shared" si="20"/>
        <v>Andrew Morrow</v>
      </c>
      <c r="E86">
        <f t="shared" si="23"/>
        <v>1</v>
      </c>
      <c r="F86">
        <f t="shared" si="19"/>
        <v>0</v>
      </c>
    </row>
    <row r="87" spans="1:6" x14ac:dyDescent="0.25">
      <c r="A87" t="str">
        <f t="shared" si="20"/>
        <v>Andrew Morrow</v>
      </c>
      <c r="B87" t="s">
        <v>43</v>
      </c>
      <c r="E87">
        <v>7</v>
      </c>
      <c r="F87">
        <f t="shared" si="19"/>
        <v>0</v>
      </c>
    </row>
    <row r="88" spans="1:6" x14ac:dyDescent="0.25">
      <c r="A88" t="str">
        <f t="shared" si="20"/>
        <v>Andrew Morrow</v>
      </c>
      <c r="E88">
        <f t="shared" ref="E88:E90" si="24">E87</f>
        <v>7</v>
      </c>
      <c r="F88">
        <f t="shared" si="19"/>
        <v>0</v>
      </c>
    </row>
    <row r="89" spans="1:6" x14ac:dyDescent="0.25">
      <c r="A89" t="str">
        <f t="shared" si="20"/>
        <v>Andrew Morrow</v>
      </c>
      <c r="C89">
        <v>1</v>
      </c>
      <c r="D89" t="s">
        <v>31</v>
      </c>
      <c r="E89">
        <f t="shared" si="24"/>
        <v>7</v>
      </c>
      <c r="F89">
        <f t="shared" si="19"/>
        <v>7</v>
      </c>
    </row>
    <row r="90" spans="1:6" x14ac:dyDescent="0.25">
      <c r="A90" t="str">
        <f t="shared" si="20"/>
        <v>Andrew Morrow</v>
      </c>
      <c r="E90">
        <f t="shared" si="24"/>
        <v>7</v>
      </c>
      <c r="F90">
        <f t="shared" si="19"/>
        <v>0</v>
      </c>
    </row>
    <row r="91" spans="1:6" x14ac:dyDescent="0.25">
      <c r="A91" t="str">
        <f t="shared" si="20"/>
        <v>Andrew Morrow</v>
      </c>
      <c r="B91" t="s">
        <v>44</v>
      </c>
      <c r="E91">
        <v>133</v>
      </c>
      <c r="F91">
        <f t="shared" si="19"/>
        <v>0</v>
      </c>
    </row>
    <row r="92" spans="1:6" x14ac:dyDescent="0.25">
      <c r="A92" t="str">
        <f t="shared" si="20"/>
        <v>Andrew Morrow</v>
      </c>
      <c r="E92">
        <f t="shared" ref="E92:E95" si="25">E91</f>
        <v>133</v>
      </c>
      <c r="F92">
        <f t="shared" si="19"/>
        <v>0</v>
      </c>
    </row>
    <row r="93" spans="1:6" x14ac:dyDescent="0.25">
      <c r="A93" t="str">
        <f t="shared" si="20"/>
        <v>Andrew Morrow</v>
      </c>
      <c r="C93">
        <v>0.99199999999999999</v>
      </c>
      <c r="D93" t="s">
        <v>45</v>
      </c>
      <c r="E93">
        <f t="shared" si="25"/>
        <v>133</v>
      </c>
      <c r="F93">
        <f t="shared" si="19"/>
        <v>131.93600000000001</v>
      </c>
    </row>
    <row r="94" spans="1:6" x14ac:dyDescent="0.25">
      <c r="A94" t="str">
        <f t="shared" si="20"/>
        <v>Andrew Morrow</v>
      </c>
      <c r="C94">
        <v>7.0000000000000001E-3</v>
      </c>
      <c r="D94" t="s">
        <v>46</v>
      </c>
      <c r="E94">
        <f t="shared" si="25"/>
        <v>133</v>
      </c>
      <c r="F94">
        <f t="shared" si="19"/>
        <v>0.93100000000000005</v>
      </c>
    </row>
    <row r="95" spans="1:6" x14ac:dyDescent="0.25">
      <c r="A95" t="str">
        <f t="shared" si="20"/>
        <v>Andrew Morrow</v>
      </c>
      <c r="E95">
        <f t="shared" si="25"/>
        <v>133</v>
      </c>
      <c r="F95">
        <f t="shared" si="19"/>
        <v>0</v>
      </c>
    </row>
    <row r="96" spans="1:6" x14ac:dyDescent="0.25">
      <c r="A96" t="str">
        <f t="shared" si="20"/>
        <v>Andrew Morrow</v>
      </c>
      <c r="B96" t="s">
        <v>47</v>
      </c>
      <c r="E96">
        <v>77</v>
      </c>
      <c r="F96">
        <f t="shared" si="19"/>
        <v>0</v>
      </c>
    </row>
    <row r="97" spans="1:6" x14ac:dyDescent="0.25">
      <c r="A97" t="str">
        <f t="shared" si="20"/>
        <v>Andrew Morrow</v>
      </c>
      <c r="E97">
        <f t="shared" ref="E97:E99" si="26">E96</f>
        <v>77</v>
      </c>
      <c r="F97">
        <f t="shared" si="19"/>
        <v>0</v>
      </c>
    </row>
    <row r="98" spans="1:6" x14ac:dyDescent="0.25">
      <c r="A98" t="str">
        <f t="shared" si="20"/>
        <v>Andrew Morrow</v>
      </c>
      <c r="C98">
        <v>1</v>
      </c>
      <c r="D98" t="s">
        <v>46</v>
      </c>
      <c r="E98">
        <f t="shared" si="26"/>
        <v>77</v>
      </c>
      <c r="F98">
        <f t="shared" si="19"/>
        <v>77</v>
      </c>
    </row>
    <row r="99" spans="1:6" x14ac:dyDescent="0.25">
      <c r="A99" t="s">
        <v>469</v>
      </c>
      <c r="E99">
        <f t="shared" si="26"/>
        <v>77</v>
      </c>
      <c r="F99">
        <f t="shared" si="19"/>
        <v>0</v>
      </c>
    </row>
    <row r="100" spans="1:6" x14ac:dyDescent="0.25">
      <c r="A100" t="str">
        <f t="shared" ref="A100:A131" si="27">A99</f>
        <v>Andy Schwerin</v>
      </c>
      <c r="B100" t="s">
        <v>50</v>
      </c>
      <c r="E100">
        <v>39</v>
      </c>
      <c r="F100">
        <f t="shared" si="19"/>
        <v>0</v>
      </c>
    </row>
    <row r="101" spans="1:6" x14ac:dyDescent="0.25">
      <c r="A101" t="str">
        <f t="shared" si="27"/>
        <v>Andy Schwerin</v>
      </c>
      <c r="E101">
        <f t="shared" ref="E101:E103" si="28">E100</f>
        <v>39</v>
      </c>
      <c r="F101">
        <f t="shared" si="19"/>
        <v>0</v>
      </c>
    </row>
    <row r="102" spans="1:6" x14ac:dyDescent="0.25">
      <c r="A102" t="str">
        <f t="shared" si="27"/>
        <v>Andy Schwerin</v>
      </c>
      <c r="C102">
        <v>1</v>
      </c>
      <c r="D102" t="s">
        <v>51</v>
      </c>
      <c r="E102">
        <f t="shared" si="28"/>
        <v>39</v>
      </c>
      <c r="F102">
        <f t="shared" si="19"/>
        <v>39</v>
      </c>
    </row>
    <row r="103" spans="1:6" x14ac:dyDescent="0.25">
      <c r="A103" t="str">
        <f t="shared" si="27"/>
        <v>Andy Schwerin</v>
      </c>
      <c r="E103">
        <f t="shared" si="28"/>
        <v>39</v>
      </c>
      <c r="F103">
        <f t="shared" si="19"/>
        <v>0</v>
      </c>
    </row>
    <row r="104" spans="1:6" x14ac:dyDescent="0.25">
      <c r="A104" t="str">
        <f t="shared" si="27"/>
        <v>Andy Schwerin</v>
      </c>
      <c r="B104" t="s">
        <v>52</v>
      </c>
      <c r="E104">
        <v>66</v>
      </c>
      <c r="F104">
        <f t="shared" si="19"/>
        <v>0</v>
      </c>
    </row>
    <row r="105" spans="1:6" x14ac:dyDescent="0.25">
      <c r="A105" t="str">
        <f t="shared" si="27"/>
        <v>Andy Schwerin</v>
      </c>
      <c r="E105">
        <f t="shared" ref="E105:E107" si="29">E104</f>
        <v>66</v>
      </c>
      <c r="F105">
        <f t="shared" si="19"/>
        <v>0</v>
      </c>
    </row>
    <row r="106" spans="1:6" x14ac:dyDescent="0.25">
      <c r="A106" t="str">
        <f t="shared" si="27"/>
        <v>Andy Schwerin</v>
      </c>
      <c r="C106">
        <v>1</v>
      </c>
      <c r="D106" t="s">
        <v>11</v>
      </c>
      <c r="E106">
        <f t="shared" si="29"/>
        <v>66</v>
      </c>
      <c r="F106">
        <f t="shared" si="19"/>
        <v>66</v>
      </c>
    </row>
    <row r="107" spans="1:6" x14ac:dyDescent="0.25">
      <c r="A107" t="str">
        <f t="shared" si="27"/>
        <v>Andy Schwerin</v>
      </c>
      <c r="E107">
        <f t="shared" si="29"/>
        <v>66</v>
      </c>
      <c r="F107">
        <f t="shared" si="19"/>
        <v>0</v>
      </c>
    </row>
    <row r="108" spans="1:6" x14ac:dyDescent="0.25">
      <c r="A108" t="str">
        <f t="shared" si="27"/>
        <v>Andy Schwerin</v>
      </c>
      <c r="B108" t="s">
        <v>53</v>
      </c>
      <c r="E108">
        <v>44</v>
      </c>
      <c r="F108">
        <f t="shared" si="19"/>
        <v>0</v>
      </c>
    </row>
    <row r="109" spans="1:6" x14ac:dyDescent="0.25">
      <c r="A109" t="str">
        <f t="shared" si="27"/>
        <v>Andy Schwerin</v>
      </c>
      <c r="E109">
        <f t="shared" ref="E109:E111" si="30">E108</f>
        <v>44</v>
      </c>
      <c r="F109">
        <f t="shared" si="19"/>
        <v>0</v>
      </c>
    </row>
    <row r="110" spans="1:6" x14ac:dyDescent="0.25">
      <c r="A110" t="str">
        <f t="shared" si="27"/>
        <v>Andy Schwerin</v>
      </c>
      <c r="C110">
        <v>1</v>
      </c>
      <c r="D110" t="s">
        <v>54</v>
      </c>
      <c r="E110">
        <f t="shared" si="30"/>
        <v>44</v>
      </c>
      <c r="F110">
        <f t="shared" si="19"/>
        <v>44</v>
      </c>
    </row>
    <row r="111" spans="1:6" x14ac:dyDescent="0.25">
      <c r="A111" t="str">
        <f t="shared" si="27"/>
        <v>Andy Schwerin</v>
      </c>
      <c r="E111">
        <f t="shared" si="30"/>
        <v>44</v>
      </c>
      <c r="F111">
        <f t="shared" si="19"/>
        <v>0</v>
      </c>
    </row>
    <row r="112" spans="1:6" x14ac:dyDescent="0.25">
      <c r="A112" t="str">
        <f t="shared" si="27"/>
        <v>Andy Schwerin</v>
      </c>
      <c r="B112" t="s">
        <v>55</v>
      </c>
      <c r="E112">
        <v>2</v>
      </c>
      <c r="F112">
        <f t="shared" si="19"/>
        <v>0</v>
      </c>
    </row>
    <row r="113" spans="1:6" x14ac:dyDescent="0.25">
      <c r="A113" t="str">
        <f t="shared" si="27"/>
        <v>Andy Schwerin</v>
      </c>
      <c r="E113">
        <f t="shared" ref="E113:E115" si="31">E112</f>
        <v>2</v>
      </c>
      <c r="F113">
        <f t="shared" si="19"/>
        <v>0</v>
      </c>
    </row>
    <row r="114" spans="1:6" x14ac:dyDescent="0.25">
      <c r="A114" t="str">
        <f t="shared" si="27"/>
        <v>Andy Schwerin</v>
      </c>
      <c r="C114">
        <v>1</v>
      </c>
      <c r="D114" t="s">
        <v>56</v>
      </c>
      <c r="E114">
        <f t="shared" si="31"/>
        <v>2</v>
      </c>
      <c r="F114">
        <f t="shared" si="19"/>
        <v>2</v>
      </c>
    </row>
    <row r="115" spans="1:6" x14ac:dyDescent="0.25">
      <c r="A115" t="str">
        <f t="shared" si="27"/>
        <v>Andy Schwerin</v>
      </c>
      <c r="E115">
        <f t="shared" si="31"/>
        <v>2</v>
      </c>
      <c r="F115">
        <f t="shared" si="19"/>
        <v>0</v>
      </c>
    </row>
    <row r="116" spans="1:6" x14ac:dyDescent="0.25">
      <c r="A116" t="str">
        <f t="shared" si="27"/>
        <v>Andy Schwerin</v>
      </c>
      <c r="B116" t="s">
        <v>57</v>
      </c>
      <c r="E116">
        <v>70</v>
      </c>
      <c r="F116">
        <f t="shared" si="19"/>
        <v>0</v>
      </c>
    </row>
    <row r="117" spans="1:6" x14ac:dyDescent="0.25">
      <c r="A117" t="str">
        <f t="shared" si="27"/>
        <v>Andy Schwerin</v>
      </c>
      <c r="E117">
        <f t="shared" ref="E117:E122" si="32">E116</f>
        <v>70</v>
      </c>
      <c r="F117">
        <f t="shared" si="19"/>
        <v>0</v>
      </c>
    </row>
    <row r="118" spans="1:6" x14ac:dyDescent="0.25">
      <c r="A118" t="str">
        <f t="shared" si="27"/>
        <v>Andy Schwerin</v>
      </c>
      <c r="C118">
        <v>0.22700000000000001</v>
      </c>
      <c r="D118" t="s">
        <v>58</v>
      </c>
      <c r="E118">
        <f t="shared" si="32"/>
        <v>70</v>
      </c>
      <c r="F118">
        <f t="shared" si="19"/>
        <v>15.89</v>
      </c>
    </row>
    <row r="119" spans="1:6" x14ac:dyDescent="0.25">
      <c r="A119" t="str">
        <f t="shared" si="27"/>
        <v>Andy Schwerin</v>
      </c>
      <c r="C119">
        <v>0.58299999999999996</v>
      </c>
      <c r="D119" t="s">
        <v>59</v>
      </c>
      <c r="E119">
        <f t="shared" si="32"/>
        <v>70</v>
      </c>
      <c r="F119">
        <f t="shared" si="19"/>
        <v>40.809999999999995</v>
      </c>
    </row>
    <row r="120" spans="1:6" x14ac:dyDescent="0.25">
      <c r="A120" t="str">
        <f t="shared" si="27"/>
        <v>Andy Schwerin</v>
      </c>
      <c r="C120">
        <v>0.08</v>
      </c>
      <c r="D120" t="s">
        <v>56</v>
      </c>
      <c r="E120">
        <f t="shared" si="32"/>
        <v>70</v>
      </c>
      <c r="F120">
        <f t="shared" si="19"/>
        <v>5.6000000000000005</v>
      </c>
    </row>
    <row r="121" spans="1:6" x14ac:dyDescent="0.25">
      <c r="A121" t="str">
        <f t="shared" si="27"/>
        <v>Andy Schwerin</v>
      </c>
      <c r="C121">
        <v>0.108</v>
      </c>
      <c r="D121" t="s">
        <v>28</v>
      </c>
      <c r="E121">
        <f t="shared" si="32"/>
        <v>70</v>
      </c>
      <c r="F121">
        <f t="shared" si="19"/>
        <v>7.56</v>
      </c>
    </row>
    <row r="122" spans="1:6" x14ac:dyDescent="0.25">
      <c r="A122" t="str">
        <f t="shared" si="27"/>
        <v>Andy Schwerin</v>
      </c>
      <c r="E122">
        <f t="shared" si="32"/>
        <v>70</v>
      </c>
      <c r="F122">
        <f t="shared" si="19"/>
        <v>0</v>
      </c>
    </row>
    <row r="123" spans="1:6" x14ac:dyDescent="0.25">
      <c r="A123" t="str">
        <f t="shared" si="27"/>
        <v>Andy Schwerin</v>
      </c>
      <c r="B123" t="s">
        <v>60</v>
      </c>
      <c r="E123">
        <v>113</v>
      </c>
      <c r="F123">
        <f t="shared" si="19"/>
        <v>0</v>
      </c>
    </row>
    <row r="124" spans="1:6" x14ac:dyDescent="0.25">
      <c r="A124" t="str">
        <f t="shared" si="27"/>
        <v>Andy Schwerin</v>
      </c>
      <c r="E124">
        <f t="shared" ref="E124:E127" si="33">E123</f>
        <v>113</v>
      </c>
      <c r="F124">
        <f t="shared" si="19"/>
        <v>0</v>
      </c>
    </row>
    <row r="125" spans="1:6" x14ac:dyDescent="0.25">
      <c r="A125" t="str">
        <f t="shared" si="27"/>
        <v>Andy Schwerin</v>
      </c>
      <c r="C125">
        <v>2.4E-2</v>
      </c>
      <c r="D125" t="s">
        <v>61</v>
      </c>
      <c r="E125">
        <f t="shared" si="33"/>
        <v>113</v>
      </c>
      <c r="F125">
        <f t="shared" si="19"/>
        <v>2.7120000000000002</v>
      </c>
    </row>
    <row r="126" spans="1:6" x14ac:dyDescent="0.25">
      <c r="A126" t="str">
        <f t="shared" si="27"/>
        <v>Andy Schwerin</v>
      </c>
      <c r="C126">
        <v>0.97499999999999998</v>
      </c>
      <c r="D126" t="s">
        <v>58</v>
      </c>
      <c r="E126">
        <f t="shared" si="33"/>
        <v>113</v>
      </c>
      <c r="F126">
        <f t="shared" si="19"/>
        <v>110.175</v>
      </c>
    </row>
    <row r="127" spans="1:6" x14ac:dyDescent="0.25">
      <c r="A127" t="str">
        <f t="shared" si="27"/>
        <v>Andy Schwerin</v>
      </c>
      <c r="E127">
        <f t="shared" si="33"/>
        <v>113</v>
      </c>
      <c r="F127">
        <f t="shared" si="19"/>
        <v>0</v>
      </c>
    </row>
    <row r="128" spans="1:6" x14ac:dyDescent="0.25">
      <c r="A128" t="str">
        <f t="shared" si="27"/>
        <v>Andy Schwerin</v>
      </c>
      <c r="B128" t="s">
        <v>62</v>
      </c>
      <c r="E128">
        <v>384</v>
      </c>
      <c r="F128">
        <f t="shared" si="19"/>
        <v>0</v>
      </c>
    </row>
    <row r="129" spans="1:6" x14ac:dyDescent="0.25">
      <c r="A129" t="str">
        <f t="shared" si="27"/>
        <v>Andy Schwerin</v>
      </c>
      <c r="E129">
        <f t="shared" ref="E129:E133" si="34">E128</f>
        <v>384</v>
      </c>
      <c r="F129">
        <f t="shared" si="19"/>
        <v>0</v>
      </c>
    </row>
    <row r="130" spans="1:6" x14ac:dyDescent="0.25">
      <c r="A130" t="str">
        <f t="shared" si="27"/>
        <v>Andy Schwerin</v>
      </c>
      <c r="C130">
        <v>0.82099999999999995</v>
      </c>
      <c r="D130" t="s">
        <v>59</v>
      </c>
      <c r="E130">
        <f t="shared" si="34"/>
        <v>384</v>
      </c>
      <c r="F130">
        <f t="shared" si="19"/>
        <v>315.26400000000001</v>
      </c>
    </row>
    <row r="131" spans="1:6" x14ac:dyDescent="0.25">
      <c r="A131" t="str">
        <f t="shared" si="27"/>
        <v>Andy Schwerin</v>
      </c>
      <c r="C131">
        <v>0.17499999999999999</v>
      </c>
      <c r="D131" t="s">
        <v>28</v>
      </c>
      <c r="E131">
        <f t="shared" si="34"/>
        <v>384</v>
      </c>
      <c r="F131">
        <f t="shared" ref="F131:F194" si="35">C131*E131</f>
        <v>67.199999999999989</v>
      </c>
    </row>
    <row r="132" spans="1:6" x14ac:dyDescent="0.25">
      <c r="A132" t="str">
        <f t="shared" ref="A132:A167" si="36">A131</f>
        <v>Andy Schwerin</v>
      </c>
      <c r="C132">
        <v>3.0000000000000001E-3</v>
      </c>
      <c r="D132" t="s">
        <v>40</v>
      </c>
      <c r="E132">
        <f t="shared" si="34"/>
        <v>384</v>
      </c>
      <c r="F132">
        <f t="shared" si="35"/>
        <v>1.1520000000000001</v>
      </c>
    </row>
    <row r="133" spans="1:6" x14ac:dyDescent="0.25">
      <c r="A133" t="str">
        <f t="shared" si="36"/>
        <v>Andy Schwerin</v>
      </c>
      <c r="E133">
        <f t="shared" si="34"/>
        <v>384</v>
      </c>
      <c r="F133">
        <f t="shared" si="35"/>
        <v>0</v>
      </c>
    </row>
    <row r="134" spans="1:6" x14ac:dyDescent="0.25">
      <c r="A134" t="str">
        <f t="shared" si="36"/>
        <v>Andy Schwerin</v>
      </c>
      <c r="B134" t="s">
        <v>63</v>
      </c>
      <c r="E134">
        <v>1</v>
      </c>
      <c r="F134">
        <f t="shared" si="35"/>
        <v>0</v>
      </c>
    </row>
    <row r="135" spans="1:6" x14ac:dyDescent="0.25">
      <c r="A135" t="str">
        <f t="shared" si="36"/>
        <v>Andy Schwerin</v>
      </c>
      <c r="E135">
        <f t="shared" ref="E135:E137" si="37">E134</f>
        <v>1</v>
      </c>
      <c r="F135">
        <f t="shared" si="35"/>
        <v>0</v>
      </c>
    </row>
    <row r="136" spans="1:6" x14ac:dyDescent="0.25">
      <c r="A136" t="str">
        <f t="shared" si="36"/>
        <v>Andy Schwerin</v>
      </c>
      <c r="C136">
        <v>1</v>
      </c>
      <c r="D136" t="s">
        <v>59</v>
      </c>
      <c r="E136">
        <f t="shared" si="37"/>
        <v>1</v>
      </c>
      <c r="F136">
        <f t="shared" si="35"/>
        <v>1</v>
      </c>
    </row>
    <row r="137" spans="1:6" x14ac:dyDescent="0.25">
      <c r="A137" t="str">
        <f t="shared" si="36"/>
        <v>Andy Schwerin</v>
      </c>
      <c r="E137">
        <f t="shared" si="37"/>
        <v>1</v>
      </c>
      <c r="F137">
        <f t="shared" si="35"/>
        <v>0</v>
      </c>
    </row>
    <row r="138" spans="1:6" x14ac:dyDescent="0.25">
      <c r="A138" t="str">
        <f t="shared" si="36"/>
        <v>Andy Schwerin</v>
      </c>
      <c r="B138" t="s">
        <v>64</v>
      </c>
      <c r="E138">
        <v>2</v>
      </c>
      <c r="F138">
        <f t="shared" si="35"/>
        <v>0</v>
      </c>
    </row>
    <row r="139" spans="1:6" x14ac:dyDescent="0.25">
      <c r="A139" t="str">
        <f t="shared" si="36"/>
        <v>Andy Schwerin</v>
      </c>
      <c r="E139">
        <f t="shared" ref="E139:E141" si="38">E138</f>
        <v>2</v>
      </c>
      <c r="F139">
        <f t="shared" si="35"/>
        <v>0</v>
      </c>
    </row>
    <row r="140" spans="1:6" x14ac:dyDescent="0.25">
      <c r="A140" t="str">
        <f t="shared" si="36"/>
        <v>Andy Schwerin</v>
      </c>
      <c r="C140">
        <v>1</v>
      </c>
      <c r="D140" t="s">
        <v>61</v>
      </c>
      <c r="E140">
        <f t="shared" si="38"/>
        <v>2</v>
      </c>
      <c r="F140">
        <f t="shared" si="35"/>
        <v>2</v>
      </c>
    </row>
    <row r="141" spans="1:6" x14ac:dyDescent="0.25">
      <c r="A141" t="str">
        <f t="shared" si="36"/>
        <v>Andy Schwerin</v>
      </c>
      <c r="E141">
        <f t="shared" si="38"/>
        <v>2</v>
      </c>
      <c r="F141">
        <f t="shared" si="35"/>
        <v>0</v>
      </c>
    </row>
    <row r="142" spans="1:6" x14ac:dyDescent="0.25">
      <c r="A142" t="str">
        <f t="shared" si="36"/>
        <v>Andy Schwerin</v>
      </c>
      <c r="B142" t="s">
        <v>65</v>
      </c>
      <c r="E142">
        <v>11</v>
      </c>
      <c r="F142">
        <f t="shared" si="35"/>
        <v>0</v>
      </c>
    </row>
    <row r="143" spans="1:6" x14ac:dyDescent="0.25">
      <c r="A143" t="str">
        <f t="shared" si="36"/>
        <v>Andy Schwerin</v>
      </c>
      <c r="E143">
        <f t="shared" ref="E143:E145" si="39">E142</f>
        <v>11</v>
      </c>
      <c r="F143">
        <f t="shared" si="35"/>
        <v>0</v>
      </c>
    </row>
    <row r="144" spans="1:6" x14ac:dyDescent="0.25">
      <c r="A144" t="str">
        <f t="shared" si="36"/>
        <v>Andy Schwerin</v>
      </c>
      <c r="C144">
        <v>1</v>
      </c>
      <c r="D144" t="s">
        <v>28</v>
      </c>
      <c r="E144">
        <f t="shared" si="39"/>
        <v>11</v>
      </c>
      <c r="F144">
        <f t="shared" si="35"/>
        <v>11</v>
      </c>
    </row>
    <row r="145" spans="1:6" x14ac:dyDescent="0.25">
      <c r="A145" t="str">
        <f t="shared" si="36"/>
        <v>Andy Schwerin</v>
      </c>
      <c r="E145">
        <f t="shared" si="39"/>
        <v>11</v>
      </c>
      <c r="F145">
        <f t="shared" si="35"/>
        <v>0</v>
      </c>
    </row>
    <row r="146" spans="1:6" x14ac:dyDescent="0.25">
      <c r="A146" t="str">
        <f t="shared" si="36"/>
        <v>Andy Schwerin</v>
      </c>
      <c r="B146" t="s">
        <v>66</v>
      </c>
      <c r="E146">
        <v>54</v>
      </c>
      <c r="F146">
        <f t="shared" si="35"/>
        <v>0</v>
      </c>
    </row>
    <row r="147" spans="1:6" x14ac:dyDescent="0.25">
      <c r="A147" t="str">
        <f t="shared" si="36"/>
        <v>Andy Schwerin</v>
      </c>
      <c r="E147">
        <f t="shared" ref="E147:E150" si="40">E146</f>
        <v>54</v>
      </c>
      <c r="F147">
        <f t="shared" si="35"/>
        <v>0</v>
      </c>
    </row>
    <row r="148" spans="1:6" x14ac:dyDescent="0.25">
      <c r="A148" t="str">
        <f t="shared" si="36"/>
        <v>Andy Schwerin</v>
      </c>
      <c r="C148">
        <v>0.73299999999999998</v>
      </c>
      <c r="D148" t="s">
        <v>22</v>
      </c>
      <c r="E148">
        <f t="shared" si="40"/>
        <v>54</v>
      </c>
      <c r="F148">
        <f t="shared" si="35"/>
        <v>39.582000000000001</v>
      </c>
    </row>
    <row r="149" spans="1:6" x14ac:dyDescent="0.25">
      <c r="A149" t="str">
        <f t="shared" si="36"/>
        <v>Andy Schwerin</v>
      </c>
      <c r="C149">
        <v>0.26600000000000001</v>
      </c>
      <c r="D149" t="s">
        <v>19</v>
      </c>
      <c r="E149">
        <f t="shared" si="40"/>
        <v>54</v>
      </c>
      <c r="F149">
        <f t="shared" si="35"/>
        <v>14.364000000000001</v>
      </c>
    </row>
    <row r="150" spans="1:6" x14ac:dyDescent="0.25">
      <c r="A150" t="str">
        <f t="shared" si="36"/>
        <v>Andy Schwerin</v>
      </c>
      <c r="E150">
        <f t="shared" si="40"/>
        <v>54</v>
      </c>
      <c r="F150">
        <f t="shared" si="35"/>
        <v>0</v>
      </c>
    </row>
    <row r="151" spans="1:6" x14ac:dyDescent="0.25">
      <c r="A151" t="str">
        <f t="shared" si="36"/>
        <v>Andy Schwerin</v>
      </c>
      <c r="B151" t="s">
        <v>67</v>
      </c>
      <c r="E151">
        <v>9</v>
      </c>
      <c r="F151">
        <f t="shared" si="35"/>
        <v>0</v>
      </c>
    </row>
    <row r="152" spans="1:6" x14ac:dyDescent="0.25">
      <c r="A152" t="str">
        <f t="shared" si="36"/>
        <v>Andy Schwerin</v>
      </c>
      <c r="E152">
        <f t="shared" ref="E152:E154" si="41">E151</f>
        <v>9</v>
      </c>
      <c r="F152">
        <f t="shared" si="35"/>
        <v>0</v>
      </c>
    </row>
    <row r="153" spans="1:6" x14ac:dyDescent="0.25">
      <c r="A153" t="str">
        <f t="shared" si="36"/>
        <v>Andy Schwerin</v>
      </c>
      <c r="C153">
        <v>1</v>
      </c>
      <c r="D153" t="s">
        <v>68</v>
      </c>
      <c r="E153">
        <f t="shared" si="41"/>
        <v>9</v>
      </c>
      <c r="F153">
        <f t="shared" si="35"/>
        <v>9</v>
      </c>
    </row>
    <row r="154" spans="1:6" x14ac:dyDescent="0.25">
      <c r="A154" t="str">
        <f t="shared" si="36"/>
        <v>Andy Schwerin</v>
      </c>
      <c r="E154">
        <f t="shared" si="41"/>
        <v>9</v>
      </c>
      <c r="F154">
        <f t="shared" si="35"/>
        <v>0</v>
      </c>
    </row>
    <row r="155" spans="1:6" x14ac:dyDescent="0.25">
      <c r="A155" t="str">
        <f t="shared" si="36"/>
        <v>Andy Schwerin</v>
      </c>
      <c r="B155" t="s">
        <v>69</v>
      </c>
      <c r="E155">
        <v>3</v>
      </c>
      <c r="F155">
        <f t="shared" si="35"/>
        <v>0</v>
      </c>
    </row>
    <row r="156" spans="1:6" x14ac:dyDescent="0.25">
      <c r="A156" t="str">
        <f t="shared" si="36"/>
        <v>Andy Schwerin</v>
      </c>
      <c r="E156">
        <f t="shared" ref="E156:E158" si="42">E155</f>
        <v>3</v>
      </c>
      <c r="F156">
        <f t="shared" si="35"/>
        <v>0</v>
      </c>
    </row>
    <row r="157" spans="1:6" x14ac:dyDescent="0.25">
      <c r="A157" t="str">
        <f t="shared" si="36"/>
        <v>Andy Schwerin</v>
      </c>
      <c r="C157">
        <v>1</v>
      </c>
      <c r="D157" t="s">
        <v>28</v>
      </c>
      <c r="E157">
        <f t="shared" si="42"/>
        <v>3</v>
      </c>
      <c r="F157">
        <f t="shared" si="35"/>
        <v>3</v>
      </c>
    </row>
    <row r="158" spans="1:6" x14ac:dyDescent="0.25">
      <c r="A158" t="str">
        <f t="shared" si="36"/>
        <v>Andy Schwerin</v>
      </c>
      <c r="E158">
        <f t="shared" si="42"/>
        <v>3</v>
      </c>
      <c r="F158">
        <f t="shared" si="35"/>
        <v>0</v>
      </c>
    </row>
    <row r="159" spans="1:6" x14ac:dyDescent="0.25">
      <c r="A159" t="str">
        <f t="shared" si="36"/>
        <v>Andy Schwerin</v>
      </c>
      <c r="B159" t="s">
        <v>70</v>
      </c>
      <c r="E159">
        <v>31</v>
      </c>
      <c r="F159">
        <f t="shared" si="35"/>
        <v>0</v>
      </c>
    </row>
    <row r="160" spans="1:6" x14ac:dyDescent="0.25">
      <c r="A160" t="str">
        <f t="shared" si="36"/>
        <v>Andy Schwerin</v>
      </c>
      <c r="E160">
        <f t="shared" ref="E160:E163" si="43">E159</f>
        <v>31</v>
      </c>
      <c r="F160">
        <f t="shared" si="35"/>
        <v>0</v>
      </c>
    </row>
    <row r="161" spans="1:6" x14ac:dyDescent="0.25">
      <c r="A161" t="str">
        <f t="shared" si="36"/>
        <v>Andy Schwerin</v>
      </c>
      <c r="C161">
        <v>0.373</v>
      </c>
      <c r="D161" t="s">
        <v>29</v>
      </c>
      <c r="E161">
        <f t="shared" si="43"/>
        <v>31</v>
      </c>
      <c r="F161">
        <f t="shared" si="35"/>
        <v>11.563000000000001</v>
      </c>
    </row>
    <row r="162" spans="1:6" x14ac:dyDescent="0.25">
      <c r="A162" t="str">
        <f t="shared" si="36"/>
        <v>Andy Schwerin</v>
      </c>
      <c r="C162">
        <v>0.626</v>
      </c>
      <c r="D162" t="s">
        <v>34</v>
      </c>
      <c r="E162">
        <f t="shared" si="43"/>
        <v>31</v>
      </c>
      <c r="F162">
        <f t="shared" si="35"/>
        <v>19.405999999999999</v>
      </c>
    </row>
    <row r="163" spans="1:6" x14ac:dyDescent="0.25">
      <c r="A163" t="str">
        <f t="shared" si="36"/>
        <v>Andy Schwerin</v>
      </c>
      <c r="E163">
        <f t="shared" si="43"/>
        <v>31</v>
      </c>
      <c r="F163">
        <f t="shared" si="35"/>
        <v>0</v>
      </c>
    </row>
    <row r="164" spans="1:6" x14ac:dyDescent="0.25">
      <c r="A164" t="str">
        <f t="shared" si="36"/>
        <v>Andy Schwerin</v>
      </c>
      <c r="B164" t="s">
        <v>71</v>
      </c>
      <c r="E164">
        <v>32</v>
      </c>
      <c r="F164">
        <f t="shared" si="35"/>
        <v>0</v>
      </c>
    </row>
    <row r="165" spans="1:6" x14ac:dyDescent="0.25">
      <c r="A165" t="str">
        <f t="shared" si="36"/>
        <v>Andy Schwerin</v>
      </c>
      <c r="E165">
        <f t="shared" ref="E165:E168" si="44">E164</f>
        <v>32</v>
      </c>
      <c r="F165">
        <f t="shared" si="35"/>
        <v>0</v>
      </c>
    </row>
    <row r="166" spans="1:6" x14ac:dyDescent="0.25">
      <c r="A166" t="str">
        <f t="shared" si="36"/>
        <v>Andy Schwerin</v>
      </c>
      <c r="C166">
        <v>0.56799999999999995</v>
      </c>
      <c r="D166" t="s">
        <v>28</v>
      </c>
      <c r="E166">
        <f t="shared" si="44"/>
        <v>32</v>
      </c>
      <c r="F166">
        <f t="shared" si="35"/>
        <v>18.175999999999998</v>
      </c>
    </row>
    <row r="167" spans="1:6" x14ac:dyDescent="0.25">
      <c r="A167" t="str">
        <f t="shared" si="36"/>
        <v>Andy Schwerin</v>
      </c>
      <c r="C167">
        <v>0.43099999999999999</v>
      </c>
      <c r="D167" t="s">
        <v>72</v>
      </c>
      <c r="E167">
        <f t="shared" si="44"/>
        <v>32</v>
      </c>
      <c r="F167">
        <f t="shared" si="35"/>
        <v>13.792</v>
      </c>
    </row>
    <row r="168" spans="1:6" x14ac:dyDescent="0.25">
      <c r="A168" t="s">
        <v>470</v>
      </c>
      <c r="E168">
        <f t="shared" si="44"/>
        <v>32</v>
      </c>
      <c r="F168">
        <f t="shared" si="35"/>
        <v>0</v>
      </c>
    </row>
    <row r="169" spans="1:6" x14ac:dyDescent="0.25">
      <c r="A169" t="str">
        <f t="shared" ref="A169:A171" si="45">A168</f>
        <v>Asya Kamsky</v>
      </c>
      <c r="B169" t="s">
        <v>75</v>
      </c>
      <c r="E169">
        <v>6</v>
      </c>
      <c r="F169">
        <f t="shared" si="35"/>
        <v>0</v>
      </c>
    </row>
    <row r="170" spans="1:6" x14ac:dyDescent="0.25">
      <c r="A170" t="str">
        <f t="shared" si="45"/>
        <v>Asya Kamsky</v>
      </c>
      <c r="E170">
        <f t="shared" ref="E170:E172" si="46">E169</f>
        <v>6</v>
      </c>
      <c r="F170">
        <f t="shared" si="35"/>
        <v>0</v>
      </c>
    </row>
    <row r="171" spans="1:6" x14ac:dyDescent="0.25">
      <c r="A171" t="str">
        <f t="shared" si="45"/>
        <v>Asya Kamsky</v>
      </c>
      <c r="C171">
        <v>1</v>
      </c>
      <c r="D171" t="s">
        <v>16</v>
      </c>
      <c r="E171">
        <f t="shared" si="46"/>
        <v>6</v>
      </c>
      <c r="F171">
        <f t="shared" si="35"/>
        <v>6</v>
      </c>
    </row>
    <row r="172" spans="1:6" x14ac:dyDescent="0.25">
      <c r="A172" t="s">
        <v>471</v>
      </c>
      <c r="E172">
        <f t="shared" si="46"/>
        <v>6</v>
      </c>
      <c r="F172">
        <f t="shared" si="35"/>
        <v>0</v>
      </c>
    </row>
    <row r="173" spans="1:6" x14ac:dyDescent="0.25">
      <c r="A173" t="str">
        <f t="shared" ref="A173:A236" si="47">A172</f>
        <v>Benety Goh</v>
      </c>
      <c r="B173" t="s">
        <v>78</v>
      </c>
      <c r="E173">
        <v>100</v>
      </c>
      <c r="F173">
        <f t="shared" si="35"/>
        <v>0</v>
      </c>
    </row>
    <row r="174" spans="1:6" x14ac:dyDescent="0.25">
      <c r="A174" t="str">
        <f t="shared" si="47"/>
        <v>Benety Goh</v>
      </c>
      <c r="E174">
        <f t="shared" ref="E174:E177" si="48">E173</f>
        <v>100</v>
      </c>
      <c r="F174">
        <f t="shared" si="35"/>
        <v>0</v>
      </c>
    </row>
    <row r="175" spans="1:6" x14ac:dyDescent="0.25">
      <c r="A175" t="str">
        <f t="shared" si="47"/>
        <v>Benety Goh</v>
      </c>
      <c r="C175">
        <v>0.219</v>
      </c>
      <c r="D175" t="s">
        <v>61</v>
      </c>
      <c r="E175">
        <f t="shared" si="48"/>
        <v>100</v>
      </c>
      <c r="F175">
        <f t="shared" si="35"/>
        <v>21.9</v>
      </c>
    </row>
    <row r="176" spans="1:6" x14ac:dyDescent="0.25">
      <c r="A176" t="str">
        <f t="shared" si="47"/>
        <v>Benety Goh</v>
      </c>
      <c r="C176">
        <v>0.78</v>
      </c>
      <c r="D176" t="s">
        <v>79</v>
      </c>
      <c r="E176">
        <f t="shared" si="48"/>
        <v>100</v>
      </c>
      <c r="F176">
        <f t="shared" si="35"/>
        <v>78</v>
      </c>
    </row>
    <row r="177" spans="1:6" x14ac:dyDescent="0.25">
      <c r="A177" t="str">
        <f t="shared" si="47"/>
        <v>Benety Goh</v>
      </c>
      <c r="E177">
        <f t="shared" si="48"/>
        <v>100</v>
      </c>
      <c r="F177">
        <f t="shared" si="35"/>
        <v>0</v>
      </c>
    </row>
    <row r="178" spans="1:6" x14ac:dyDescent="0.25">
      <c r="A178" t="str">
        <f t="shared" si="47"/>
        <v>Benety Goh</v>
      </c>
      <c r="B178" t="s">
        <v>80</v>
      </c>
      <c r="E178">
        <v>140</v>
      </c>
      <c r="F178">
        <f t="shared" si="35"/>
        <v>0</v>
      </c>
    </row>
    <row r="179" spans="1:6" x14ac:dyDescent="0.25">
      <c r="A179" t="str">
        <f t="shared" si="47"/>
        <v>Benety Goh</v>
      </c>
      <c r="E179">
        <f t="shared" ref="E179:E181" si="49">E178</f>
        <v>140</v>
      </c>
      <c r="F179">
        <f t="shared" si="35"/>
        <v>0</v>
      </c>
    </row>
    <row r="180" spans="1:6" x14ac:dyDescent="0.25">
      <c r="A180" t="str">
        <f t="shared" si="47"/>
        <v>Benety Goh</v>
      </c>
      <c r="C180">
        <v>1</v>
      </c>
      <c r="D180" t="s">
        <v>79</v>
      </c>
      <c r="E180">
        <f t="shared" si="49"/>
        <v>140</v>
      </c>
      <c r="F180">
        <f t="shared" si="35"/>
        <v>140</v>
      </c>
    </row>
    <row r="181" spans="1:6" x14ac:dyDescent="0.25">
      <c r="A181" t="str">
        <f t="shared" si="47"/>
        <v>Benety Goh</v>
      </c>
      <c r="E181">
        <f t="shared" si="49"/>
        <v>140</v>
      </c>
      <c r="F181">
        <f t="shared" si="35"/>
        <v>0</v>
      </c>
    </row>
    <row r="182" spans="1:6" x14ac:dyDescent="0.25">
      <c r="A182" t="str">
        <f t="shared" si="47"/>
        <v>Benety Goh</v>
      </c>
      <c r="B182" t="s">
        <v>81</v>
      </c>
      <c r="E182">
        <v>82</v>
      </c>
      <c r="F182">
        <f t="shared" si="35"/>
        <v>0</v>
      </c>
    </row>
    <row r="183" spans="1:6" x14ac:dyDescent="0.25">
      <c r="A183" t="str">
        <f t="shared" si="47"/>
        <v>Benety Goh</v>
      </c>
      <c r="E183">
        <f t="shared" ref="E183:E186" si="50">E182</f>
        <v>82</v>
      </c>
      <c r="F183">
        <f t="shared" si="35"/>
        <v>0</v>
      </c>
    </row>
    <row r="184" spans="1:6" x14ac:dyDescent="0.25">
      <c r="A184" t="str">
        <f t="shared" si="47"/>
        <v>Benety Goh</v>
      </c>
      <c r="C184">
        <v>0.20599999999999999</v>
      </c>
      <c r="D184" t="s">
        <v>79</v>
      </c>
      <c r="E184">
        <f t="shared" si="50"/>
        <v>82</v>
      </c>
      <c r="F184">
        <f t="shared" si="35"/>
        <v>16.891999999999999</v>
      </c>
    </row>
    <row r="185" spans="1:6" x14ac:dyDescent="0.25">
      <c r="A185" t="str">
        <f t="shared" si="47"/>
        <v>Benety Goh</v>
      </c>
      <c r="C185">
        <v>0.79300000000000004</v>
      </c>
      <c r="D185" t="s">
        <v>29</v>
      </c>
      <c r="E185">
        <f t="shared" si="50"/>
        <v>82</v>
      </c>
      <c r="F185">
        <f t="shared" si="35"/>
        <v>65.025999999999996</v>
      </c>
    </row>
    <row r="186" spans="1:6" x14ac:dyDescent="0.25">
      <c r="A186" t="str">
        <f t="shared" si="47"/>
        <v>Benety Goh</v>
      </c>
      <c r="E186">
        <f t="shared" si="50"/>
        <v>82</v>
      </c>
      <c r="F186">
        <f t="shared" si="35"/>
        <v>0</v>
      </c>
    </row>
    <row r="187" spans="1:6" x14ac:dyDescent="0.25">
      <c r="A187" t="str">
        <f t="shared" si="47"/>
        <v>Benety Goh</v>
      </c>
      <c r="B187" t="s">
        <v>82</v>
      </c>
      <c r="E187">
        <v>41</v>
      </c>
      <c r="F187">
        <f t="shared" si="35"/>
        <v>0</v>
      </c>
    </row>
    <row r="188" spans="1:6" x14ac:dyDescent="0.25">
      <c r="A188" t="str">
        <f t="shared" si="47"/>
        <v>Benety Goh</v>
      </c>
      <c r="E188">
        <f t="shared" ref="E188:E190" si="51">E187</f>
        <v>41</v>
      </c>
      <c r="F188">
        <f t="shared" si="35"/>
        <v>0</v>
      </c>
    </row>
    <row r="189" spans="1:6" x14ac:dyDescent="0.25">
      <c r="A189" t="str">
        <f t="shared" si="47"/>
        <v>Benety Goh</v>
      </c>
      <c r="C189">
        <v>1</v>
      </c>
      <c r="D189" t="s">
        <v>79</v>
      </c>
      <c r="E189">
        <f t="shared" si="51"/>
        <v>41</v>
      </c>
      <c r="F189">
        <f t="shared" si="35"/>
        <v>41</v>
      </c>
    </row>
    <row r="190" spans="1:6" x14ac:dyDescent="0.25">
      <c r="A190" t="str">
        <f t="shared" si="47"/>
        <v>Benety Goh</v>
      </c>
      <c r="E190">
        <f t="shared" si="51"/>
        <v>41</v>
      </c>
      <c r="F190">
        <f t="shared" si="35"/>
        <v>0</v>
      </c>
    </row>
    <row r="191" spans="1:6" x14ac:dyDescent="0.25">
      <c r="A191" t="str">
        <f t="shared" si="47"/>
        <v>Benety Goh</v>
      </c>
      <c r="B191" t="s">
        <v>83</v>
      </c>
      <c r="E191">
        <v>79</v>
      </c>
      <c r="F191">
        <f t="shared" si="35"/>
        <v>0</v>
      </c>
    </row>
    <row r="192" spans="1:6" x14ac:dyDescent="0.25">
      <c r="A192" t="str">
        <f t="shared" si="47"/>
        <v>Benety Goh</v>
      </c>
      <c r="E192">
        <f t="shared" ref="E192:E194" si="52">E191</f>
        <v>79</v>
      </c>
      <c r="F192">
        <f t="shared" si="35"/>
        <v>0</v>
      </c>
    </row>
    <row r="193" spans="1:6" x14ac:dyDescent="0.25">
      <c r="A193" t="str">
        <f t="shared" si="47"/>
        <v>Benety Goh</v>
      </c>
      <c r="C193">
        <v>1</v>
      </c>
      <c r="D193" t="s">
        <v>84</v>
      </c>
      <c r="E193">
        <f t="shared" si="52"/>
        <v>79</v>
      </c>
      <c r="F193">
        <f t="shared" si="35"/>
        <v>79</v>
      </c>
    </row>
    <row r="194" spans="1:6" x14ac:dyDescent="0.25">
      <c r="A194" t="str">
        <f t="shared" si="47"/>
        <v>Benety Goh</v>
      </c>
      <c r="E194">
        <f t="shared" si="52"/>
        <v>79</v>
      </c>
      <c r="F194">
        <f t="shared" si="35"/>
        <v>0</v>
      </c>
    </row>
    <row r="195" spans="1:6" x14ac:dyDescent="0.25">
      <c r="A195" t="str">
        <f t="shared" si="47"/>
        <v>Benety Goh</v>
      </c>
      <c r="B195" t="s">
        <v>85</v>
      </c>
      <c r="E195">
        <v>338</v>
      </c>
      <c r="F195">
        <f t="shared" ref="F195:F258" si="53">C195*E195</f>
        <v>0</v>
      </c>
    </row>
    <row r="196" spans="1:6" x14ac:dyDescent="0.25">
      <c r="A196" t="str">
        <f t="shared" si="47"/>
        <v>Benety Goh</v>
      </c>
      <c r="E196">
        <f t="shared" ref="E196:E199" si="54">E195</f>
        <v>338</v>
      </c>
      <c r="F196">
        <f t="shared" si="53"/>
        <v>0</v>
      </c>
    </row>
    <row r="197" spans="1:6" x14ac:dyDescent="0.25">
      <c r="A197" t="str">
        <f t="shared" si="47"/>
        <v>Benety Goh</v>
      </c>
      <c r="C197">
        <v>0.23799999999999999</v>
      </c>
      <c r="D197" t="s">
        <v>84</v>
      </c>
      <c r="E197">
        <f t="shared" si="54"/>
        <v>338</v>
      </c>
      <c r="F197">
        <f t="shared" si="53"/>
        <v>80.444000000000003</v>
      </c>
    </row>
    <row r="198" spans="1:6" x14ac:dyDescent="0.25">
      <c r="A198" t="str">
        <f t="shared" si="47"/>
        <v>Benety Goh</v>
      </c>
      <c r="C198">
        <v>0.76100000000000001</v>
      </c>
      <c r="D198" t="s">
        <v>29</v>
      </c>
      <c r="E198">
        <f t="shared" si="54"/>
        <v>338</v>
      </c>
      <c r="F198">
        <f t="shared" si="53"/>
        <v>257.21800000000002</v>
      </c>
    </row>
    <row r="199" spans="1:6" x14ac:dyDescent="0.25">
      <c r="A199" t="str">
        <f t="shared" si="47"/>
        <v>Benety Goh</v>
      </c>
      <c r="E199">
        <f t="shared" si="54"/>
        <v>338</v>
      </c>
      <c r="F199">
        <f t="shared" si="53"/>
        <v>0</v>
      </c>
    </row>
    <row r="200" spans="1:6" x14ac:dyDescent="0.25">
      <c r="A200" t="str">
        <f t="shared" si="47"/>
        <v>Benety Goh</v>
      </c>
      <c r="B200" t="s">
        <v>86</v>
      </c>
      <c r="E200">
        <v>26</v>
      </c>
      <c r="F200">
        <f t="shared" si="53"/>
        <v>0</v>
      </c>
    </row>
    <row r="201" spans="1:6" x14ac:dyDescent="0.25">
      <c r="A201" t="str">
        <f t="shared" si="47"/>
        <v>Benety Goh</v>
      </c>
      <c r="E201">
        <f t="shared" ref="E201:E204" si="55">E200</f>
        <v>26</v>
      </c>
      <c r="F201">
        <f t="shared" si="53"/>
        <v>0</v>
      </c>
    </row>
    <row r="202" spans="1:6" x14ac:dyDescent="0.25">
      <c r="A202" t="str">
        <f t="shared" si="47"/>
        <v>Benety Goh</v>
      </c>
      <c r="C202">
        <v>0.78800000000000003</v>
      </c>
      <c r="D202" t="s">
        <v>79</v>
      </c>
      <c r="E202">
        <f t="shared" si="55"/>
        <v>26</v>
      </c>
      <c r="F202">
        <f t="shared" si="53"/>
        <v>20.488</v>
      </c>
    </row>
    <row r="203" spans="1:6" x14ac:dyDescent="0.25">
      <c r="A203" t="str">
        <f t="shared" si="47"/>
        <v>Benety Goh</v>
      </c>
      <c r="C203">
        <v>0.21099999999999999</v>
      </c>
      <c r="D203" t="s">
        <v>29</v>
      </c>
      <c r="E203">
        <f t="shared" si="55"/>
        <v>26</v>
      </c>
      <c r="F203">
        <f t="shared" si="53"/>
        <v>5.4859999999999998</v>
      </c>
    </row>
    <row r="204" spans="1:6" x14ac:dyDescent="0.25">
      <c r="A204" t="str">
        <f t="shared" si="47"/>
        <v>Benety Goh</v>
      </c>
      <c r="E204">
        <f t="shared" si="55"/>
        <v>26</v>
      </c>
      <c r="F204">
        <f t="shared" si="53"/>
        <v>0</v>
      </c>
    </row>
    <row r="205" spans="1:6" x14ac:dyDescent="0.25">
      <c r="A205" t="str">
        <f t="shared" si="47"/>
        <v>Benety Goh</v>
      </c>
      <c r="B205" t="s">
        <v>87</v>
      </c>
      <c r="E205">
        <v>136</v>
      </c>
      <c r="F205">
        <f t="shared" si="53"/>
        <v>0</v>
      </c>
    </row>
    <row r="206" spans="1:6" x14ac:dyDescent="0.25">
      <c r="A206" t="str">
        <f t="shared" si="47"/>
        <v>Benety Goh</v>
      </c>
      <c r="E206">
        <f t="shared" ref="E206:E208" si="56">E205</f>
        <v>136</v>
      </c>
      <c r="F206">
        <f t="shared" si="53"/>
        <v>0</v>
      </c>
    </row>
    <row r="207" spans="1:6" x14ac:dyDescent="0.25">
      <c r="A207" t="str">
        <f t="shared" si="47"/>
        <v>Benety Goh</v>
      </c>
      <c r="C207">
        <v>1</v>
      </c>
      <c r="D207" t="s">
        <v>84</v>
      </c>
      <c r="E207">
        <f t="shared" si="56"/>
        <v>136</v>
      </c>
      <c r="F207">
        <f t="shared" si="53"/>
        <v>136</v>
      </c>
    </row>
    <row r="208" spans="1:6" x14ac:dyDescent="0.25">
      <c r="A208" t="str">
        <f t="shared" si="47"/>
        <v>Benety Goh</v>
      </c>
      <c r="E208">
        <f t="shared" si="56"/>
        <v>136</v>
      </c>
      <c r="F208">
        <f t="shared" si="53"/>
        <v>0</v>
      </c>
    </row>
    <row r="209" spans="1:6" x14ac:dyDescent="0.25">
      <c r="A209" t="str">
        <f t="shared" si="47"/>
        <v>Benety Goh</v>
      </c>
      <c r="B209" t="s">
        <v>88</v>
      </c>
      <c r="E209">
        <v>12</v>
      </c>
      <c r="F209">
        <f t="shared" si="53"/>
        <v>0</v>
      </c>
    </row>
    <row r="210" spans="1:6" x14ac:dyDescent="0.25">
      <c r="A210" t="str">
        <f t="shared" si="47"/>
        <v>Benety Goh</v>
      </c>
      <c r="E210">
        <f t="shared" ref="E210:E212" si="57">E209</f>
        <v>12</v>
      </c>
      <c r="F210">
        <f t="shared" si="53"/>
        <v>0</v>
      </c>
    </row>
    <row r="211" spans="1:6" x14ac:dyDescent="0.25">
      <c r="A211" t="str">
        <f t="shared" si="47"/>
        <v>Benety Goh</v>
      </c>
      <c r="C211">
        <v>1</v>
      </c>
      <c r="D211" t="s">
        <v>79</v>
      </c>
      <c r="E211">
        <f t="shared" si="57"/>
        <v>12</v>
      </c>
      <c r="F211">
        <f t="shared" si="53"/>
        <v>12</v>
      </c>
    </row>
    <row r="212" spans="1:6" x14ac:dyDescent="0.25">
      <c r="A212" t="str">
        <f t="shared" si="47"/>
        <v>Benety Goh</v>
      </c>
      <c r="E212">
        <f t="shared" si="57"/>
        <v>12</v>
      </c>
      <c r="F212">
        <f t="shared" si="53"/>
        <v>0</v>
      </c>
    </row>
    <row r="213" spans="1:6" x14ac:dyDescent="0.25">
      <c r="A213" t="str">
        <f t="shared" si="47"/>
        <v>Benety Goh</v>
      </c>
      <c r="B213" t="s">
        <v>89</v>
      </c>
      <c r="E213">
        <v>42</v>
      </c>
      <c r="F213">
        <f t="shared" si="53"/>
        <v>0</v>
      </c>
    </row>
    <row r="214" spans="1:6" x14ac:dyDescent="0.25">
      <c r="A214" t="str">
        <f t="shared" si="47"/>
        <v>Benety Goh</v>
      </c>
      <c r="E214">
        <f t="shared" ref="E214:E219" si="58">E213</f>
        <v>42</v>
      </c>
      <c r="F214">
        <f t="shared" si="53"/>
        <v>0</v>
      </c>
    </row>
    <row r="215" spans="1:6" x14ac:dyDescent="0.25">
      <c r="A215" t="str">
        <f t="shared" si="47"/>
        <v>Benety Goh</v>
      </c>
      <c r="C215">
        <v>0.17100000000000001</v>
      </c>
      <c r="D215" t="s">
        <v>61</v>
      </c>
      <c r="E215">
        <f t="shared" si="58"/>
        <v>42</v>
      </c>
      <c r="F215">
        <f t="shared" si="53"/>
        <v>7.1820000000000004</v>
      </c>
    </row>
    <row r="216" spans="1:6" x14ac:dyDescent="0.25">
      <c r="A216" t="str">
        <f t="shared" si="47"/>
        <v>Benety Goh</v>
      </c>
      <c r="C216">
        <v>3.9E-2</v>
      </c>
      <c r="D216" t="s">
        <v>59</v>
      </c>
      <c r="E216">
        <f t="shared" si="58"/>
        <v>42</v>
      </c>
      <c r="F216">
        <f t="shared" si="53"/>
        <v>1.6379999999999999</v>
      </c>
    </row>
    <row r="217" spans="1:6" x14ac:dyDescent="0.25">
      <c r="A217" t="str">
        <f t="shared" si="47"/>
        <v>Benety Goh</v>
      </c>
      <c r="C217">
        <v>0.53600000000000003</v>
      </c>
      <c r="D217" t="s">
        <v>79</v>
      </c>
      <c r="E217">
        <f t="shared" si="58"/>
        <v>42</v>
      </c>
      <c r="F217">
        <f t="shared" si="53"/>
        <v>22.512</v>
      </c>
    </row>
    <row r="218" spans="1:6" x14ac:dyDescent="0.25">
      <c r="A218" t="str">
        <f t="shared" si="47"/>
        <v>Benety Goh</v>
      </c>
      <c r="C218">
        <v>0.252</v>
      </c>
      <c r="D218" t="s">
        <v>28</v>
      </c>
      <c r="E218">
        <f t="shared" si="58"/>
        <v>42</v>
      </c>
      <c r="F218">
        <f t="shared" si="53"/>
        <v>10.584</v>
      </c>
    </row>
    <row r="219" spans="1:6" x14ac:dyDescent="0.25">
      <c r="A219" t="str">
        <f t="shared" si="47"/>
        <v>Benety Goh</v>
      </c>
      <c r="E219">
        <f t="shared" si="58"/>
        <v>42</v>
      </c>
      <c r="F219">
        <f t="shared" si="53"/>
        <v>0</v>
      </c>
    </row>
    <row r="220" spans="1:6" x14ac:dyDescent="0.25">
      <c r="A220" t="str">
        <f t="shared" si="47"/>
        <v>Benety Goh</v>
      </c>
      <c r="B220" t="s">
        <v>90</v>
      </c>
      <c r="E220">
        <v>134</v>
      </c>
      <c r="F220">
        <f t="shared" si="53"/>
        <v>0</v>
      </c>
    </row>
    <row r="221" spans="1:6" x14ac:dyDescent="0.25">
      <c r="A221" t="str">
        <f t="shared" si="47"/>
        <v>Benety Goh</v>
      </c>
      <c r="E221">
        <f t="shared" ref="E221:E225" si="59">E220</f>
        <v>134</v>
      </c>
      <c r="F221">
        <f t="shared" si="53"/>
        <v>0</v>
      </c>
    </row>
    <row r="222" spans="1:6" x14ac:dyDescent="0.25">
      <c r="A222" t="str">
        <f t="shared" si="47"/>
        <v>Benety Goh</v>
      </c>
      <c r="C222">
        <v>0.69</v>
      </c>
      <c r="D222" t="s">
        <v>91</v>
      </c>
      <c r="E222">
        <f t="shared" si="59"/>
        <v>134</v>
      </c>
      <c r="F222">
        <f t="shared" si="53"/>
        <v>92.46</v>
      </c>
    </row>
    <row r="223" spans="1:6" x14ac:dyDescent="0.25">
      <c r="A223" t="str">
        <f t="shared" si="47"/>
        <v>Benety Goh</v>
      </c>
      <c r="C223">
        <v>7.5999999999999998E-2</v>
      </c>
      <c r="D223" t="s">
        <v>79</v>
      </c>
      <c r="E223">
        <f t="shared" si="59"/>
        <v>134</v>
      </c>
      <c r="F223">
        <f t="shared" si="53"/>
        <v>10.183999999999999</v>
      </c>
    </row>
    <row r="224" spans="1:6" x14ac:dyDescent="0.25">
      <c r="A224" t="str">
        <f t="shared" si="47"/>
        <v>Benety Goh</v>
      </c>
      <c r="C224">
        <v>0.23300000000000001</v>
      </c>
      <c r="D224" t="s">
        <v>29</v>
      </c>
      <c r="E224">
        <f t="shared" si="59"/>
        <v>134</v>
      </c>
      <c r="F224">
        <f t="shared" si="53"/>
        <v>31.222000000000001</v>
      </c>
    </row>
    <row r="225" spans="1:6" x14ac:dyDescent="0.25">
      <c r="A225" t="str">
        <f t="shared" si="47"/>
        <v>Benety Goh</v>
      </c>
      <c r="E225">
        <f t="shared" si="59"/>
        <v>134</v>
      </c>
      <c r="F225">
        <f t="shared" si="53"/>
        <v>0</v>
      </c>
    </row>
    <row r="226" spans="1:6" x14ac:dyDescent="0.25">
      <c r="A226" t="str">
        <f t="shared" si="47"/>
        <v>Benety Goh</v>
      </c>
      <c r="B226" t="s">
        <v>92</v>
      </c>
      <c r="E226">
        <v>123</v>
      </c>
      <c r="F226">
        <f t="shared" si="53"/>
        <v>0</v>
      </c>
    </row>
    <row r="227" spans="1:6" x14ac:dyDescent="0.25">
      <c r="A227" t="str">
        <f t="shared" si="47"/>
        <v>Benety Goh</v>
      </c>
      <c r="E227">
        <f t="shared" ref="E227:E232" si="60">E226</f>
        <v>123</v>
      </c>
      <c r="F227">
        <f t="shared" si="53"/>
        <v>0</v>
      </c>
    </row>
    <row r="228" spans="1:6" x14ac:dyDescent="0.25">
      <c r="A228" t="str">
        <f t="shared" si="47"/>
        <v>Benety Goh</v>
      </c>
      <c r="C228">
        <v>0.25600000000000001</v>
      </c>
      <c r="D228" t="s">
        <v>61</v>
      </c>
      <c r="E228">
        <f t="shared" si="60"/>
        <v>123</v>
      </c>
      <c r="F228">
        <f t="shared" si="53"/>
        <v>31.488</v>
      </c>
    </row>
    <row r="229" spans="1:6" x14ac:dyDescent="0.25">
      <c r="A229" t="str">
        <f t="shared" si="47"/>
        <v>Benety Goh</v>
      </c>
      <c r="C229">
        <v>0.30099999999999999</v>
      </c>
      <c r="D229" t="s">
        <v>84</v>
      </c>
      <c r="E229">
        <f t="shared" si="60"/>
        <v>123</v>
      </c>
      <c r="F229">
        <f t="shared" si="53"/>
        <v>37.022999999999996</v>
      </c>
    </row>
    <row r="230" spans="1:6" x14ac:dyDescent="0.25">
      <c r="A230" t="str">
        <f t="shared" si="47"/>
        <v>Benety Goh</v>
      </c>
      <c r="C230">
        <v>0.157</v>
      </c>
      <c r="D230" t="s">
        <v>93</v>
      </c>
      <c r="E230">
        <f t="shared" si="60"/>
        <v>123</v>
      </c>
      <c r="F230">
        <f t="shared" si="53"/>
        <v>19.311</v>
      </c>
    </row>
    <row r="231" spans="1:6" x14ac:dyDescent="0.25">
      <c r="A231" t="str">
        <f t="shared" si="47"/>
        <v>Benety Goh</v>
      </c>
      <c r="C231">
        <v>0.28499999999999998</v>
      </c>
      <c r="D231" t="s">
        <v>79</v>
      </c>
      <c r="E231">
        <f t="shared" si="60"/>
        <v>123</v>
      </c>
      <c r="F231">
        <f t="shared" si="53"/>
        <v>35.055</v>
      </c>
    </row>
    <row r="232" spans="1:6" x14ac:dyDescent="0.25">
      <c r="A232" t="str">
        <f t="shared" si="47"/>
        <v>Benety Goh</v>
      </c>
      <c r="E232">
        <f t="shared" si="60"/>
        <v>123</v>
      </c>
      <c r="F232">
        <f t="shared" si="53"/>
        <v>0</v>
      </c>
    </row>
    <row r="233" spans="1:6" x14ac:dyDescent="0.25">
      <c r="A233" t="str">
        <f t="shared" si="47"/>
        <v>Benety Goh</v>
      </c>
      <c r="B233" t="s">
        <v>94</v>
      </c>
      <c r="E233">
        <v>15</v>
      </c>
      <c r="F233">
        <f t="shared" si="53"/>
        <v>0</v>
      </c>
    </row>
    <row r="234" spans="1:6" x14ac:dyDescent="0.25">
      <c r="A234" t="str">
        <f t="shared" si="47"/>
        <v>Benety Goh</v>
      </c>
      <c r="E234">
        <f t="shared" ref="E234:E236" si="61">E233</f>
        <v>15</v>
      </c>
      <c r="F234">
        <f t="shared" si="53"/>
        <v>0</v>
      </c>
    </row>
    <row r="235" spans="1:6" x14ac:dyDescent="0.25">
      <c r="A235" t="str">
        <f t="shared" si="47"/>
        <v>Benety Goh</v>
      </c>
      <c r="C235">
        <v>1</v>
      </c>
      <c r="D235" t="s">
        <v>79</v>
      </c>
      <c r="E235">
        <f t="shared" si="61"/>
        <v>15</v>
      </c>
      <c r="F235">
        <f t="shared" si="53"/>
        <v>15</v>
      </c>
    </row>
    <row r="236" spans="1:6" x14ac:dyDescent="0.25">
      <c r="A236" t="str">
        <f t="shared" si="47"/>
        <v>Benety Goh</v>
      </c>
      <c r="E236">
        <f t="shared" si="61"/>
        <v>15</v>
      </c>
      <c r="F236">
        <f t="shared" si="53"/>
        <v>0</v>
      </c>
    </row>
    <row r="237" spans="1:6" x14ac:dyDescent="0.25">
      <c r="A237" t="str">
        <f t="shared" ref="A237:A300" si="62">A236</f>
        <v>Benety Goh</v>
      </c>
      <c r="B237" t="s">
        <v>95</v>
      </c>
      <c r="E237">
        <v>5</v>
      </c>
      <c r="F237">
        <f t="shared" si="53"/>
        <v>0</v>
      </c>
    </row>
    <row r="238" spans="1:6" x14ac:dyDescent="0.25">
      <c r="A238" t="str">
        <f t="shared" si="62"/>
        <v>Benety Goh</v>
      </c>
      <c r="E238">
        <f t="shared" ref="E238:E240" si="63">E237</f>
        <v>5</v>
      </c>
      <c r="F238">
        <f t="shared" si="53"/>
        <v>0</v>
      </c>
    </row>
    <row r="239" spans="1:6" x14ac:dyDescent="0.25">
      <c r="A239" t="str">
        <f t="shared" si="62"/>
        <v>Benety Goh</v>
      </c>
      <c r="C239">
        <v>1</v>
      </c>
      <c r="D239" t="s">
        <v>79</v>
      </c>
      <c r="E239">
        <f t="shared" si="63"/>
        <v>5</v>
      </c>
      <c r="F239">
        <f t="shared" si="53"/>
        <v>5</v>
      </c>
    </row>
    <row r="240" spans="1:6" x14ac:dyDescent="0.25">
      <c r="A240" t="str">
        <f t="shared" si="62"/>
        <v>Benety Goh</v>
      </c>
      <c r="E240">
        <f t="shared" si="63"/>
        <v>5</v>
      </c>
      <c r="F240">
        <f t="shared" si="53"/>
        <v>0</v>
      </c>
    </row>
    <row r="241" spans="1:6" x14ac:dyDescent="0.25">
      <c r="A241" t="str">
        <f t="shared" si="62"/>
        <v>Benety Goh</v>
      </c>
      <c r="B241" t="s">
        <v>96</v>
      </c>
      <c r="E241">
        <v>42</v>
      </c>
      <c r="F241">
        <f t="shared" si="53"/>
        <v>0</v>
      </c>
    </row>
    <row r="242" spans="1:6" x14ac:dyDescent="0.25">
      <c r="A242" t="str">
        <f t="shared" si="62"/>
        <v>Benety Goh</v>
      </c>
      <c r="E242">
        <f t="shared" ref="E242:E247" si="64">E241</f>
        <v>42</v>
      </c>
      <c r="F242">
        <f t="shared" si="53"/>
        <v>0</v>
      </c>
    </row>
    <row r="243" spans="1:6" x14ac:dyDescent="0.25">
      <c r="A243" t="str">
        <f t="shared" si="62"/>
        <v>Benety Goh</v>
      </c>
      <c r="C243">
        <v>0.17100000000000001</v>
      </c>
      <c r="D243" t="s">
        <v>61</v>
      </c>
      <c r="E243">
        <f t="shared" si="64"/>
        <v>42</v>
      </c>
      <c r="F243">
        <f t="shared" si="53"/>
        <v>7.1820000000000004</v>
      </c>
    </row>
    <row r="244" spans="1:6" x14ac:dyDescent="0.25">
      <c r="A244" t="str">
        <f t="shared" si="62"/>
        <v>Benety Goh</v>
      </c>
      <c r="C244">
        <v>3.9E-2</v>
      </c>
      <c r="D244" t="s">
        <v>59</v>
      </c>
      <c r="E244">
        <f t="shared" si="64"/>
        <v>42</v>
      </c>
      <c r="F244">
        <f t="shared" si="53"/>
        <v>1.6379999999999999</v>
      </c>
    </row>
    <row r="245" spans="1:6" x14ac:dyDescent="0.25">
      <c r="A245" t="str">
        <f t="shared" si="62"/>
        <v>Benety Goh</v>
      </c>
      <c r="C245">
        <v>0.53600000000000003</v>
      </c>
      <c r="D245" t="s">
        <v>79</v>
      </c>
      <c r="E245">
        <f t="shared" si="64"/>
        <v>42</v>
      </c>
      <c r="F245">
        <f t="shared" si="53"/>
        <v>22.512</v>
      </c>
    </row>
    <row r="246" spans="1:6" x14ac:dyDescent="0.25">
      <c r="A246" t="str">
        <f t="shared" si="62"/>
        <v>Benety Goh</v>
      </c>
      <c r="C246">
        <v>0.252</v>
      </c>
      <c r="D246" t="s">
        <v>28</v>
      </c>
      <c r="E246">
        <f t="shared" si="64"/>
        <v>42</v>
      </c>
      <c r="F246">
        <f t="shared" si="53"/>
        <v>10.584</v>
      </c>
    </row>
    <row r="247" spans="1:6" x14ac:dyDescent="0.25">
      <c r="A247" t="str">
        <f t="shared" si="62"/>
        <v>Benety Goh</v>
      </c>
      <c r="E247">
        <f t="shared" si="64"/>
        <v>42</v>
      </c>
      <c r="F247">
        <f t="shared" si="53"/>
        <v>0</v>
      </c>
    </row>
    <row r="248" spans="1:6" x14ac:dyDescent="0.25">
      <c r="A248" t="str">
        <f t="shared" si="62"/>
        <v>Benety Goh</v>
      </c>
      <c r="B248" t="s">
        <v>97</v>
      </c>
      <c r="E248">
        <v>238</v>
      </c>
      <c r="F248">
        <f t="shared" si="53"/>
        <v>0</v>
      </c>
    </row>
    <row r="249" spans="1:6" x14ac:dyDescent="0.25">
      <c r="A249" t="str">
        <f t="shared" si="62"/>
        <v>Benety Goh</v>
      </c>
      <c r="E249">
        <f t="shared" ref="E249:E251" si="65">E248</f>
        <v>238</v>
      </c>
      <c r="F249">
        <f t="shared" si="53"/>
        <v>0</v>
      </c>
    </row>
    <row r="250" spans="1:6" x14ac:dyDescent="0.25">
      <c r="A250" t="str">
        <f t="shared" si="62"/>
        <v>Benety Goh</v>
      </c>
      <c r="C250">
        <v>1</v>
      </c>
      <c r="D250" t="s">
        <v>79</v>
      </c>
      <c r="E250">
        <f t="shared" si="65"/>
        <v>238</v>
      </c>
      <c r="F250">
        <f t="shared" si="53"/>
        <v>238</v>
      </c>
    </row>
    <row r="251" spans="1:6" x14ac:dyDescent="0.25">
      <c r="A251" t="str">
        <f t="shared" si="62"/>
        <v>Benety Goh</v>
      </c>
      <c r="E251">
        <f t="shared" si="65"/>
        <v>238</v>
      </c>
      <c r="F251">
        <f t="shared" si="53"/>
        <v>0</v>
      </c>
    </row>
    <row r="252" spans="1:6" x14ac:dyDescent="0.25">
      <c r="A252" t="str">
        <f t="shared" si="62"/>
        <v>Benety Goh</v>
      </c>
      <c r="B252" t="s">
        <v>98</v>
      </c>
      <c r="E252">
        <v>21</v>
      </c>
      <c r="F252">
        <f t="shared" si="53"/>
        <v>0</v>
      </c>
    </row>
    <row r="253" spans="1:6" x14ac:dyDescent="0.25">
      <c r="A253" t="str">
        <f t="shared" si="62"/>
        <v>Benety Goh</v>
      </c>
      <c r="E253">
        <f t="shared" ref="E253:E258" si="66">E252</f>
        <v>21</v>
      </c>
      <c r="F253">
        <f t="shared" si="53"/>
        <v>0</v>
      </c>
    </row>
    <row r="254" spans="1:6" x14ac:dyDescent="0.25">
      <c r="A254" t="str">
        <f t="shared" si="62"/>
        <v>Benety Goh</v>
      </c>
      <c r="C254">
        <v>8.7999999999999995E-2</v>
      </c>
      <c r="D254" t="s">
        <v>61</v>
      </c>
      <c r="E254">
        <f t="shared" si="66"/>
        <v>21</v>
      </c>
      <c r="F254">
        <f t="shared" si="53"/>
        <v>1.8479999999999999</v>
      </c>
    </row>
    <row r="255" spans="1:6" x14ac:dyDescent="0.25">
      <c r="A255" t="str">
        <f t="shared" si="62"/>
        <v>Benety Goh</v>
      </c>
      <c r="C255">
        <v>7.0000000000000007E-2</v>
      </c>
      <c r="D255" t="s">
        <v>59</v>
      </c>
      <c r="E255">
        <f t="shared" si="66"/>
        <v>21</v>
      </c>
      <c r="F255">
        <f t="shared" si="53"/>
        <v>1.4700000000000002</v>
      </c>
    </row>
    <row r="256" spans="1:6" x14ac:dyDescent="0.25">
      <c r="A256" t="str">
        <f t="shared" si="62"/>
        <v>Benety Goh</v>
      </c>
      <c r="C256">
        <v>0.38600000000000001</v>
      </c>
      <c r="D256" t="s">
        <v>79</v>
      </c>
      <c r="E256">
        <f t="shared" si="66"/>
        <v>21</v>
      </c>
      <c r="F256">
        <f t="shared" si="53"/>
        <v>8.1059999999999999</v>
      </c>
    </row>
    <row r="257" spans="1:6" x14ac:dyDescent="0.25">
      <c r="A257" t="str">
        <f t="shared" si="62"/>
        <v>Benety Goh</v>
      </c>
      <c r="C257">
        <v>0.45300000000000001</v>
      </c>
      <c r="D257" t="s">
        <v>28</v>
      </c>
      <c r="E257">
        <f t="shared" si="66"/>
        <v>21</v>
      </c>
      <c r="F257">
        <f t="shared" si="53"/>
        <v>9.5129999999999999</v>
      </c>
    </row>
    <row r="258" spans="1:6" x14ac:dyDescent="0.25">
      <c r="A258" t="str">
        <f t="shared" si="62"/>
        <v>Benety Goh</v>
      </c>
      <c r="E258">
        <f t="shared" si="66"/>
        <v>21</v>
      </c>
      <c r="F258">
        <f t="shared" si="53"/>
        <v>0</v>
      </c>
    </row>
    <row r="259" spans="1:6" x14ac:dyDescent="0.25">
      <c r="A259" t="str">
        <f t="shared" si="62"/>
        <v>Benety Goh</v>
      </c>
      <c r="B259" t="s">
        <v>99</v>
      </c>
      <c r="E259">
        <v>23</v>
      </c>
      <c r="F259">
        <f t="shared" ref="F259:F322" si="67">C259*E259</f>
        <v>0</v>
      </c>
    </row>
    <row r="260" spans="1:6" x14ac:dyDescent="0.25">
      <c r="A260" t="str">
        <f t="shared" si="62"/>
        <v>Benety Goh</v>
      </c>
      <c r="E260">
        <f t="shared" ref="E260:E263" si="68">E259</f>
        <v>23</v>
      </c>
      <c r="F260">
        <f t="shared" si="67"/>
        <v>0</v>
      </c>
    </row>
    <row r="261" spans="1:6" x14ac:dyDescent="0.25">
      <c r="A261" t="str">
        <f t="shared" si="62"/>
        <v>Benety Goh</v>
      </c>
      <c r="C261">
        <v>0.245</v>
      </c>
      <c r="D261" t="s">
        <v>61</v>
      </c>
      <c r="E261">
        <f t="shared" si="68"/>
        <v>23</v>
      </c>
      <c r="F261">
        <f t="shared" si="67"/>
        <v>5.6349999999999998</v>
      </c>
    </row>
    <row r="262" spans="1:6" x14ac:dyDescent="0.25">
      <c r="A262" t="str">
        <f t="shared" si="62"/>
        <v>Benety Goh</v>
      </c>
      <c r="C262">
        <v>0.754</v>
      </c>
      <c r="D262" t="s">
        <v>79</v>
      </c>
      <c r="E262">
        <f t="shared" si="68"/>
        <v>23</v>
      </c>
      <c r="F262">
        <f t="shared" si="67"/>
        <v>17.341999999999999</v>
      </c>
    </row>
    <row r="263" spans="1:6" x14ac:dyDescent="0.25">
      <c r="A263" t="str">
        <f t="shared" si="62"/>
        <v>Benety Goh</v>
      </c>
      <c r="E263">
        <f t="shared" si="68"/>
        <v>23</v>
      </c>
      <c r="F263">
        <f t="shared" si="67"/>
        <v>0</v>
      </c>
    </row>
    <row r="264" spans="1:6" x14ac:dyDescent="0.25">
      <c r="A264" t="str">
        <f t="shared" si="62"/>
        <v>Benety Goh</v>
      </c>
      <c r="B264" t="s">
        <v>100</v>
      </c>
      <c r="E264">
        <v>9</v>
      </c>
      <c r="F264">
        <f t="shared" si="67"/>
        <v>0</v>
      </c>
    </row>
    <row r="265" spans="1:6" x14ac:dyDescent="0.25">
      <c r="A265" t="str">
        <f t="shared" si="62"/>
        <v>Benety Goh</v>
      </c>
      <c r="E265">
        <f t="shared" ref="E265:E267" si="69">E264</f>
        <v>9</v>
      </c>
      <c r="F265">
        <f t="shared" si="67"/>
        <v>0</v>
      </c>
    </row>
    <row r="266" spans="1:6" x14ac:dyDescent="0.25">
      <c r="A266" t="str">
        <f t="shared" si="62"/>
        <v>Benety Goh</v>
      </c>
      <c r="C266">
        <v>1</v>
      </c>
      <c r="D266" t="s">
        <v>61</v>
      </c>
      <c r="E266">
        <f t="shared" si="69"/>
        <v>9</v>
      </c>
      <c r="F266">
        <f t="shared" si="67"/>
        <v>9</v>
      </c>
    </row>
    <row r="267" spans="1:6" x14ac:dyDescent="0.25">
      <c r="A267" t="str">
        <f t="shared" si="62"/>
        <v>Benety Goh</v>
      </c>
      <c r="E267">
        <f t="shared" si="69"/>
        <v>9</v>
      </c>
      <c r="F267">
        <f t="shared" si="67"/>
        <v>0</v>
      </c>
    </row>
    <row r="268" spans="1:6" x14ac:dyDescent="0.25">
      <c r="A268" t="str">
        <f t="shared" si="62"/>
        <v>Benety Goh</v>
      </c>
      <c r="B268" t="s">
        <v>101</v>
      </c>
      <c r="E268">
        <v>947</v>
      </c>
      <c r="F268">
        <f t="shared" si="67"/>
        <v>0</v>
      </c>
    </row>
    <row r="269" spans="1:6" x14ac:dyDescent="0.25">
      <c r="A269" t="str">
        <f t="shared" si="62"/>
        <v>Benety Goh</v>
      </c>
      <c r="E269">
        <f t="shared" ref="E269:E274" si="70">E268</f>
        <v>947</v>
      </c>
      <c r="F269">
        <f t="shared" si="67"/>
        <v>0</v>
      </c>
    </row>
    <row r="270" spans="1:6" x14ac:dyDescent="0.25">
      <c r="A270" t="str">
        <f t="shared" si="62"/>
        <v>Benety Goh</v>
      </c>
      <c r="C270">
        <v>0.96399999999999997</v>
      </c>
      <c r="D270" t="s">
        <v>102</v>
      </c>
      <c r="E270">
        <f t="shared" si="70"/>
        <v>947</v>
      </c>
      <c r="F270">
        <f t="shared" si="67"/>
        <v>912.90800000000002</v>
      </c>
    </row>
    <row r="271" spans="1:6" x14ac:dyDescent="0.25">
      <c r="A271" t="str">
        <f t="shared" si="62"/>
        <v>Benety Goh</v>
      </c>
      <c r="C271">
        <v>0.01</v>
      </c>
      <c r="D271" t="s">
        <v>28</v>
      </c>
      <c r="E271">
        <f t="shared" si="70"/>
        <v>947</v>
      </c>
      <c r="F271">
        <f t="shared" si="67"/>
        <v>9.4700000000000006</v>
      </c>
    </row>
    <row r="272" spans="1:6" x14ac:dyDescent="0.25">
      <c r="A272" t="str">
        <f t="shared" si="62"/>
        <v>Benety Goh</v>
      </c>
      <c r="C272">
        <v>2.3E-2</v>
      </c>
      <c r="D272" t="s">
        <v>29</v>
      </c>
      <c r="E272">
        <f t="shared" si="70"/>
        <v>947</v>
      </c>
      <c r="F272">
        <f t="shared" si="67"/>
        <v>21.780999999999999</v>
      </c>
    </row>
    <row r="273" spans="1:6" x14ac:dyDescent="0.25">
      <c r="A273" t="str">
        <f t="shared" si="62"/>
        <v>Benety Goh</v>
      </c>
      <c r="C273">
        <v>1E-3</v>
      </c>
      <c r="D273" t="s">
        <v>40</v>
      </c>
      <c r="E273">
        <f t="shared" si="70"/>
        <v>947</v>
      </c>
      <c r="F273">
        <f t="shared" si="67"/>
        <v>0.94700000000000006</v>
      </c>
    </row>
    <row r="274" spans="1:6" x14ac:dyDescent="0.25">
      <c r="A274" t="str">
        <f t="shared" si="62"/>
        <v>Benety Goh</v>
      </c>
      <c r="E274">
        <f t="shared" si="70"/>
        <v>947</v>
      </c>
      <c r="F274">
        <f t="shared" si="67"/>
        <v>0</v>
      </c>
    </row>
    <row r="275" spans="1:6" x14ac:dyDescent="0.25">
      <c r="A275" t="str">
        <f t="shared" si="62"/>
        <v>Benety Goh</v>
      </c>
      <c r="B275" t="s">
        <v>103</v>
      </c>
      <c r="E275">
        <v>209</v>
      </c>
      <c r="F275">
        <f t="shared" si="67"/>
        <v>0</v>
      </c>
    </row>
    <row r="276" spans="1:6" x14ac:dyDescent="0.25">
      <c r="A276" t="str">
        <f t="shared" si="62"/>
        <v>Benety Goh</v>
      </c>
      <c r="E276">
        <f t="shared" ref="E276:E278" si="71">E275</f>
        <v>209</v>
      </c>
      <c r="F276">
        <f t="shared" si="67"/>
        <v>0</v>
      </c>
    </row>
    <row r="277" spans="1:6" x14ac:dyDescent="0.25">
      <c r="A277" t="str">
        <f t="shared" si="62"/>
        <v>Benety Goh</v>
      </c>
      <c r="C277">
        <v>1</v>
      </c>
      <c r="D277" t="s">
        <v>79</v>
      </c>
      <c r="E277">
        <f t="shared" si="71"/>
        <v>209</v>
      </c>
      <c r="F277">
        <f t="shared" si="67"/>
        <v>209</v>
      </c>
    </row>
    <row r="278" spans="1:6" x14ac:dyDescent="0.25">
      <c r="A278" t="str">
        <f t="shared" si="62"/>
        <v>Benety Goh</v>
      </c>
      <c r="E278">
        <f t="shared" si="71"/>
        <v>209</v>
      </c>
      <c r="F278">
        <f t="shared" si="67"/>
        <v>0</v>
      </c>
    </row>
    <row r="279" spans="1:6" x14ac:dyDescent="0.25">
      <c r="A279" t="str">
        <f t="shared" si="62"/>
        <v>Benety Goh</v>
      </c>
      <c r="B279" t="s">
        <v>104</v>
      </c>
      <c r="E279">
        <v>48</v>
      </c>
      <c r="F279">
        <f t="shared" si="67"/>
        <v>0</v>
      </c>
    </row>
    <row r="280" spans="1:6" x14ac:dyDescent="0.25">
      <c r="A280" t="str">
        <f t="shared" si="62"/>
        <v>Benety Goh</v>
      </c>
      <c r="E280">
        <f t="shared" ref="E280:E282" si="72">E279</f>
        <v>48</v>
      </c>
      <c r="F280">
        <f t="shared" si="67"/>
        <v>0</v>
      </c>
    </row>
    <row r="281" spans="1:6" x14ac:dyDescent="0.25">
      <c r="A281" t="str">
        <f t="shared" si="62"/>
        <v>Benety Goh</v>
      </c>
      <c r="C281">
        <v>1</v>
      </c>
      <c r="D281" t="s">
        <v>105</v>
      </c>
      <c r="E281">
        <f t="shared" si="72"/>
        <v>48</v>
      </c>
      <c r="F281">
        <f t="shared" si="67"/>
        <v>48</v>
      </c>
    </row>
    <row r="282" spans="1:6" x14ac:dyDescent="0.25">
      <c r="A282" t="str">
        <f t="shared" si="62"/>
        <v>Benety Goh</v>
      </c>
      <c r="E282">
        <f t="shared" si="72"/>
        <v>48</v>
      </c>
      <c r="F282">
        <f t="shared" si="67"/>
        <v>0</v>
      </c>
    </row>
    <row r="283" spans="1:6" x14ac:dyDescent="0.25">
      <c r="A283" t="str">
        <f t="shared" si="62"/>
        <v>Benety Goh</v>
      </c>
      <c r="B283" t="s">
        <v>106</v>
      </c>
      <c r="E283">
        <v>88</v>
      </c>
      <c r="F283">
        <f t="shared" si="67"/>
        <v>0</v>
      </c>
    </row>
    <row r="284" spans="1:6" x14ac:dyDescent="0.25">
      <c r="A284" t="str">
        <f t="shared" si="62"/>
        <v>Benety Goh</v>
      </c>
      <c r="E284">
        <f t="shared" ref="E284:E286" si="73">E283</f>
        <v>88</v>
      </c>
      <c r="F284">
        <f t="shared" si="67"/>
        <v>0</v>
      </c>
    </row>
    <row r="285" spans="1:6" x14ac:dyDescent="0.25">
      <c r="A285" t="str">
        <f t="shared" si="62"/>
        <v>Benety Goh</v>
      </c>
      <c r="C285">
        <v>1</v>
      </c>
      <c r="D285" t="s">
        <v>105</v>
      </c>
      <c r="E285">
        <f t="shared" si="73"/>
        <v>88</v>
      </c>
      <c r="F285">
        <f t="shared" si="67"/>
        <v>88</v>
      </c>
    </row>
    <row r="286" spans="1:6" x14ac:dyDescent="0.25">
      <c r="A286" t="str">
        <f t="shared" si="62"/>
        <v>Benety Goh</v>
      </c>
      <c r="E286">
        <f t="shared" si="73"/>
        <v>88</v>
      </c>
      <c r="F286">
        <f t="shared" si="67"/>
        <v>0</v>
      </c>
    </row>
    <row r="287" spans="1:6" x14ac:dyDescent="0.25">
      <c r="A287" t="str">
        <f t="shared" si="62"/>
        <v>Benety Goh</v>
      </c>
      <c r="B287" t="s">
        <v>107</v>
      </c>
      <c r="E287">
        <v>212</v>
      </c>
      <c r="F287">
        <f t="shared" si="67"/>
        <v>0</v>
      </c>
    </row>
    <row r="288" spans="1:6" x14ac:dyDescent="0.25">
      <c r="A288" t="str">
        <f t="shared" si="62"/>
        <v>Benety Goh</v>
      </c>
      <c r="E288">
        <f t="shared" ref="E288:E291" si="74">E287</f>
        <v>212</v>
      </c>
      <c r="F288">
        <f t="shared" si="67"/>
        <v>0</v>
      </c>
    </row>
    <row r="289" spans="1:6" x14ac:dyDescent="0.25">
      <c r="A289" t="str">
        <f t="shared" si="62"/>
        <v>Benety Goh</v>
      </c>
      <c r="C289">
        <v>0.14299999999999999</v>
      </c>
      <c r="D289" t="s">
        <v>61</v>
      </c>
      <c r="E289">
        <f t="shared" si="74"/>
        <v>212</v>
      </c>
      <c r="F289">
        <f t="shared" si="67"/>
        <v>30.315999999999999</v>
      </c>
    </row>
    <row r="290" spans="1:6" x14ac:dyDescent="0.25">
      <c r="A290" t="str">
        <f t="shared" si="62"/>
        <v>Benety Goh</v>
      </c>
      <c r="C290">
        <v>0.85599999999999998</v>
      </c>
      <c r="D290" t="s">
        <v>79</v>
      </c>
      <c r="E290">
        <f t="shared" si="74"/>
        <v>212</v>
      </c>
      <c r="F290">
        <f t="shared" si="67"/>
        <v>181.47200000000001</v>
      </c>
    </row>
    <row r="291" spans="1:6" x14ac:dyDescent="0.25">
      <c r="A291" t="str">
        <f t="shared" si="62"/>
        <v>Benety Goh</v>
      </c>
      <c r="E291">
        <f t="shared" si="74"/>
        <v>212</v>
      </c>
      <c r="F291">
        <f t="shared" si="67"/>
        <v>0</v>
      </c>
    </row>
    <row r="292" spans="1:6" x14ac:dyDescent="0.25">
      <c r="A292" t="str">
        <f t="shared" si="62"/>
        <v>Benety Goh</v>
      </c>
      <c r="B292" t="s">
        <v>108</v>
      </c>
      <c r="E292">
        <v>46</v>
      </c>
      <c r="F292">
        <f t="shared" si="67"/>
        <v>0</v>
      </c>
    </row>
    <row r="293" spans="1:6" x14ac:dyDescent="0.25">
      <c r="A293" t="str">
        <f t="shared" si="62"/>
        <v>Benety Goh</v>
      </c>
      <c r="E293">
        <f t="shared" ref="E293:E297" si="75">E292</f>
        <v>46</v>
      </c>
      <c r="F293">
        <f t="shared" si="67"/>
        <v>0</v>
      </c>
    </row>
    <row r="294" spans="1:6" x14ac:dyDescent="0.25">
      <c r="A294" t="str">
        <f t="shared" si="62"/>
        <v>Benety Goh</v>
      </c>
      <c r="C294">
        <v>0.81200000000000006</v>
      </c>
      <c r="D294" t="s">
        <v>61</v>
      </c>
      <c r="E294">
        <f t="shared" si="75"/>
        <v>46</v>
      </c>
      <c r="F294">
        <f t="shared" si="67"/>
        <v>37.352000000000004</v>
      </c>
    </row>
    <row r="295" spans="1:6" x14ac:dyDescent="0.25">
      <c r="A295" t="str">
        <f t="shared" si="62"/>
        <v>Benety Goh</v>
      </c>
      <c r="C295">
        <v>0.11799999999999999</v>
      </c>
      <c r="D295" t="s">
        <v>84</v>
      </c>
      <c r="E295">
        <f t="shared" si="75"/>
        <v>46</v>
      </c>
      <c r="F295">
        <f t="shared" si="67"/>
        <v>5.4279999999999999</v>
      </c>
    </row>
    <row r="296" spans="1:6" x14ac:dyDescent="0.25">
      <c r="A296" t="str">
        <f t="shared" si="62"/>
        <v>Benety Goh</v>
      </c>
      <c r="C296">
        <v>6.9000000000000006E-2</v>
      </c>
      <c r="D296" t="s">
        <v>79</v>
      </c>
      <c r="E296">
        <f t="shared" si="75"/>
        <v>46</v>
      </c>
      <c r="F296">
        <f t="shared" si="67"/>
        <v>3.1740000000000004</v>
      </c>
    </row>
    <row r="297" spans="1:6" x14ac:dyDescent="0.25">
      <c r="A297" t="str">
        <f t="shared" si="62"/>
        <v>Benety Goh</v>
      </c>
      <c r="E297">
        <f t="shared" si="75"/>
        <v>46</v>
      </c>
      <c r="F297">
        <f t="shared" si="67"/>
        <v>0</v>
      </c>
    </row>
    <row r="298" spans="1:6" x14ac:dyDescent="0.25">
      <c r="A298" t="str">
        <f t="shared" si="62"/>
        <v>Benety Goh</v>
      </c>
      <c r="B298" t="s">
        <v>109</v>
      </c>
      <c r="E298">
        <v>6</v>
      </c>
      <c r="F298">
        <f t="shared" si="67"/>
        <v>0</v>
      </c>
    </row>
    <row r="299" spans="1:6" x14ac:dyDescent="0.25">
      <c r="A299" t="str">
        <f t="shared" si="62"/>
        <v>Benety Goh</v>
      </c>
      <c r="E299">
        <f t="shared" ref="E299:E301" si="76">E298</f>
        <v>6</v>
      </c>
      <c r="F299">
        <f t="shared" si="67"/>
        <v>0</v>
      </c>
    </row>
    <row r="300" spans="1:6" x14ac:dyDescent="0.25">
      <c r="A300" t="str">
        <f t="shared" si="62"/>
        <v>Benety Goh</v>
      </c>
      <c r="C300">
        <v>1</v>
      </c>
      <c r="D300" t="s">
        <v>61</v>
      </c>
      <c r="E300">
        <f t="shared" si="76"/>
        <v>6</v>
      </c>
      <c r="F300">
        <f t="shared" si="67"/>
        <v>6</v>
      </c>
    </row>
    <row r="301" spans="1:6" x14ac:dyDescent="0.25">
      <c r="A301" t="str">
        <f t="shared" ref="A301:A364" si="77">A300</f>
        <v>Benety Goh</v>
      </c>
      <c r="E301">
        <f t="shared" si="76"/>
        <v>6</v>
      </c>
      <c r="F301">
        <f t="shared" si="67"/>
        <v>0</v>
      </c>
    </row>
    <row r="302" spans="1:6" x14ac:dyDescent="0.25">
      <c r="A302" t="str">
        <f t="shared" si="77"/>
        <v>Benety Goh</v>
      </c>
      <c r="B302" t="s">
        <v>110</v>
      </c>
      <c r="E302">
        <v>88</v>
      </c>
      <c r="F302">
        <f t="shared" si="67"/>
        <v>0</v>
      </c>
    </row>
    <row r="303" spans="1:6" x14ac:dyDescent="0.25">
      <c r="A303" t="str">
        <f t="shared" si="77"/>
        <v>Benety Goh</v>
      </c>
      <c r="E303">
        <f t="shared" ref="E303:E305" si="78">E302</f>
        <v>88</v>
      </c>
      <c r="F303">
        <f t="shared" si="67"/>
        <v>0</v>
      </c>
    </row>
    <row r="304" spans="1:6" x14ac:dyDescent="0.25">
      <c r="A304" t="str">
        <f t="shared" si="77"/>
        <v>Benety Goh</v>
      </c>
      <c r="C304">
        <v>1</v>
      </c>
      <c r="D304" t="s">
        <v>105</v>
      </c>
      <c r="E304">
        <f t="shared" si="78"/>
        <v>88</v>
      </c>
      <c r="F304">
        <f t="shared" si="67"/>
        <v>88</v>
      </c>
    </row>
    <row r="305" spans="1:6" x14ac:dyDescent="0.25">
      <c r="A305" t="str">
        <f t="shared" si="77"/>
        <v>Benety Goh</v>
      </c>
      <c r="E305">
        <f t="shared" si="78"/>
        <v>88</v>
      </c>
      <c r="F305">
        <f t="shared" si="67"/>
        <v>0</v>
      </c>
    </row>
    <row r="306" spans="1:6" x14ac:dyDescent="0.25">
      <c r="A306" t="str">
        <f t="shared" si="77"/>
        <v>Benety Goh</v>
      </c>
      <c r="B306" t="s">
        <v>111</v>
      </c>
      <c r="E306">
        <v>288</v>
      </c>
      <c r="F306">
        <f t="shared" si="67"/>
        <v>0</v>
      </c>
    </row>
    <row r="307" spans="1:6" x14ac:dyDescent="0.25">
      <c r="A307" t="str">
        <f t="shared" si="77"/>
        <v>Benety Goh</v>
      </c>
      <c r="E307">
        <f t="shared" ref="E307:E312" si="79">E306</f>
        <v>288</v>
      </c>
      <c r="F307">
        <f t="shared" si="67"/>
        <v>0</v>
      </c>
    </row>
    <row r="308" spans="1:6" x14ac:dyDescent="0.25">
      <c r="A308" t="str">
        <f t="shared" si="77"/>
        <v>Benety Goh</v>
      </c>
      <c r="C308">
        <v>0.17100000000000001</v>
      </c>
      <c r="D308" t="s">
        <v>61</v>
      </c>
      <c r="E308">
        <f t="shared" si="79"/>
        <v>288</v>
      </c>
      <c r="F308">
        <f t="shared" si="67"/>
        <v>49.248000000000005</v>
      </c>
    </row>
    <row r="309" spans="1:6" x14ac:dyDescent="0.25">
      <c r="A309" t="str">
        <f t="shared" si="77"/>
        <v>Benety Goh</v>
      </c>
      <c r="C309">
        <v>8.1000000000000003E-2</v>
      </c>
      <c r="D309" t="s">
        <v>84</v>
      </c>
      <c r="E309">
        <f t="shared" si="79"/>
        <v>288</v>
      </c>
      <c r="F309">
        <f t="shared" si="67"/>
        <v>23.327999999999999</v>
      </c>
    </row>
    <row r="310" spans="1:6" x14ac:dyDescent="0.25">
      <c r="A310" t="str">
        <f t="shared" si="77"/>
        <v>Benety Goh</v>
      </c>
      <c r="C310">
        <v>0.40400000000000003</v>
      </c>
      <c r="D310" t="s">
        <v>79</v>
      </c>
      <c r="E310">
        <f t="shared" si="79"/>
        <v>288</v>
      </c>
      <c r="F310">
        <f t="shared" si="67"/>
        <v>116.352</v>
      </c>
    </row>
    <row r="311" spans="1:6" x14ac:dyDescent="0.25">
      <c r="A311" t="str">
        <f t="shared" si="77"/>
        <v>Benety Goh</v>
      </c>
      <c r="C311">
        <v>0.34300000000000003</v>
      </c>
      <c r="D311" t="s">
        <v>29</v>
      </c>
      <c r="E311">
        <f t="shared" si="79"/>
        <v>288</v>
      </c>
      <c r="F311">
        <f t="shared" si="67"/>
        <v>98.784000000000006</v>
      </c>
    </row>
    <row r="312" spans="1:6" x14ac:dyDescent="0.25">
      <c r="A312" t="str">
        <f t="shared" si="77"/>
        <v>Benety Goh</v>
      </c>
      <c r="E312">
        <f t="shared" si="79"/>
        <v>288</v>
      </c>
      <c r="F312">
        <f t="shared" si="67"/>
        <v>0</v>
      </c>
    </row>
    <row r="313" spans="1:6" x14ac:dyDescent="0.25">
      <c r="A313" t="str">
        <f t="shared" si="77"/>
        <v>Benety Goh</v>
      </c>
      <c r="B313" t="s">
        <v>112</v>
      </c>
      <c r="E313">
        <v>134</v>
      </c>
      <c r="F313">
        <f t="shared" si="67"/>
        <v>0</v>
      </c>
    </row>
    <row r="314" spans="1:6" x14ac:dyDescent="0.25">
      <c r="A314" t="str">
        <f t="shared" si="77"/>
        <v>Benety Goh</v>
      </c>
      <c r="E314">
        <f t="shared" ref="E314:E317" si="80">E313</f>
        <v>134</v>
      </c>
      <c r="F314">
        <f t="shared" si="67"/>
        <v>0</v>
      </c>
    </row>
    <row r="315" spans="1:6" x14ac:dyDescent="0.25">
      <c r="A315" t="str">
        <f t="shared" si="77"/>
        <v>Benety Goh</v>
      </c>
      <c r="C315">
        <v>0.32500000000000001</v>
      </c>
      <c r="D315" t="s">
        <v>61</v>
      </c>
      <c r="E315">
        <f t="shared" si="80"/>
        <v>134</v>
      </c>
      <c r="F315">
        <f t="shared" si="67"/>
        <v>43.550000000000004</v>
      </c>
    </row>
    <row r="316" spans="1:6" x14ac:dyDescent="0.25">
      <c r="A316" t="str">
        <f t="shared" si="77"/>
        <v>Benety Goh</v>
      </c>
      <c r="C316">
        <v>0.67400000000000004</v>
      </c>
      <c r="D316" t="s">
        <v>79</v>
      </c>
      <c r="E316">
        <f t="shared" si="80"/>
        <v>134</v>
      </c>
      <c r="F316">
        <f t="shared" si="67"/>
        <v>90.316000000000003</v>
      </c>
    </row>
    <row r="317" spans="1:6" x14ac:dyDescent="0.25">
      <c r="A317" t="str">
        <f t="shared" si="77"/>
        <v>Benety Goh</v>
      </c>
      <c r="E317">
        <f t="shared" si="80"/>
        <v>134</v>
      </c>
      <c r="F317">
        <f t="shared" si="67"/>
        <v>0</v>
      </c>
    </row>
    <row r="318" spans="1:6" x14ac:dyDescent="0.25">
      <c r="A318" t="str">
        <f t="shared" si="77"/>
        <v>Benety Goh</v>
      </c>
      <c r="B318" t="s">
        <v>113</v>
      </c>
      <c r="E318">
        <v>7</v>
      </c>
      <c r="F318">
        <f t="shared" si="67"/>
        <v>0</v>
      </c>
    </row>
    <row r="319" spans="1:6" x14ac:dyDescent="0.25">
      <c r="A319" t="str">
        <f t="shared" si="77"/>
        <v>Benety Goh</v>
      </c>
      <c r="E319">
        <f t="shared" ref="E319:E321" si="81">E318</f>
        <v>7</v>
      </c>
      <c r="F319">
        <f t="shared" si="67"/>
        <v>0</v>
      </c>
    </row>
    <row r="320" spans="1:6" x14ac:dyDescent="0.25">
      <c r="A320" t="str">
        <f t="shared" si="77"/>
        <v>Benety Goh</v>
      </c>
      <c r="C320">
        <v>1</v>
      </c>
      <c r="D320" t="s">
        <v>79</v>
      </c>
      <c r="E320">
        <f t="shared" si="81"/>
        <v>7</v>
      </c>
      <c r="F320">
        <f t="shared" si="67"/>
        <v>7</v>
      </c>
    </row>
    <row r="321" spans="1:6" x14ac:dyDescent="0.25">
      <c r="A321" t="str">
        <f t="shared" si="77"/>
        <v>Benety Goh</v>
      </c>
      <c r="E321">
        <f t="shared" si="81"/>
        <v>7</v>
      </c>
      <c r="F321">
        <f t="shared" si="67"/>
        <v>0</v>
      </c>
    </row>
    <row r="322" spans="1:6" x14ac:dyDescent="0.25">
      <c r="A322" t="str">
        <f t="shared" si="77"/>
        <v>Benety Goh</v>
      </c>
      <c r="B322" t="s">
        <v>114</v>
      </c>
      <c r="E322">
        <v>199</v>
      </c>
      <c r="F322">
        <f t="shared" si="67"/>
        <v>0</v>
      </c>
    </row>
    <row r="323" spans="1:6" x14ac:dyDescent="0.25">
      <c r="A323" t="str">
        <f t="shared" si="77"/>
        <v>Benety Goh</v>
      </c>
      <c r="E323">
        <f t="shared" ref="E323:E327" si="82">E322</f>
        <v>199</v>
      </c>
      <c r="F323">
        <f t="shared" ref="F323:F386" si="83">C323*E323</f>
        <v>0</v>
      </c>
    </row>
    <row r="324" spans="1:6" x14ac:dyDescent="0.25">
      <c r="A324" t="str">
        <f t="shared" si="77"/>
        <v>Benety Goh</v>
      </c>
      <c r="C324">
        <v>5.7000000000000002E-2</v>
      </c>
      <c r="D324" t="s">
        <v>61</v>
      </c>
      <c r="E324">
        <f t="shared" si="82"/>
        <v>199</v>
      </c>
      <c r="F324">
        <f t="shared" si="83"/>
        <v>11.343</v>
      </c>
    </row>
    <row r="325" spans="1:6" x14ac:dyDescent="0.25">
      <c r="A325" t="str">
        <f t="shared" si="77"/>
        <v>Benety Goh</v>
      </c>
      <c r="C325">
        <v>4.9000000000000002E-2</v>
      </c>
      <c r="D325" t="s">
        <v>84</v>
      </c>
      <c r="E325">
        <f t="shared" si="82"/>
        <v>199</v>
      </c>
      <c r="F325">
        <f t="shared" si="83"/>
        <v>9.7510000000000012</v>
      </c>
    </row>
    <row r="326" spans="1:6" x14ac:dyDescent="0.25">
      <c r="A326" t="str">
        <f t="shared" si="77"/>
        <v>Benety Goh</v>
      </c>
      <c r="C326">
        <v>0.89200000000000002</v>
      </c>
      <c r="D326" t="s">
        <v>115</v>
      </c>
      <c r="E326">
        <f t="shared" si="82"/>
        <v>199</v>
      </c>
      <c r="F326">
        <f t="shared" si="83"/>
        <v>177.50800000000001</v>
      </c>
    </row>
    <row r="327" spans="1:6" x14ac:dyDescent="0.25">
      <c r="A327" t="str">
        <f t="shared" si="77"/>
        <v>Benety Goh</v>
      </c>
      <c r="E327">
        <f t="shared" si="82"/>
        <v>199</v>
      </c>
      <c r="F327">
        <f t="shared" si="83"/>
        <v>0</v>
      </c>
    </row>
    <row r="328" spans="1:6" x14ac:dyDescent="0.25">
      <c r="A328" t="str">
        <f t="shared" si="77"/>
        <v>Benety Goh</v>
      </c>
      <c r="B328" t="s">
        <v>116</v>
      </c>
      <c r="E328">
        <v>40</v>
      </c>
      <c r="F328">
        <f t="shared" si="83"/>
        <v>0</v>
      </c>
    </row>
    <row r="329" spans="1:6" x14ac:dyDescent="0.25">
      <c r="A329" t="str">
        <f t="shared" si="77"/>
        <v>Benety Goh</v>
      </c>
      <c r="E329">
        <f t="shared" ref="E329:E332" si="84">E328</f>
        <v>40</v>
      </c>
      <c r="F329">
        <f t="shared" si="83"/>
        <v>0</v>
      </c>
    </row>
    <row r="330" spans="1:6" x14ac:dyDescent="0.25">
      <c r="A330" t="str">
        <f t="shared" si="77"/>
        <v>Benety Goh</v>
      </c>
      <c r="C330">
        <v>0.53500000000000003</v>
      </c>
      <c r="D330" t="s">
        <v>61</v>
      </c>
      <c r="E330">
        <f t="shared" si="84"/>
        <v>40</v>
      </c>
      <c r="F330">
        <f t="shared" si="83"/>
        <v>21.400000000000002</v>
      </c>
    </row>
    <row r="331" spans="1:6" x14ac:dyDescent="0.25">
      <c r="A331" t="str">
        <f t="shared" si="77"/>
        <v>Benety Goh</v>
      </c>
      <c r="C331">
        <v>0.46400000000000002</v>
      </c>
      <c r="D331" t="s">
        <v>79</v>
      </c>
      <c r="E331">
        <f t="shared" si="84"/>
        <v>40</v>
      </c>
      <c r="F331">
        <f t="shared" si="83"/>
        <v>18.560000000000002</v>
      </c>
    </row>
    <row r="332" spans="1:6" x14ac:dyDescent="0.25">
      <c r="A332" t="str">
        <f t="shared" si="77"/>
        <v>Benety Goh</v>
      </c>
      <c r="E332">
        <f t="shared" si="84"/>
        <v>40</v>
      </c>
      <c r="F332">
        <f t="shared" si="83"/>
        <v>0</v>
      </c>
    </row>
    <row r="333" spans="1:6" x14ac:dyDescent="0.25">
      <c r="A333" t="str">
        <f t="shared" si="77"/>
        <v>Benety Goh</v>
      </c>
      <c r="B333" t="s">
        <v>117</v>
      </c>
      <c r="E333">
        <v>17</v>
      </c>
      <c r="F333">
        <f t="shared" si="83"/>
        <v>0</v>
      </c>
    </row>
    <row r="334" spans="1:6" x14ac:dyDescent="0.25">
      <c r="A334" t="str">
        <f t="shared" si="77"/>
        <v>Benety Goh</v>
      </c>
      <c r="E334">
        <f t="shared" ref="E334:E336" si="85">E333</f>
        <v>17</v>
      </c>
      <c r="F334">
        <f t="shared" si="83"/>
        <v>0</v>
      </c>
    </row>
    <row r="335" spans="1:6" x14ac:dyDescent="0.25">
      <c r="A335" t="str">
        <f t="shared" si="77"/>
        <v>Benety Goh</v>
      </c>
      <c r="C335">
        <v>1</v>
      </c>
      <c r="D335" t="s">
        <v>79</v>
      </c>
      <c r="E335">
        <f t="shared" si="85"/>
        <v>17</v>
      </c>
      <c r="F335">
        <f t="shared" si="83"/>
        <v>17</v>
      </c>
    </row>
    <row r="336" spans="1:6" x14ac:dyDescent="0.25">
      <c r="A336" t="str">
        <f t="shared" si="77"/>
        <v>Benety Goh</v>
      </c>
      <c r="E336">
        <f t="shared" si="85"/>
        <v>17</v>
      </c>
      <c r="F336">
        <f t="shared" si="83"/>
        <v>0</v>
      </c>
    </row>
    <row r="337" spans="1:6" x14ac:dyDescent="0.25">
      <c r="A337" t="str">
        <f t="shared" si="77"/>
        <v>Benety Goh</v>
      </c>
      <c r="B337" t="s">
        <v>118</v>
      </c>
      <c r="E337">
        <v>18</v>
      </c>
      <c r="F337">
        <f t="shared" si="83"/>
        <v>0</v>
      </c>
    </row>
    <row r="338" spans="1:6" x14ac:dyDescent="0.25">
      <c r="A338" t="str">
        <f t="shared" si="77"/>
        <v>Benety Goh</v>
      </c>
      <c r="E338">
        <f t="shared" ref="E338:E341" si="86">E337</f>
        <v>18</v>
      </c>
      <c r="F338">
        <f t="shared" si="83"/>
        <v>0</v>
      </c>
    </row>
    <row r="339" spans="1:6" x14ac:dyDescent="0.25">
      <c r="A339" t="str">
        <f t="shared" si="77"/>
        <v>Benety Goh</v>
      </c>
      <c r="C339">
        <v>0.56200000000000006</v>
      </c>
      <c r="D339" t="s">
        <v>61</v>
      </c>
      <c r="E339">
        <f t="shared" si="86"/>
        <v>18</v>
      </c>
      <c r="F339">
        <f t="shared" si="83"/>
        <v>10.116000000000001</v>
      </c>
    </row>
    <row r="340" spans="1:6" x14ac:dyDescent="0.25">
      <c r="A340" t="str">
        <f t="shared" si="77"/>
        <v>Benety Goh</v>
      </c>
      <c r="C340">
        <v>0.437</v>
      </c>
      <c r="D340" t="s">
        <v>79</v>
      </c>
      <c r="E340">
        <f t="shared" si="86"/>
        <v>18</v>
      </c>
      <c r="F340">
        <f t="shared" si="83"/>
        <v>7.8659999999999997</v>
      </c>
    </row>
    <row r="341" spans="1:6" x14ac:dyDescent="0.25">
      <c r="A341" t="str">
        <f t="shared" si="77"/>
        <v>Benety Goh</v>
      </c>
      <c r="E341">
        <f t="shared" si="86"/>
        <v>18</v>
      </c>
      <c r="F341">
        <f t="shared" si="83"/>
        <v>0</v>
      </c>
    </row>
    <row r="342" spans="1:6" x14ac:dyDescent="0.25">
      <c r="A342" t="str">
        <f t="shared" si="77"/>
        <v>Benety Goh</v>
      </c>
      <c r="B342" t="s">
        <v>119</v>
      </c>
      <c r="E342">
        <v>14</v>
      </c>
      <c r="F342">
        <f t="shared" si="83"/>
        <v>0</v>
      </c>
    </row>
    <row r="343" spans="1:6" x14ac:dyDescent="0.25">
      <c r="A343" t="str">
        <f t="shared" si="77"/>
        <v>Benety Goh</v>
      </c>
      <c r="E343">
        <f t="shared" ref="E343:E346" si="87">E342</f>
        <v>14</v>
      </c>
      <c r="F343">
        <f t="shared" si="83"/>
        <v>0</v>
      </c>
    </row>
    <row r="344" spans="1:6" x14ac:dyDescent="0.25">
      <c r="A344" t="str">
        <f t="shared" si="77"/>
        <v>Benety Goh</v>
      </c>
      <c r="C344">
        <v>0.74199999999999999</v>
      </c>
      <c r="D344" t="s">
        <v>61</v>
      </c>
      <c r="E344">
        <f t="shared" si="87"/>
        <v>14</v>
      </c>
      <c r="F344">
        <f t="shared" si="83"/>
        <v>10.388</v>
      </c>
    </row>
    <row r="345" spans="1:6" x14ac:dyDescent="0.25">
      <c r="A345" t="str">
        <f t="shared" si="77"/>
        <v>Benety Goh</v>
      </c>
      <c r="C345">
        <v>0.25700000000000001</v>
      </c>
      <c r="D345" t="s">
        <v>79</v>
      </c>
      <c r="E345">
        <f t="shared" si="87"/>
        <v>14</v>
      </c>
      <c r="F345">
        <f t="shared" si="83"/>
        <v>3.5979999999999999</v>
      </c>
    </row>
    <row r="346" spans="1:6" x14ac:dyDescent="0.25">
      <c r="A346" t="str">
        <f t="shared" si="77"/>
        <v>Benety Goh</v>
      </c>
      <c r="E346">
        <f t="shared" si="87"/>
        <v>14</v>
      </c>
      <c r="F346">
        <f t="shared" si="83"/>
        <v>0</v>
      </c>
    </row>
    <row r="347" spans="1:6" x14ac:dyDescent="0.25">
      <c r="A347" t="str">
        <f t="shared" si="77"/>
        <v>Benety Goh</v>
      </c>
      <c r="B347" t="s">
        <v>120</v>
      </c>
      <c r="E347">
        <v>84</v>
      </c>
      <c r="F347">
        <f t="shared" si="83"/>
        <v>0</v>
      </c>
    </row>
    <row r="348" spans="1:6" x14ac:dyDescent="0.25">
      <c r="A348" t="str">
        <f t="shared" si="77"/>
        <v>Benety Goh</v>
      </c>
      <c r="E348">
        <f t="shared" ref="E348:E352" si="88">E347</f>
        <v>84</v>
      </c>
      <c r="F348">
        <f t="shared" si="83"/>
        <v>0</v>
      </c>
    </row>
    <row r="349" spans="1:6" x14ac:dyDescent="0.25">
      <c r="A349" t="str">
        <f t="shared" si="77"/>
        <v>Benety Goh</v>
      </c>
      <c r="C349">
        <v>0.248</v>
      </c>
      <c r="D349" t="s">
        <v>61</v>
      </c>
      <c r="E349">
        <f t="shared" si="88"/>
        <v>84</v>
      </c>
      <c r="F349">
        <f t="shared" si="83"/>
        <v>20.832000000000001</v>
      </c>
    </row>
    <row r="350" spans="1:6" x14ac:dyDescent="0.25">
      <c r="A350" t="str">
        <f t="shared" si="77"/>
        <v>Benety Goh</v>
      </c>
      <c r="C350">
        <v>0.14399999999999999</v>
      </c>
      <c r="D350" t="s">
        <v>16</v>
      </c>
      <c r="E350">
        <f t="shared" si="88"/>
        <v>84</v>
      </c>
      <c r="F350">
        <f t="shared" si="83"/>
        <v>12.095999999999998</v>
      </c>
    </row>
    <row r="351" spans="1:6" x14ac:dyDescent="0.25">
      <c r="A351" t="str">
        <f t="shared" si="77"/>
        <v>Benety Goh</v>
      </c>
      <c r="C351">
        <v>0.60699999999999998</v>
      </c>
      <c r="D351" t="s">
        <v>79</v>
      </c>
      <c r="E351">
        <f t="shared" si="88"/>
        <v>84</v>
      </c>
      <c r="F351">
        <f t="shared" si="83"/>
        <v>50.988</v>
      </c>
    </row>
    <row r="352" spans="1:6" x14ac:dyDescent="0.25">
      <c r="A352" t="str">
        <f t="shared" si="77"/>
        <v>Benety Goh</v>
      </c>
      <c r="E352">
        <f t="shared" si="88"/>
        <v>84</v>
      </c>
      <c r="F352">
        <f t="shared" si="83"/>
        <v>0</v>
      </c>
    </row>
    <row r="353" spans="1:6" x14ac:dyDescent="0.25">
      <c r="A353" t="str">
        <f t="shared" si="77"/>
        <v>Benety Goh</v>
      </c>
      <c r="B353" t="s">
        <v>121</v>
      </c>
      <c r="E353">
        <v>328</v>
      </c>
      <c r="F353">
        <f t="shared" si="83"/>
        <v>0</v>
      </c>
    </row>
    <row r="354" spans="1:6" x14ac:dyDescent="0.25">
      <c r="A354" t="str">
        <f t="shared" si="77"/>
        <v>Benety Goh</v>
      </c>
      <c r="E354">
        <f t="shared" ref="E354:E358" si="89">E353</f>
        <v>328</v>
      </c>
      <c r="F354">
        <f t="shared" si="83"/>
        <v>0</v>
      </c>
    </row>
    <row r="355" spans="1:6" x14ac:dyDescent="0.25">
      <c r="A355" t="str">
        <f t="shared" si="77"/>
        <v>Benety Goh</v>
      </c>
      <c r="C355">
        <v>0.70699999999999996</v>
      </c>
      <c r="D355" t="s">
        <v>84</v>
      </c>
      <c r="E355">
        <f t="shared" si="89"/>
        <v>328</v>
      </c>
      <c r="F355">
        <f t="shared" si="83"/>
        <v>231.89599999999999</v>
      </c>
    </row>
    <row r="356" spans="1:6" x14ac:dyDescent="0.25">
      <c r="A356" t="str">
        <f t="shared" si="77"/>
        <v>Benety Goh</v>
      </c>
      <c r="C356">
        <v>9.8000000000000004E-2</v>
      </c>
      <c r="D356" t="s">
        <v>79</v>
      </c>
      <c r="E356">
        <f t="shared" si="89"/>
        <v>328</v>
      </c>
      <c r="F356">
        <f t="shared" si="83"/>
        <v>32.143999999999998</v>
      </c>
    </row>
    <row r="357" spans="1:6" x14ac:dyDescent="0.25">
      <c r="A357" t="str">
        <f t="shared" si="77"/>
        <v>Benety Goh</v>
      </c>
      <c r="C357">
        <v>0.19400000000000001</v>
      </c>
      <c r="D357" t="s">
        <v>29</v>
      </c>
      <c r="E357">
        <f t="shared" si="89"/>
        <v>328</v>
      </c>
      <c r="F357">
        <f t="shared" si="83"/>
        <v>63.632000000000005</v>
      </c>
    </row>
    <row r="358" spans="1:6" x14ac:dyDescent="0.25">
      <c r="A358" t="str">
        <f t="shared" si="77"/>
        <v>Benety Goh</v>
      </c>
      <c r="E358">
        <f t="shared" si="89"/>
        <v>328</v>
      </c>
      <c r="F358">
        <f t="shared" si="83"/>
        <v>0</v>
      </c>
    </row>
    <row r="359" spans="1:6" x14ac:dyDescent="0.25">
      <c r="A359" t="str">
        <f t="shared" si="77"/>
        <v>Benety Goh</v>
      </c>
      <c r="B359" t="s">
        <v>122</v>
      </c>
      <c r="E359">
        <v>67</v>
      </c>
      <c r="F359">
        <f t="shared" si="83"/>
        <v>0</v>
      </c>
    </row>
    <row r="360" spans="1:6" x14ac:dyDescent="0.25">
      <c r="A360" t="str">
        <f t="shared" si="77"/>
        <v>Benety Goh</v>
      </c>
      <c r="E360">
        <f t="shared" ref="E360:E363" si="90">E359</f>
        <v>67</v>
      </c>
      <c r="F360">
        <f t="shared" si="83"/>
        <v>0</v>
      </c>
    </row>
    <row r="361" spans="1:6" x14ac:dyDescent="0.25">
      <c r="A361" t="str">
        <f t="shared" si="77"/>
        <v>Benety Goh</v>
      </c>
      <c r="C361">
        <v>0.34499999999999997</v>
      </c>
      <c r="D361" t="s">
        <v>61</v>
      </c>
      <c r="E361">
        <f t="shared" si="90"/>
        <v>67</v>
      </c>
      <c r="F361">
        <f t="shared" si="83"/>
        <v>23.114999999999998</v>
      </c>
    </row>
    <row r="362" spans="1:6" x14ac:dyDescent="0.25">
      <c r="A362" t="str">
        <f t="shared" si="77"/>
        <v>Benety Goh</v>
      </c>
      <c r="C362">
        <v>0.65400000000000003</v>
      </c>
      <c r="D362" t="s">
        <v>84</v>
      </c>
      <c r="E362">
        <f t="shared" si="90"/>
        <v>67</v>
      </c>
      <c r="F362">
        <f t="shared" si="83"/>
        <v>43.818000000000005</v>
      </c>
    </row>
    <row r="363" spans="1:6" x14ac:dyDescent="0.25">
      <c r="A363" t="str">
        <f t="shared" si="77"/>
        <v>Benety Goh</v>
      </c>
      <c r="E363">
        <f t="shared" si="90"/>
        <v>67</v>
      </c>
      <c r="F363">
        <f t="shared" si="83"/>
        <v>0</v>
      </c>
    </row>
    <row r="364" spans="1:6" x14ac:dyDescent="0.25">
      <c r="A364" t="str">
        <f t="shared" si="77"/>
        <v>Benety Goh</v>
      </c>
      <c r="B364" t="s">
        <v>123</v>
      </c>
      <c r="E364">
        <v>112</v>
      </c>
      <c r="F364">
        <f t="shared" si="83"/>
        <v>0</v>
      </c>
    </row>
    <row r="365" spans="1:6" x14ac:dyDescent="0.25">
      <c r="A365" t="str">
        <f t="shared" ref="A365:A413" si="91">A364</f>
        <v>Benety Goh</v>
      </c>
      <c r="E365">
        <f t="shared" ref="E365:E367" si="92">E364</f>
        <v>112</v>
      </c>
      <c r="F365">
        <f t="shared" si="83"/>
        <v>0</v>
      </c>
    </row>
    <row r="366" spans="1:6" x14ac:dyDescent="0.25">
      <c r="A366" t="str">
        <f t="shared" si="91"/>
        <v>Benety Goh</v>
      </c>
      <c r="C366">
        <v>1</v>
      </c>
      <c r="D366" t="s">
        <v>105</v>
      </c>
      <c r="E366">
        <f t="shared" si="92"/>
        <v>112</v>
      </c>
      <c r="F366">
        <f t="shared" si="83"/>
        <v>112</v>
      </c>
    </row>
    <row r="367" spans="1:6" x14ac:dyDescent="0.25">
      <c r="A367" t="str">
        <f t="shared" si="91"/>
        <v>Benety Goh</v>
      </c>
      <c r="E367">
        <f t="shared" si="92"/>
        <v>112</v>
      </c>
      <c r="F367">
        <f t="shared" si="83"/>
        <v>0</v>
      </c>
    </row>
    <row r="368" spans="1:6" x14ac:dyDescent="0.25">
      <c r="A368" t="str">
        <f t="shared" si="91"/>
        <v>Benety Goh</v>
      </c>
      <c r="B368" t="s">
        <v>124</v>
      </c>
      <c r="E368">
        <v>75</v>
      </c>
      <c r="F368">
        <f t="shared" si="83"/>
        <v>0</v>
      </c>
    </row>
    <row r="369" spans="1:6" x14ac:dyDescent="0.25">
      <c r="A369" t="str">
        <f t="shared" si="91"/>
        <v>Benety Goh</v>
      </c>
      <c r="E369">
        <f t="shared" ref="E369:E372" si="93">E368</f>
        <v>75</v>
      </c>
      <c r="F369">
        <f t="shared" si="83"/>
        <v>0</v>
      </c>
    </row>
    <row r="370" spans="1:6" x14ac:dyDescent="0.25">
      <c r="A370" t="str">
        <f t="shared" si="91"/>
        <v>Benety Goh</v>
      </c>
      <c r="C370">
        <v>0.219</v>
      </c>
      <c r="D370" t="s">
        <v>61</v>
      </c>
      <c r="E370">
        <f t="shared" si="93"/>
        <v>75</v>
      </c>
      <c r="F370">
        <f t="shared" si="83"/>
        <v>16.425000000000001</v>
      </c>
    </row>
    <row r="371" spans="1:6" x14ac:dyDescent="0.25">
      <c r="A371" t="str">
        <f t="shared" si="91"/>
        <v>Benety Goh</v>
      </c>
      <c r="C371">
        <v>0.78</v>
      </c>
      <c r="D371" t="s">
        <v>105</v>
      </c>
      <c r="E371">
        <f t="shared" si="93"/>
        <v>75</v>
      </c>
      <c r="F371">
        <f t="shared" si="83"/>
        <v>58.5</v>
      </c>
    </row>
    <row r="372" spans="1:6" x14ac:dyDescent="0.25">
      <c r="A372" t="str">
        <f t="shared" si="91"/>
        <v>Benety Goh</v>
      </c>
      <c r="E372">
        <f t="shared" si="93"/>
        <v>75</v>
      </c>
      <c r="F372">
        <f t="shared" si="83"/>
        <v>0</v>
      </c>
    </row>
    <row r="373" spans="1:6" x14ac:dyDescent="0.25">
      <c r="A373" t="str">
        <f t="shared" si="91"/>
        <v>Benety Goh</v>
      </c>
      <c r="B373" t="s">
        <v>125</v>
      </c>
      <c r="E373">
        <v>12</v>
      </c>
      <c r="F373">
        <f t="shared" si="83"/>
        <v>0</v>
      </c>
    </row>
    <row r="374" spans="1:6" x14ac:dyDescent="0.25">
      <c r="A374" t="str">
        <f t="shared" si="91"/>
        <v>Benety Goh</v>
      </c>
      <c r="E374">
        <f t="shared" ref="E374:E377" si="94">E373</f>
        <v>12</v>
      </c>
      <c r="F374">
        <f t="shared" si="83"/>
        <v>0</v>
      </c>
    </row>
    <row r="375" spans="1:6" x14ac:dyDescent="0.25">
      <c r="A375" t="str">
        <f t="shared" si="91"/>
        <v>Benety Goh</v>
      </c>
      <c r="C375">
        <v>0.66700000000000004</v>
      </c>
      <c r="D375" t="s">
        <v>61</v>
      </c>
      <c r="E375">
        <f t="shared" si="94"/>
        <v>12</v>
      </c>
      <c r="F375">
        <f t="shared" si="83"/>
        <v>8.0040000000000013</v>
      </c>
    </row>
    <row r="376" spans="1:6" x14ac:dyDescent="0.25">
      <c r="A376" t="str">
        <f t="shared" si="91"/>
        <v>Benety Goh</v>
      </c>
      <c r="C376">
        <v>0.33200000000000002</v>
      </c>
      <c r="D376" t="s">
        <v>79</v>
      </c>
      <c r="E376">
        <f t="shared" si="94"/>
        <v>12</v>
      </c>
      <c r="F376">
        <f t="shared" si="83"/>
        <v>3.984</v>
      </c>
    </row>
    <row r="377" spans="1:6" x14ac:dyDescent="0.25">
      <c r="A377" t="str">
        <f t="shared" si="91"/>
        <v>Benety Goh</v>
      </c>
      <c r="E377">
        <f t="shared" si="94"/>
        <v>12</v>
      </c>
      <c r="F377">
        <f t="shared" si="83"/>
        <v>0</v>
      </c>
    </row>
    <row r="378" spans="1:6" x14ac:dyDescent="0.25">
      <c r="A378" t="str">
        <f t="shared" si="91"/>
        <v>Benety Goh</v>
      </c>
      <c r="B378" t="s">
        <v>126</v>
      </c>
      <c r="E378">
        <v>56</v>
      </c>
      <c r="F378">
        <f t="shared" si="83"/>
        <v>0</v>
      </c>
    </row>
    <row r="379" spans="1:6" x14ac:dyDescent="0.25">
      <c r="A379" t="str">
        <f t="shared" si="91"/>
        <v>Benety Goh</v>
      </c>
      <c r="E379">
        <f t="shared" ref="E379:E384" si="95">E378</f>
        <v>56</v>
      </c>
      <c r="F379">
        <f t="shared" si="83"/>
        <v>0</v>
      </c>
    </row>
    <row r="380" spans="1:6" x14ac:dyDescent="0.25">
      <c r="A380" t="str">
        <f t="shared" si="91"/>
        <v>Benety Goh</v>
      </c>
      <c r="C380">
        <v>3.5999999999999997E-2</v>
      </c>
      <c r="D380" t="s">
        <v>61</v>
      </c>
      <c r="E380">
        <f t="shared" si="95"/>
        <v>56</v>
      </c>
      <c r="F380">
        <f t="shared" si="83"/>
        <v>2.016</v>
      </c>
    </row>
    <row r="381" spans="1:6" x14ac:dyDescent="0.25">
      <c r="A381" t="str">
        <f t="shared" si="91"/>
        <v>Benety Goh</v>
      </c>
      <c r="C381">
        <v>0.17799999999999999</v>
      </c>
      <c r="D381" t="s">
        <v>16</v>
      </c>
      <c r="E381">
        <f t="shared" si="95"/>
        <v>56</v>
      </c>
      <c r="F381">
        <f t="shared" si="83"/>
        <v>9.968</v>
      </c>
    </row>
    <row r="382" spans="1:6" x14ac:dyDescent="0.25">
      <c r="A382" t="str">
        <f t="shared" si="91"/>
        <v>Benety Goh</v>
      </c>
      <c r="C382">
        <v>0.59599999999999997</v>
      </c>
      <c r="D382" t="s">
        <v>79</v>
      </c>
      <c r="E382">
        <f t="shared" si="95"/>
        <v>56</v>
      </c>
      <c r="F382">
        <f t="shared" si="83"/>
        <v>33.375999999999998</v>
      </c>
    </row>
    <row r="383" spans="1:6" x14ac:dyDescent="0.25">
      <c r="A383" t="str">
        <f t="shared" si="91"/>
        <v>Benety Goh</v>
      </c>
      <c r="C383">
        <v>0.187</v>
      </c>
      <c r="D383" t="s">
        <v>11</v>
      </c>
      <c r="E383">
        <f t="shared" si="95"/>
        <v>56</v>
      </c>
      <c r="F383">
        <f t="shared" si="83"/>
        <v>10.472</v>
      </c>
    </row>
    <row r="384" spans="1:6" x14ac:dyDescent="0.25">
      <c r="A384" t="str">
        <f t="shared" si="91"/>
        <v>Benety Goh</v>
      </c>
      <c r="E384">
        <f t="shared" si="95"/>
        <v>56</v>
      </c>
      <c r="F384">
        <f t="shared" si="83"/>
        <v>0</v>
      </c>
    </row>
    <row r="385" spans="1:6" x14ac:dyDescent="0.25">
      <c r="A385" t="str">
        <f t="shared" si="91"/>
        <v>Benety Goh</v>
      </c>
      <c r="B385" t="s">
        <v>127</v>
      </c>
      <c r="E385">
        <v>151</v>
      </c>
      <c r="F385">
        <f t="shared" si="83"/>
        <v>0</v>
      </c>
    </row>
    <row r="386" spans="1:6" x14ac:dyDescent="0.25">
      <c r="A386" t="str">
        <f t="shared" si="91"/>
        <v>Benety Goh</v>
      </c>
      <c r="E386">
        <f t="shared" ref="E386:E391" si="96">E385</f>
        <v>151</v>
      </c>
      <c r="F386">
        <f t="shared" si="83"/>
        <v>0</v>
      </c>
    </row>
    <row r="387" spans="1:6" x14ac:dyDescent="0.25">
      <c r="A387" t="str">
        <f t="shared" si="91"/>
        <v>Benety Goh</v>
      </c>
      <c r="C387">
        <v>6.8000000000000005E-2</v>
      </c>
      <c r="D387" t="s">
        <v>61</v>
      </c>
      <c r="E387">
        <f t="shared" si="96"/>
        <v>151</v>
      </c>
      <c r="F387">
        <f t="shared" ref="F387:F450" si="97">C387*E387</f>
        <v>10.268000000000001</v>
      </c>
    </row>
    <row r="388" spans="1:6" x14ac:dyDescent="0.25">
      <c r="A388" t="str">
        <f t="shared" si="91"/>
        <v>Benety Goh</v>
      </c>
      <c r="C388">
        <v>0.86199999999999999</v>
      </c>
      <c r="D388" t="s">
        <v>16</v>
      </c>
      <c r="E388">
        <f t="shared" si="96"/>
        <v>151</v>
      </c>
      <c r="F388">
        <f t="shared" si="97"/>
        <v>130.16200000000001</v>
      </c>
    </row>
    <row r="389" spans="1:6" x14ac:dyDescent="0.25">
      <c r="A389" t="str">
        <f t="shared" si="91"/>
        <v>Benety Goh</v>
      </c>
      <c r="C389">
        <v>4.1000000000000002E-2</v>
      </c>
      <c r="D389" t="s">
        <v>128</v>
      </c>
      <c r="E389">
        <f t="shared" si="96"/>
        <v>151</v>
      </c>
      <c r="F389">
        <f t="shared" si="97"/>
        <v>6.1909999999999998</v>
      </c>
    </row>
    <row r="390" spans="1:6" x14ac:dyDescent="0.25">
      <c r="A390" t="str">
        <f t="shared" si="91"/>
        <v>Benety Goh</v>
      </c>
      <c r="C390">
        <v>2.7E-2</v>
      </c>
      <c r="D390" t="s">
        <v>11</v>
      </c>
      <c r="E390">
        <f t="shared" si="96"/>
        <v>151</v>
      </c>
      <c r="F390">
        <f t="shared" si="97"/>
        <v>4.077</v>
      </c>
    </row>
    <row r="391" spans="1:6" x14ac:dyDescent="0.25">
      <c r="A391" t="str">
        <f t="shared" si="91"/>
        <v>Benety Goh</v>
      </c>
      <c r="E391">
        <f t="shared" si="96"/>
        <v>151</v>
      </c>
      <c r="F391">
        <f t="shared" si="97"/>
        <v>0</v>
      </c>
    </row>
    <row r="392" spans="1:6" x14ac:dyDescent="0.25">
      <c r="A392" t="str">
        <f t="shared" si="91"/>
        <v>Benety Goh</v>
      </c>
      <c r="B392" t="s">
        <v>129</v>
      </c>
      <c r="E392">
        <v>57</v>
      </c>
      <c r="F392">
        <f t="shared" si="97"/>
        <v>0</v>
      </c>
    </row>
    <row r="393" spans="1:6" x14ac:dyDescent="0.25">
      <c r="A393" t="str">
        <f t="shared" si="91"/>
        <v>Benety Goh</v>
      </c>
      <c r="E393">
        <f t="shared" ref="E393:E396" si="98">E392</f>
        <v>57</v>
      </c>
      <c r="F393">
        <f t="shared" si="97"/>
        <v>0</v>
      </c>
    </row>
    <row r="394" spans="1:6" x14ac:dyDescent="0.25">
      <c r="A394" t="str">
        <f t="shared" si="91"/>
        <v>Benety Goh</v>
      </c>
      <c r="C394">
        <v>0.254</v>
      </c>
      <c r="D394" t="s">
        <v>61</v>
      </c>
      <c r="E394">
        <f t="shared" si="98"/>
        <v>57</v>
      </c>
      <c r="F394">
        <f t="shared" si="97"/>
        <v>14.478</v>
      </c>
    </row>
    <row r="395" spans="1:6" x14ac:dyDescent="0.25">
      <c r="A395" t="str">
        <f t="shared" si="91"/>
        <v>Benety Goh</v>
      </c>
      <c r="C395">
        <v>0.745</v>
      </c>
      <c r="D395" t="s">
        <v>79</v>
      </c>
      <c r="E395">
        <f t="shared" si="98"/>
        <v>57</v>
      </c>
      <c r="F395">
        <f t="shared" si="97"/>
        <v>42.464999999999996</v>
      </c>
    </row>
    <row r="396" spans="1:6" x14ac:dyDescent="0.25">
      <c r="A396" t="str">
        <f t="shared" si="91"/>
        <v>Benety Goh</v>
      </c>
      <c r="E396">
        <f t="shared" si="98"/>
        <v>57</v>
      </c>
      <c r="F396">
        <f t="shared" si="97"/>
        <v>0</v>
      </c>
    </row>
    <row r="397" spans="1:6" x14ac:dyDescent="0.25">
      <c r="A397" t="str">
        <f t="shared" si="91"/>
        <v>Benety Goh</v>
      </c>
      <c r="B397" t="s">
        <v>130</v>
      </c>
      <c r="E397">
        <v>100</v>
      </c>
      <c r="F397">
        <f t="shared" si="97"/>
        <v>0</v>
      </c>
    </row>
    <row r="398" spans="1:6" x14ac:dyDescent="0.25">
      <c r="A398" t="str">
        <f t="shared" si="91"/>
        <v>Benety Goh</v>
      </c>
      <c r="E398">
        <f t="shared" ref="E398:E400" si="99">E397</f>
        <v>100</v>
      </c>
      <c r="F398">
        <f t="shared" si="97"/>
        <v>0</v>
      </c>
    </row>
    <row r="399" spans="1:6" x14ac:dyDescent="0.25">
      <c r="A399" t="str">
        <f t="shared" si="91"/>
        <v>Benety Goh</v>
      </c>
      <c r="C399">
        <v>1</v>
      </c>
      <c r="D399" t="s">
        <v>105</v>
      </c>
      <c r="E399">
        <f t="shared" si="99"/>
        <v>100</v>
      </c>
      <c r="F399">
        <f t="shared" si="97"/>
        <v>100</v>
      </c>
    </row>
    <row r="400" spans="1:6" x14ac:dyDescent="0.25">
      <c r="A400" t="str">
        <f t="shared" si="91"/>
        <v>Benety Goh</v>
      </c>
      <c r="E400">
        <f t="shared" si="99"/>
        <v>100</v>
      </c>
      <c r="F400">
        <f t="shared" si="97"/>
        <v>0</v>
      </c>
    </row>
    <row r="401" spans="1:6" x14ac:dyDescent="0.25">
      <c r="A401" t="str">
        <f t="shared" si="91"/>
        <v>Benety Goh</v>
      </c>
      <c r="B401" t="s">
        <v>131</v>
      </c>
      <c r="E401">
        <v>115</v>
      </c>
      <c r="F401">
        <f t="shared" si="97"/>
        <v>0</v>
      </c>
    </row>
    <row r="402" spans="1:6" x14ac:dyDescent="0.25">
      <c r="A402" t="str">
        <f t="shared" si="91"/>
        <v>Benety Goh</v>
      </c>
      <c r="E402">
        <f t="shared" ref="E402:E404" si="100">E401</f>
        <v>115</v>
      </c>
      <c r="F402">
        <f t="shared" si="97"/>
        <v>0</v>
      </c>
    </row>
    <row r="403" spans="1:6" x14ac:dyDescent="0.25">
      <c r="A403" t="str">
        <f t="shared" si="91"/>
        <v>Benety Goh</v>
      </c>
      <c r="C403">
        <v>1</v>
      </c>
      <c r="D403" t="s">
        <v>105</v>
      </c>
      <c r="E403">
        <f t="shared" si="100"/>
        <v>115</v>
      </c>
      <c r="F403">
        <f t="shared" si="97"/>
        <v>115</v>
      </c>
    </row>
    <row r="404" spans="1:6" x14ac:dyDescent="0.25">
      <c r="A404" t="str">
        <f t="shared" si="91"/>
        <v>Benety Goh</v>
      </c>
      <c r="E404">
        <f t="shared" si="100"/>
        <v>115</v>
      </c>
      <c r="F404">
        <f t="shared" si="97"/>
        <v>0</v>
      </c>
    </row>
    <row r="405" spans="1:6" x14ac:dyDescent="0.25">
      <c r="A405" t="str">
        <f t="shared" si="91"/>
        <v>Benety Goh</v>
      </c>
      <c r="B405" t="s">
        <v>132</v>
      </c>
      <c r="E405">
        <v>89</v>
      </c>
      <c r="F405">
        <f t="shared" si="97"/>
        <v>0</v>
      </c>
    </row>
    <row r="406" spans="1:6" x14ac:dyDescent="0.25">
      <c r="A406" t="str">
        <f t="shared" si="91"/>
        <v>Benety Goh</v>
      </c>
      <c r="E406">
        <f t="shared" ref="E406:E410" si="101">E405</f>
        <v>89</v>
      </c>
      <c r="F406">
        <f t="shared" si="97"/>
        <v>0</v>
      </c>
    </row>
    <row r="407" spans="1:6" x14ac:dyDescent="0.25">
      <c r="A407" t="str">
        <f t="shared" si="91"/>
        <v>Benety Goh</v>
      </c>
      <c r="C407">
        <v>0.50800000000000001</v>
      </c>
      <c r="D407" t="s">
        <v>61</v>
      </c>
      <c r="E407">
        <f t="shared" si="101"/>
        <v>89</v>
      </c>
      <c r="F407">
        <f t="shared" si="97"/>
        <v>45.212000000000003</v>
      </c>
    </row>
    <row r="408" spans="1:6" x14ac:dyDescent="0.25">
      <c r="A408" t="str">
        <f t="shared" si="91"/>
        <v>Benety Goh</v>
      </c>
      <c r="C408">
        <v>0.23400000000000001</v>
      </c>
      <c r="D408" t="s">
        <v>84</v>
      </c>
      <c r="E408">
        <f t="shared" si="101"/>
        <v>89</v>
      </c>
      <c r="F408">
        <f t="shared" si="97"/>
        <v>20.826000000000001</v>
      </c>
    </row>
    <row r="409" spans="1:6" x14ac:dyDescent="0.25">
      <c r="A409" t="str">
        <f t="shared" si="91"/>
        <v>Benety Goh</v>
      </c>
      <c r="C409">
        <v>0.25700000000000001</v>
      </c>
      <c r="D409" t="s">
        <v>79</v>
      </c>
      <c r="E409">
        <f t="shared" si="101"/>
        <v>89</v>
      </c>
      <c r="F409">
        <f t="shared" si="97"/>
        <v>22.873000000000001</v>
      </c>
    </row>
    <row r="410" spans="1:6" x14ac:dyDescent="0.25">
      <c r="A410" t="str">
        <f t="shared" si="91"/>
        <v>Benety Goh</v>
      </c>
      <c r="E410">
        <f t="shared" si="101"/>
        <v>89</v>
      </c>
      <c r="F410">
        <f t="shared" si="97"/>
        <v>0</v>
      </c>
    </row>
    <row r="411" spans="1:6" x14ac:dyDescent="0.25">
      <c r="A411" t="str">
        <f t="shared" si="91"/>
        <v>Benety Goh</v>
      </c>
      <c r="B411" t="s">
        <v>133</v>
      </c>
      <c r="E411">
        <v>1</v>
      </c>
      <c r="F411">
        <f t="shared" si="97"/>
        <v>0</v>
      </c>
    </row>
    <row r="412" spans="1:6" x14ac:dyDescent="0.25">
      <c r="A412" t="str">
        <f t="shared" si="91"/>
        <v>Benety Goh</v>
      </c>
      <c r="E412">
        <f t="shared" ref="E412:E414" si="102">E411</f>
        <v>1</v>
      </c>
      <c r="F412">
        <f t="shared" si="97"/>
        <v>0</v>
      </c>
    </row>
    <row r="413" spans="1:6" x14ac:dyDescent="0.25">
      <c r="A413" t="str">
        <f t="shared" si="91"/>
        <v>Benety Goh</v>
      </c>
      <c r="C413">
        <v>1</v>
      </c>
      <c r="D413" t="s">
        <v>134</v>
      </c>
      <c r="E413">
        <f t="shared" si="102"/>
        <v>1</v>
      </c>
      <c r="F413">
        <f t="shared" si="97"/>
        <v>1</v>
      </c>
    </row>
    <row r="414" spans="1:6" x14ac:dyDescent="0.25">
      <c r="A414" t="s">
        <v>472</v>
      </c>
      <c r="E414">
        <f t="shared" si="102"/>
        <v>1</v>
      </c>
      <c r="F414">
        <f t="shared" si="97"/>
        <v>0</v>
      </c>
    </row>
    <row r="415" spans="1:6" x14ac:dyDescent="0.25">
      <c r="A415" t="str">
        <f t="shared" ref="A415:A417" si="103">A414</f>
        <v>Charlie Page</v>
      </c>
      <c r="B415" t="s">
        <v>137</v>
      </c>
      <c r="E415">
        <v>10</v>
      </c>
      <c r="F415">
        <f t="shared" si="97"/>
        <v>0</v>
      </c>
    </row>
    <row r="416" spans="1:6" x14ac:dyDescent="0.25">
      <c r="A416" t="str">
        <f t="shared" si="103"/>
        <v>Charlie Page</v>
      </c>
      <c r="E416">
        <f t="shared" ref="E416:E418" si="104">E415</f>
        <v>10</v>
      </c>
      <c r="F416">
        <f t="shared" si="97"/>
        <v>0</v>
      </c>
    </row>
    <row r="417" spans="1:6" x14ac:dyDescent="0.25">
      <c r="A417" t="str">
        <f t="shared" si="103"/>
        <v>Charlie Page</v>
      </c>
      <c r="C417">
        <v>1</v>
      </c>
      <c r="D417" t="s">
        <v>51</v>
      </c>
      <c r="E417">
        <f t="shared" si="104"/>
        <v>10</v>
      </c>
      <c r="F417">
        <f t="shared" si="97"/>
        <v>10</v>
      </c>
    </row>
    <row r="418" spans="1:6" x14ac:dyDescent="0.25">
      <c r="A418" t="s">
        <v>473</v>
      </c>
      <c r="E418">
        <f t="shared" si="104"/>
        <v>10</v>
      </c>
      <c r="F418">
        <f t="shared" si="97"/>
        <v>0</v>
      </c>
    </row>
    <row r="419" spans="1:6" x14ac:dyDescent="0.25">
      <c r="A419" t="str">
        <f t="shared" ref="A419:A445" si="105">A418</f>
        <v>Dan Pasette</v>
      </c>
      <c r="B419" t="s">
        <v>140</v>
      </c>
      <c r="E419">
        <v>2</v>
      </c>
      <c r="F419">
        <f t="shared" si="97"/>
        <v>0</v>
      </c>
    </row>
    <row r="420" spans="1:6" x14ac:dyDescent="0.25">
      <c r="A420" t="str">
        <f t="shared" si="105"/>
        <v>Dan Pasette</v>
      </c>
      <c r="E420">
        <f t="shared" ref="E420:E422" si="106">E419</f>
        <v>2</v>
      </c>
      <c r="F420">
        <f t="shared" si="97"/>
        <v>0</v>
      </c>
    </row>
    <row r="421" spans="1:6" x14ac:dyDescent="0.25">
      <c r="A421" t="str">
        <f t="shared" si="105"/>
        <v>Dan Pasette</v>
      </c>
      <c r="C421">
        <v>1</v>
      </c>
      <c r="D421" t="s">
        <v>16</v>
      </c>
      <c r="E421">
        <f t="shared" si="106"/>
        <v>2</v>
      </c>
      <c r="F421">
        <f t="shared" si="97"/>
        <v>2</v>
      </c>
    </row>
    <row r="422" spans="1:6" x14ac:dyDescent="0.25">
      <c r="A422" t="str">
        <f t="shared" si="105"/>
        <v>Dan Pasette</v>
      </c>
      <c r="E422">
        <f t="shared" si="106"/>
        <v>2</v>
      </c>
      <c r="F422">
        <f t="shared" si="97"/>
        <v>0</v>
      </c>
    </row>
    <row r="423" spans="1:6" x14ac:dyDescent="0.25">
      <c r="A423" t="str">
        <f t="shared" si="105"/>
        <v>Dan Pasette</v>
      </c>
      <c r="B423" t="s">
        <v>141</v>
      </c>
      <c r="E423">
        <v>14</v>
      </c>
      <c r="F423">
        <f t="shared" si="97"/>
        <v>0</v>
      </c>
    </row>
    <row r="424" spans="1:6" x14ac:dyDescent="0.25">
      <c r="A424" t="str">
        <f t="shared" si="105"/>
        <v>Dan Pasette</v>
      </c>
      <c r="E424">
        <f t="shared" ref="E424:E427" si="107">E423</f>
        <v>14</v>
      </c>
      <c r="F424">
        <f t="shared" si="97"/>
        <v>0</v>
      </c>
    </row>
    <row r="425" spans="1:6" x14ac:dyDescent="0.25">
      <c r="A425" t="str">
        <f t="shared" si="105"/>
        <v>Dan Pasette</v>
      </c>
      <c r="C425">
        <v>0.52800000000000002</v>
      </c>
      <c r="D425" t="s">
        <v>142</v>
      </c>
      <c r="E425">
        <f t="shared" si="107"/>
        <v>14</v>
      </c>
      <c r="F425">
        <f t="shared" si="97"/>
        <v>7.3920000000000003</v>
      </c>
    </row>
    <row r="426" spans="1:6" x14ac:dyDescent="0.25">
      <c r="A426" t="str">
        <f t="shared" si="105"/>
        <v>Dan Pasette</v>
      </c>
      <c r="C426">
        <v>0.26700000000000002</v>
      </c>
      <c r="D426" t="s">
        <v>34</v>
      </c>
      <c r="E426">
        <f t="shared" si="107"/>
        <v>14</v>
      </c>
      <c r="F426">
        <f t="shared" si="97"/>
        <v>3.7380000000000004</v>
      </c>
    </row>
    <row r="427" spans="1:6" x14ac:dyDescent="0.25">
      <c r="A427" t="str">
        <f t="shared" si="105"/>
        <v>Dan Pasette</v>
      </c>
      <c r="E427">
        <f t="shared" si="107"/>
        <v>14</v>
      </c>
      <c r="F427">
        <f t="shared" si="97"/>
        <v>0</v>
      </c>
    </row>
    <row r="428" spans="1:6" x14ac:dyDescent="0.25">
      <c r="A428" t="str">
        <f t="shared" si="105"/>
        <v>Dan Pasette</v>
      </c>
      <c r="B428" t="s">
        <v>143</v>
      </c>
      <c r="E428">
        <v>138</v>
      </c>
      <c r="F428">
        <f t="shared" si="97"/>
        <v>0</v>
      </c>
    </row>
    <row r="429" spans="1:6" x14ac:dyDescent="0.25">
      <c r="A429" t="str">
        <f t="shared" si="105"/>
        <v>Dan Pasette</v>
      </c>
      <c r="E429">
        <f t="shared" ref="E429:E432" si="108">E428</f>
        <v>138</v>
      </c>
      <c r="F429">
        <f t="shared" si="97"/>
        <v>0</v>
      </c>
    </row>
    <row r="430" spans="1:6" x14ac:dyDescent="0.25">
      <c r="A430" t="str">
        <f t="shared" si="105"/>
        <v>Dan Pasette</v>
      </c>
      <c r="C430">
        <v>0.32300000000000001</v>
      </c>
      <c r="D430" t="s">
        <v>10</v>
      </c>
      <c r="E430">
        <f t="shared" si="108"/>
        <v>138</v>
      </c>
      <c r="F430">
        <f t="shared" si="97"/>
        <v>44.573999999999998</v>
      </c>
    </row>
    <row r="431" spans="1:6" x14ac:dyDescent="0.25">
      <c r="A431" t="str">
        <f t="shared" si="105"/>
        <v>Dan Pasette</v>
      </c>
      <c r="C431">
        <v>0.67600000000000005</v>
      </c>
      <c r="D431" t="s">
        <v>11</v>
      </c>
      <c r="E431">
        <f t="shared" si="108"/>
        <v>138</v>
      </c>
      <c r="F431">
        <f t="shared" si="97"/>
        <v>93.288000000000011</v>
      </c>
    </row>
    <row r="432" spans="1:6" x14ac:dyDescent="0.25">
      <c r="A432" t="str">
        <f t="shared" si="105"/>
        <v>Dan Pasette</v>
      </c>
      <c r="E432">
        <f t="shared" si="108"/>
        <v>138</v>
      </c>
      <c r="F432">
        <f t="shared" si="97"/>
        <v>0</v>
      </c>
    </row>
    <row r="433" spans="1:6" x14ac:dyDescent="0.25">
      <c r="A433" t="str">
        <f t="shared" si="105"/>
        <v>Dan Pasette</v>
      </c>
      <c r="B433" t="s">
        <v>144</v>
      </c>
      <c r="E433">
        <v>276</v>
      </c>
      <c r="F433">
        <f t="shared" si="97"/>
        <v>0</v>
      </c>
    </row>
    <row r="434" spans="1:6" x14ac:dyDescent="0.25">
      <c r="A434" t="str">
        <f t="shared" si="105"/>
        <v>Dan Pasette</v>
      </c>
      <c r="E434">
        <f t="shared" ref="E434:E446" si="109">E433</f>
        <v>276</v>
      </c>
      <c r="F434">
        <f t="shared" si="97"/>
        <v>0</v>
      </c>
    </row>
    <row r="435" spans="1:6" x14ac:dyDescent="0.25">
      <c r="A435" t="str">
        <f t="shared" si="105"/>
        <v>Dan Pasette</v>
      </c>
      <c r="C435">
        <v>8.2000000000000003E-2</v>
      </c>
      <c r="D435" t="s">
        <v>145</v>
      </c>
      <c r="E435">
        <f t="shared" si="109"/>
        <v>276</v>
      </c>
      <c r="F435">
        <f t="shared" si="97"/>
        <v>22.632000000000001</v>
      </c>
    </row>
    <row r="436" spans="1:6" x14ac:dyDescent="0.25">
      <c r="A436" t="str">
        <f t="shared" si="105"/>
        <v>Dan Pasette</v>
      </c>
      <c r="C436">
        <v>6.0000000000000001E-3</v>
      </c>
      <c r="D436" t="s">
        <v>22</v>
      </c>
      <c r="E436">
        <f t="shared" si="109"/>
        <v>276</v>
      </c>
      <c r="F436">
        <f t="shared" si="97"/>
        <v>1.6560000000000001</v>
      </c>
    </row>
    <row r="437" spans="1:6" x14ac:dyDescent="0.25">
      <c r="A437" t="str">
        <f t="shared" si="105"/>
        <v>Dan Pasette</v>
      </c>
      <c r="C437">
        <v>5.0000000000000001E-3</v>
      </c>
      <c r="D437" t="s">
        <v>146</v>
      </c>
      <c r="E437">
        <f t="shared" si="109"/>
        <v>276</v>
      </c>
      <c r="F437">
        <f t="shared" si="97"/>
        <v>1.3800000000000001</v>
      </c>
    </row>
    <row r="438" spans="1:6" x14ac:dyDescent="0.25">
      <c r="A438" t="str">
        <f t="shared" si="105"/>
        <v>Dan Pasette</v>
      </c>
      <c r="C438">
        <v>2.1999999999999999E-2</v>
      </c>
      <c r="D438" t="s">
        <v>147</v>
      </c>
      <c r="E438">
        <f t="shared" si="109"/>
        <v>276</v>
      </c>
      <c r="F438">
        <f t="shared" si="97"/>
        <v>6.0720000000000001</v>
      </c>
    </row>
    <row r="439" spans="1:6" x14ac:dyDescent="0.25">
      <c r="A439" t="str">
        <f t="shared" si="105"/>
        <v>Dan Pasette</v>
      </c>
      <c r="C439">
        <v>5.8999999999999997E-2</v>
      </c>
      <c r="D439" t="s">
        <v>134</v>
      </c>
      <c r="E439">
        <f t="shared" si="109"/>
        <v>276</v>
      </c>
      <c r="F439">
        <f t="shared" si="97"/>
        <v>16.283999999999999</v>
      </c>
    </row>
    <row r="440" spans="1:6" x14ac:dyDescent="0.25">
      <c r="A440" t="str">
        <f t="shared" si="105"/>
        <v>Dan Pasette</v>
      </c>
      <c r="C440">
        <v>2.8000000000000001E-2</v>
      </c>
      <c r="D440" t="s">
        <v>148</v>
      </c>
      <c r="E440">
        <f t="shared" si="109"/>
        <v>276</v>
      </c>
      <c r="F440">
        <f t="shared" si="97"/>
        <v>7.7279999999999998</v>
      </c>
    </row>
    <row r="441" spans="1:6" x14ac:dyDescent="0.25">
      <c r="A441" t="str">
        <f t="shared" si="105"/>
        <v>Dan Pasette</v>
      </c>
      <c r="C441">
        <v>5.0000000000000001E-3</v>
      </c>
      <c r="D441" t="s">
        <v>149</v>
      </c>
      <c r="E441">
        <f t="shared" si="109"/>
        <v>276</v>
      </c>
      <c r="F441">
        <f t="shared" si="97"/>
        <v>1.3800000000000001</v>
      </c>
    </row>
    <row r="442" spans="1:6" x14ac:dyDescent="0.25">
      <c r="A442" t="str">
        <f t="shared" si="105"/>
        <v>Dan Pasette</v>
      </c>
      <c r="C442">
        <v>1.2E-2</v>
      </c>
      <c r="D442" t="s">
        <v>150</v>
      </c>
      <c r="E442">
        <f t="shared" si="109"/>
        <v>276</v>
      </c>
      <c r="F442">
        <f t="shared" si="97"/>
        <v>3.3120000000000003</v>
      </c>
    </row>
    <row r="443" spans="1:6" x14ac:dyDescent="0.25">
      <c r="A443" t="str">
        <f t="shared" si="105"/>
        <v>Dan Pasette</v>
      </c>
      <c r="C443">
        <v>0.02</v>
      </c>
      <c r="D443" t="s">
        <v>151</v>
      </c>
      <c r="E443">
        <f t="shared" si="109"/>
        <v>276</v>
      </c>
      <c r="F443">
        <f t="shared" si="97"/>
        <v>5.5200000000000005</v>
      </c>
    </row>
    <row r="444" spans="1:6" x14ac:dyDescent="0.25">
      <c r="A444" t="str">
        <f t="shared" si="105"/>
        <v>Dan Pasette</v>
      </c>
      <c r="C444">
        <v>0.74199999999999999</v>
      </c>
      <c r="D444" t="s">
        <v>61</v>
      </c>
      <c r="E444">
        <f t="shared" si="109"/>
        <v>276</v>
      </c>
      <c r="F444">
        <f t="shared" si="97"/>
        <v>204.792</v>
      </c>
    </row>
    <row r="445" spans="1:6" x14ac:dyDescent="0.25">
      <c r="A445" t="str">
        <f t="shared" si="105"/>
        <v>Dan Pasette</v>
      </c>
      <c r="C445">
        <v>1.2E-2</v>
      </c>
      <c r="D445" t="s">
        <v>11</v>
      </c>
      <c r="E445">
        <f t="shared" si="109"/>
        <v>276</v>
      </c>
      <c r="F445">
        <f t="shared" si="97"/>
        <v>3.3120000000000003</v>
      </c>
    </row>
    <row r="446" spans="1:6" x14ac:dyDescent="0.25">
      <c r="A446" t="s">
        <v>474</v>
      </c>
      <c r="E446">
        <f t="shared" si="109"/>
        <v>276</v>
      </c>
      <c r="F446">
        <f t="shared" si="97"/>
        <v>0</v>
      </c>
    </row>
    <row r="447" spans="1:6" x14ac:dyDescent="0.25">
      <c r="A447" t="str">
        <f t="shared" ref="A447:A478" si="110">A446</f>
        <v>David Storch</v>
      </c>
      <c r="B447" t="s">
        <v>154</v>
      </c>
      <c r="E447">
        <v>29</v>
      </c>
      <c r="F447">
        <f t="shared" si="97"/>
        <v>0</v>
      </c>
    </row>
    <row r="448" spans="1:6" x14ac:dyDescent="0.25">
      <c r="A448" t="str">
        <f t="shared" si="110"/>
        <v>David Storch</v>
      </c>
      <c r="E448">
        <f t="shared" ref="E448:E450" si="111">E447</f>
        <v>29</v>
      </c>
      <c r="F448">
        <f t="shared" si="97"/>
        <v>0</v>
      </c>
    </row>
    <row r="449" spans="1:6" x14ac:dyDescent="0.25">
      <c r="A449" t="str">
        <f t="shared" si="110"/>
        <v>David Storch</v>
      </c>
      <c r="C449">
        <v>1</v>
      </c>
      <c r="D449" t="s">
        <v>61</v>
      </c>
      <c r="E449">
        <f t="shared" si="111"/>
        <v>29</v>
      </c>
      <c r="F449">
        <f t="shared" si="97"/>
        <v>29</v>
      </c>
    </row>
    <row r="450" spans="1:6" x14ac:dyDescent="0.25">
      <c r="A450" t="str">
        <f t="shared" si="110"/>
        <v>David Storch</v>
      </c>
      <c r="E450">
        <f t="shared" si="111"/>
        <v>29</v>
      </c>
      <c r="F450">
        <f t="shared" si="97"/>
        <v>0</v>
      </c>
    </row>
    <row r="451" spans="1:6" x14ac:dyDescent="0.25">
      <c r="A451" t="str">
        <f t="shared" si="110"/>
        <v>David Storch</v>
      </c>
      <c r="B451" t="s">
        <v>155</v>
      </c>
      <c r="E451">
        <v>185</v>
      </c>
      <c r="F451">
        <f t="shared" ref="F451:F514" si="112">C451*E451</f>
        <v>0</v>
      </c>
    </row>
    <row r="452" spans="1:6" x14ac:dyDescent="0.25">
      <c r="A452" t="str">
        <f t="shared" si="110"/>
        <v>David Storch</v>
      </c>
      <c r="E452">
        <f t="shared" ref="E452:E454" si="113">E451</f>
        <v>185</v>
      </c>
      <c r="F452">
        <f t="shared" si="112"/>
        <v>0</v>
      </c>
    </row>
    <row r="453" spans="1:6" x14ac:dyDescent="0.25">
      <c r="A453" t="str">
        <f t="shared" si="110"/>
        <v>David Storch</v>
      </c>
      <c r="C453">
        <v>1</v>
      </c>
      <c r="D453" t="s">
        <v>79</v>
      </c>
      <c r="E453">
        <f t="shared" si="113"/>
        <v>185</v>
      </c>
      <c r="F453">
        <f t="shared" si="112"/>
        <v>185</v>
      </c>
    </row>
    <row r="454" spans="1:6" x14ac:dyDescent="0.25">
      <c r="A454" t="str">
        <f t="shared" si="110"/>
        <v>David Storch</v>
      </c>
      <c r="E454">
        <f t="shared" si="113"/>
        <v>185</v>
      </c>
      <c r="F454">
        <f t="shared" si="112"/>
        <v>0</v>
      </c>
    </row>
    <row r="455" spans="1:6" x14ac:dyDescent="0.25">
      <c r="A455" t="str">
        <f t="shared" si="110"/>
        <v>David Storch</v>
      </c>
      <c r="B455" t="s">
        <v>156</v>
      </c>
      <c r="E455">
        <v>38</v>
      </c>
      <c r="F455">
        <f t="shared" si="112"/>
        <v>0</v>
      </c>
    </row>
    <row r="456" spans="1:6" x14ac:dyDescent="0.25">
      <c r="A456" t="str">
        <f t="shared" si="110"/>
        <v>David Storch</v>
      </c>
      <c r="E456">
        <f t="shared" ref="E456:E458" si="114">E455</f>
        <v>38</v>
      </c>
      <c r="F456">
        <f t="shared" si="112"/>
        <v>0</v>
      </c>
    </row>
    <row r="457" spans="1:6" x14ac:dyDescent="0.25">
      <c r="A457" t="str">
        <f t="shared" si="110"/>
        <v>David Storch</v>
      </c>
      <c r="C457">
        <v>1</v>
      </c>
      <c r="D457" t="s">
        <v>134</v>
      </c>
      <c r="E457">
        <f t="shared" si="114"/>
        <v>38</v>
      </c>
      <c r="F457">
        <f t="shared" si="112"/>
        <v>38</v>
      </c>
    </row>
    <row r="458" spans="1:6" x14ac:dyDescent="0.25">
      <c r="A458" t="str">
        <f t="shared" si="110"/>
        <v>David Storch</v>
      </c>
      <c r="E458">
        <f t="shared" si="114"/>
        <v>38</v>
      </c>
      <c r="F458">
        <f t="shared" si="112"/>
        <v>0</v>
      </c>
    </row>
    <row r="459" spans="1:6" x14ac:dyDescent="0.25">
      <c r="A459" t="str">
        <f t="shared" si="110"/>
        <v>David Storch</v>
      </c>
      <c r="B459" t="s">
        <v>157</v>
      </c>
      <c r="E459">
        <v>96</v>
      </c>
      <c r="F459">
        <f t="shared" si="112"/>
        <v>0</v>
      </c>
    </row>
    <row r="460" spans="1:6" x14ac:dyDescent="0.25">
      <c r="A460" t="str">
        <f t="shared" si="110"/>
        <v>David Storch</v>
      </c>
      <c r="E460">
        <f t="shared" ref="E460:E463" si="115">E459</f>
        <v>96</v>
      </c>
      <c r="F460">
        <f t="shared" si="112"/>
        <v>0</v>
      </c>
    </row>
    <row r="461" spans="1:6" x14ac:dyDescent="0.25">
      <c r="A461" t="str">
        <f t="shared" si="110"/>
        <v>David Storch</v>
      </c>
      <c r="C461">
        <v>0.499</v>
      </c>
      <c r="D461" t="s">
        <v>61</v>
      </c>
      <c r="E461">
        <f t="shared" si="115"/>
        <v>96</v>
      </c>
      <c r="F461">
        <f t="shared" si="112"/>
        <v>47.903999999999996</v>
      </c>
    </row>
    <row r="462" spans="1:6" x14ac:dyDescent="0.25">
      <c r="A462" t="str">
        <f t="shared" si="110"/>
        <v>David Storch</v>
      </c>
      <c r="C462">
        <v>0.5</v>
      </c>
      <c r="D462" t="s">
        <v>79</v>
      </c>
      <c r="E462">
        <f t="shared" si="115"/>
        <v>96</v>
      </c>
      <c r="F462">
        <f t="shared" si="112"/>
        <v>48</v>
      </c>
    </row>
    <row r="463" spans="1:6" x14ac:dyDescent="0.25">
      <c r="A463" t="str">
        <f t="shared" si="110"/>
        <v>David Storch</v>
      </c>
      <c r="E463">
        <f t="shared" si="115"/>
        <v>96</v>
      </c>
      <c r="F463">
        <f t="shared" si="112"/>
        <v>0</v>
      </c>
    </row>
    <row r="464" spans="1:6" x14ac:dyDescent="0.25">
      <c r="A464" t="str">
        <f t="shared" si="110"/>
        <v>David Storch</v>
      </c>
      <c r="B464" t="s">
        <v>158</v>
      </c>
      <c r="E464">
        <v>33</v>
      </c>
      <c r="F464">
        <f t="shared" si="112"/>
        <v>0</v>
      </c>
    </row>
    <row r="465" spans="1:6" x14ac:dyDescent="0.25">
      <c r="A465" t="str">
        <f t="shared" si="110"/>
        <v>David Storch</v>
      </c>
      <c r="E465">
        <f t="shared" ref="E465:E467" si="116">E464</f>
        <v>33</v>
      </c>
      <c r="F465">
        <f t="shared" si="112"/>
        <v>0</v>
      </c>
    </row>
    <row r="466" spans="1:6" x14ac:dyDescent="0.25">
      <c r="A466" t="str">
        <f t="shared" si="110"/>
        <v>David Storch</v>
      </c>
      <c r="C466">
        <v>1</v>
      </c>
      <c r="D466" t="s">
        <v>79</v>
      </c>
      <c r="E466">
        <f t="shared" si="116"/>
        <v>33</v>
      </c>
      <c r="F466">
        <f t="shared" si="112"/>
        <v>33</v>
      </c>
    </row>
    <row r="467" spans="1:6" x14ac:dyDescent="0.25">
      <c r="A467" t="str">
        <f t="shared" si="110"/>
        <v>David Storch</v>
      </c>
      <c r="E467">
        <f t="shared" si="116"/>
        <v>33</v>
      </c>
      <c r="F467">
        <f t="shared" si="112"/>
        <v>0</v>
      </c>
    </row>
    <row r="468" spans="1:6" x14ac:dyDescent="0.25">
      <c r="A468" t="str">
        <f t="shared" si="110"/>
        <v>David Storch</v>
      </c>
      <c r="B468" t="s">
        <v>159</v>
      </c>
      <c r="E468">
        <v>25</v>
      </c>
      <c r="F468">
        <f t="shared" si="112"/>
        <v>0</v>
      </c>
    </row>
    <row r="469" spans="1:6" x14ac:dyDescent="0.25">
      <c r="A469" t="str">
        <f t="shared" si="110"/>
        <v>David Storch</v>
      </c>
      <c r="E469">
        <f t="shared" ref="E469:E471" si="117">E468</f>
        <v>25</v>
      </c>
      <c r="F469">
        <f t="shared" si="112"/>
        <v>0</v>
      </c>
    </row>
    <row r="470" spans="1:6" x14ac:dyDescent="0.25">
      <c r="A470" t="str">
        <f t="shared" si="110"/>
        <v>David Storch</v>
      </c>
      <c r="C470">
        <v>1</v>
      </c>
      <c r="D470" t="s">
        <v>61</v>
      </c>
      <c r="E470">
        <f t="shared" si="117"/>
        <v>25</v>
      </c>
      <c r="F470">
        <f t="shared" si="112"/>
        <v>25</v>
      </c>
    </row>
    <row r="471" spans="1:6" x14ac:dyDescent="0.25">
      <c r="A471" t="str">
        <f t="shared" si="110"/>
        <v>David Storch</v>
      </c>
      <c r="E471">
        <f t="shared" si="117"/>
        <v>25</v>
      </c>
      <c r="F471">
        <f t="shared" si="112"/>
        <v>0</v>
      </c>
    </row>
    <row r="472" spans="1:6" x14ac:dyDescent="0.25">
      <c r="A472" t="str">
        <f t="shared" si="110"/>
        <v>David Storch</v>
      </c>
      <c r="B472" t="s">
        <v>160</v>
      </c>
      <c r="E472">
        <v>913</v>
      </c>
      <c r="F472">
        <f t="shared" si="112"/>
        <v>0</v>
      </c>
    </row>
    <row r="473" spans="1:6" x14ac:dyDescent="0.25">
      <c r="A473" t="str">
        <f t="shared" si="110"/>
        <v>David Storch</v>
      </c>
      <c r="E473">
        <f t="shared" ref="E473:E477" si="118">E472</f>
        <v>913</v>
      </c>
      <c r="F473">
        <f t="shared" si="112"/>
        <v>0</v>
      </c>
    </row>
    <row r="474" spans="1:6" x14ac:dyDescent="0.25">
      <c r="A474" t="str">
        <f t="shared" si="110"/>
        <v>David Storch</v>
      </c>
      <c r="C474">
        <v>0.01</v>
      </c>
      <c r="D474" t="s">
        <v>149</v>
      </c>
      <c r="E474">
        <f t="shared" si="118"/>
        <v>913</v>
      </c>
      <c r="F474">
        <f t="shared" si="112"/>
        <v>9.1300000000000008</v>
      </c>
    </row>
    <row r="475" spans="1:6" x14ac:dyDescent="0.25">
      <c r="A475" t="str">
        <f t="shared" si="110"/>
        <v>David Storch</v>
      </c>
      <c r="C475">
        <v>0.80900000000000005</v>
      </c>
      <c r="D475" t="s">
        <v>61</v>
      </c>
      <c r="E475">
        <f t="shared" si="118"/>
        <v>913</v>
      </c>
      <c r="F475">
        <f t="shared" si="112"/>
        <v>738.61700000000008</v>
      </c>
    </row>
    <row r="476" spans="1:6" x14ac:dyDescent="0.25">
      <c r="A476" t="str">
        <f t="shared" si="110"/>
        <v>David Storch</v>
      </c>
      <c r="C476">
        <v>0.18</v>
      </c>
      <c r="D476" t="s">
        <v>79</v>
      </c>
      <c r="E476">
        <f t="shared" si="118"/>
        <v>913</v>
      </c>
      <c r="F476">
        <f t="shared" si="112"/>
        <v>164.34</v>
      </c>
    </row>
    <row r="477" spans="1:6" x14ac:dyDescent="0.25">
      <c r="A477" t="str">
        <f t="shared" si="110"/>
        <v>David Storch</v>
      </c>
      <c r="E477">
        <f t="shared" si="118"/>
        <v>913</v>
      </c>
      <c r="F477">
        <f t="shared" si="112"/>
        <v>0</v>
      </c>
    </row>
    <row r="478" spans="1:6" x14ac:dyDescent="0.25">
      <c r="A478" t="str">
        <f t="shared" si="110"/>
        <v>David Storch</v>
      </c>
      <c r="B478" t="s">
        <v>161</v>
      </c>
      <c r="E478">
        <v>6</v>
      </c>
      <c r="F478">
        <f t="shared" si="112"/>
        <v>0</v>
      </c>
    </row>
    <row r="479" spans="1:6" x14ac:dyDescent="0.25">
      <c r="A479" t="str">
        <f t="shared" ref="A479:A495" si="119">A478</f>
        <v>David Storch</v>
      </c>
      <c r="E479">
        <f t="shared" ref="E479:E481" si="120">E478</f>
        <v>6</v>
      </c>
      <c r="F479">
        <f t="shared" si="112"/>
        <v>0</v>
      </c>
    </row>
    <row r="480" spans="1:6" x14ac:dyDescent="0.25">
      <c r="A480" t="str">
        <f t="shared" si="119"/>
        <v>David Storch</v>
      </c>
      <c r="C480">
        <v>1</v>
      </c>
      <c r="D480" t="s">
        <v>79</v>
      </c>
      <c r="E480">
        <f t="shared" si="120"/>
        <v>6</v>
      </c>
      <c r="F480">
        <f t="shared" si="112"/>
        <v>6</v>
      </c>
    </row>
    <row r="481" spans="1:6" x14ac:dyDescent="0.25">
      <c r="A481" t="str">
        <f t="shared" si="119"/>
        <v>David Storch</v>
      </c>
      <c r="E481">
        <f t="shared" si="120"/>
        <v>6</v>
      </c>
      <c r="F481">
        <f t="shared" si="112"/>
        <v>0</v>
      </c>
    </row>
    <row r="482" spans="1:6" x14ac:dyDescent="0.25">
      <c r="A482" t="str">
        <f t="shared" si="119"/>
        <v>David Storch</v>
      </c>
      <c r="B482" t="s">
        <v>162</v>
      </c>
      <c r="E482">
        <v>658</v>
      </c>
      <c r="F482">
        <f t="shared" si="112"/>
        <v>0</v>
      </c>
    </row>
    <row r="483" spans="1:6" x14ac:dyDescent="0.25">
      <c r="A483" t="str">
        <f t="shared" si="119"/>
        <v>David Storch</v>
      </c>
      <c r="E483">
        <f t="shared" ref="E483:E487" si="121">E482</f>
        <v>658</v>
      </c>
      <c r="F483">
        <f t="shared" si="112"/>
        <v>0</v>
      </c>
    </row>
    <row r="484" spans="1:6" x14ac:dyDescent="0.25">
      <c r="A484" t="str">
        <f t="shared" si="119"/>
        <v>David Storch</v>
      </c>
      <c r="C484">
        <v>8.5999999999999993E-2</v>
      </c>
      <c r="D484" t="s">
        <v>61</v>
      </c>
      <c r="E484">
        <f t="shared" si="121"/>
        <v>658</v>
      </c>
      <c r="F484">
        <f t="shared" si="112"/>
        <v>56.587999999999994</v>
      </c>
    </row>
    <row r="485" spans="1:6" x14ac:dyDescent="0.25">
      <c r="A485" t="str">
        <f t="shared" si="119"/>
        <v>David Storch</v>
      </c>
      <c r="C485">
        <v>8.9999999999999993E-3</v>
      </c>
      <c r="D485" t="s">
        <v>105</v>
      </c>
      <c r="E485">
        <f t="shared" si="121"/>
        <v>658</v>
      </c>
      <c r="F485">
        <f t="shared" si="112"/>
        <v>5.9219999999999997</v>
      </c>
    </row>
    <row r="486" spans="1:6" x14ac:dyDescent="0.25">
      <c r="A486" t="str">
        <f t="shared" si="119"/>
        <v>David Storch</v>
      </c>
      <c r="C486">
        <v>0.90400000000000003</v>
      </c>
      <c r="D486" t="s">
        <v>79</v>
      </c>
      <c r="E486">
        <f t="shared" si="121"/>
        <v>658</v>
      </c>
      <c r="F486">
        <f t="shared" si="112"/>
        <v>594.83199999999999</v>
      </c>
    </row>
    <row r="487" spans="1:6" x14ac:dyDescent="0.25">
      <c r="A487" t="str">
        <f t="shared" si="119"/>
        <v>David Storch</v>
      </c>
      <c r="E487">
        <f t="shared" si="121"/>
        <v>658</v>
      </c>
      <c r="F487">
        <f t="shared" si="112"/>
        <v>0</v>
      </c>
    </row>
    <row r="488" spans="1:6" x14ac:dyDescent="0.25">
      <c r="A488" t="str">
        <f t="shared" si="119"/>
        <v>David Storch</v>
      </c>
      <c r="B488" t="s">
        <v>163</v>
      </c>
      <c r="E488">
        <v>1541</v>
      </c>
      <c r="F488">
        <f t="shared" si="112"/>
        <v>0</v>
      </c>
    </row>
    <row r="489" spans="1:6" x14ac:dyDescent="0.25">
      <c r="A489" t="str">
        <f t="shared" si="119"/>
        <v>David Storch</v>
      </c>
      <c r="E489">
        <f t="shared" ref="E489:E492" si="122">E488</f>
        <v>1541</v>
      </c>
      <c r="F489">
        <f t="shared" si="112"/>
        <v>0</v>
      </c>
    </row>
    <row r="490" spans="1:6" x14ac:dyDescent="0.25">
      <c r="A490" t="str">
        <f t="shared" si="119"/>
        <v>David Storch</v>
      </c>
      <c r="C490">
        <v>0.25</v>
      </c>
      <c r="D490" t="s">
        <v>61</v>
      </c>
      <c r="E490">
        <f t="shared" si="122"/>
        <v>1541</v>
      </c>
      <c r="F490">
        <f t="shared" si="112"/>
        <v>385.25</v>
      </c>
    </row>
    <row r="491" spans="1:6" x14ac:dyDescent="0.25">
      <c r="A491" t="str">
        <f t="shared" si="119"/>
        <v>David Storch</v>
      </c>
      <c r="C491">
        <v>0.749</v>
      </c>
      <c r="D491" t="s">
        <v>79</v>
      </c>
      <c r="E491">
        <f t="shared" si="122"/>
        <v>1541</v>
      </c>
      <c r="F491">
        <f t="shared" si="112"/>
        <v>1154.2090000000001</v>
      </c>
    </row>
    <row r="492" spans="1:6" x14ac:dyDescent="0.25">
      <c r="A492" t="str">
        <f t="shared" si="119"/>
        <v>David Storch</v>
      </c>
      <c r="E492">
        <f t="shared" si="122"/>
        <v>1541</v>
      </c>
      <c r="F492">
        <f t="shared" si="112"/>
        <v>0</v>
      </c>
    </row>
    <row r="493" spans="1:6" x14ac:dyDescent="0.25">
      <c r="A493" t="str">
        <f t="shared" si="119"/>
        <v>David Storch</v>
      </c>
      <c r="B493" t="s">
        <v>164</v>
      </c>
      <c r="E493">
        <v>12</v>
      </c>
      <c r="F493">
        <f t="shared" si="112"/>
        <v>0</v>
      </c>
    </row>
    <row r="494" spans="1:6" x14ac:dyDescent="0.25">
      <c r="A494" t="str">
        <f t="shared" si="119"/>
        <v>David Storch</v>
      </c>
      <c r="E494">
        <f t="shared" ref="E494:E496" si="123">E493</f>
        <v>12</v>
      </c>
      <c r="F494">
        <f t="shared" si="112"/>
        <v>0</v>
      </c>
    </row>
    <row r="495" spans="1:6" x14ac:dyDescent="0.25">
      <c r="A495" t="str">
        <f t="shared" si="119"/>
        <v>David Storch</v>
      </c>
      <c r="C495">
        <v>1</v>
      </c>
      <c r="D495" t="s">
        <v>61</v>
      </c>
      <c r="E495">
        <f t="shared" si="123"/>
        <v>12</v>
      </c>
      <c r="F495">
        <f t="shared" si="112"/>
        <v>12</v>
      </c>
    </row>
    <row r="496" spans="1:6" x14ac:dyDescent="0.25">
      <c r="A496" t="s">
        <v>475</v>
      </c>
      <c r="E496">
        <f t="shared" si="123"/>
        <v>12</v>
      </c>
      <c r="F496">
        <f t="shared" si="112"/>
        <v>0</v>
      </c>
    </row>
    <row r="497" spans="1:6" x14ac:dyDescent="0.25">
      <c r="A497" t="str">
        <f t="shared" ref="A497:A507" si="124">A496</f>
        <v>Davide Italiano</v>
      </c>
      <c r="B497" t="s">
        <v>167</v>
      </c>
      <c r="E497">
        <v>10</v>
      </c>
      <c r="F497">
        <f t="shared" si="112"/>
        <v>0</v>
      </c>
    </row>
    <row r="498" spans="1:6" x14ac:dyDescent="0.25">
      <c r="A498" t="str">
        <f t="shared" si="124"/>
        <v>Davide Italiano</v>
      </c>
      <c r="E498">
        <f t="shared" ref="E498:E500" si="125">E497</f>
        <v>10</v>
      </c>
      <c r="F498">
        <f t="shared" si="112"/>
        <v>0</v>
      </c>
    </row>
    <row r="499" spans="1:6" x14ac:dyDescent="0.25">
      <c r="A499" t="str">
        <f t="shared" si="124"/>
        <v>Davide Italiano</v>
      </c>
      <c r="C499">
        <v>1</v>
      </c>
      <c r="D499" t="s">
        <v>59</v>
      </c>
      <c r="E499">
        <f t="shared" si="125"/>
        <v>10</v>
      </c>
      <c r="F499">
        <f t="shared" si="112"/>
        <v>10</v>
      </c>
    </row>
    <row r="500" spans="1:6" x14ac:dyDescent="0.25">
      <c r="A500" t="str">
        <f t="shared" si="124"/>
        <v>Davide Italiano</v>
      </c>
      <c r="E500">
        <f t="shared" si="125"/>
        <v>10</v>
      </c>
      <c r="F500">
        <f t="shared" si="112"/>
        <v>0</v>
      </c>
    </row>
    <row r="501" spans="1:6" x14ac:dyDescent="0.25">
      <c r="A501" t="str">
        <f t="shared" si="124"/>
        <v>Davide Italiano</v>
      </c>
      <c r="B501" t="s">
        <v>168</v>
      </c>
      <c r="E501">
        <v>10</v>
      </c>
      <c r="F501">
        <f t="shared" si="112"/>
        <v>0</v>
      </c>
    </row>
    <row r="502" spans="1:6" x14ac:dyDescent="0.25">
      <c r="A502" t="str">
        <f t="shared" si="124"/>
        <v>Davide Italiano</v>
      </c>
      <c r="E502">
        <f t="shared" ref="E502:E504" si="126">E501</f>
        <v>10</v>
      </c>
      <c r="F502">
        <f t="shared" si="112"/>
        <v>0</v>
      </c>
    </row>
    <row r="503" spans="1:6" x14ac:dyDescent="0.25">
      <c r="A503" t="str">
        <f t="shared" si="124"/>
        <v>Davide Italiano</v>
      </c>
      <c r="C503">
        <v>1</v>
      </c>
      <c r="D503" t="s">
        <v>59</v>
      </c>
      <c r="E503">
        <f t="shared" si="126"/>
        <v>10</v>
      </c>
      <c r="F503">
        <f t="shared" si="112"/>
        <v>10</v>
      </c>
    </row>
    <row r="504" spans="1:6" x14ac:dyDescent="0.25">
      <c r="A504" t="str">
        <f t="shared" si="124"/>
        <v>Davide Italiano</v>
      </c>
      <c r="E504">
        <f t="shared" si="126"/>
        <v>10</v>
      </c>
      <c r="F504">
        <f t="shared" si="112"/>
        <v>0</v>
      </c>
    </row>
    <row r="505" spans="1:6" x14ac:dyDescent="0.25">
      <c r="A505" t="str">
        <f t="shared" si="124"/>
        <v>Davide Italiano</v>
      </c>
      <c r="B505" t="s">
        <v>169</v>
      </c>
      <c r="E505">
        <v>21</v>
      </c>
      <c r="F505">
        <f t="shared" si="112"/>
        <v>0</v>
      </c>
    </row>
    <row r="506" spans="1:6" x14ac:dyDescent="0.25">
      <c r="A506" t="str">
        <f t="shared" si="124"/>
        <v>Davide Italiano</v>
      </c>
      <c r="E506">
        <f t="shared" ref="E506:E508" si="127">E505</f>
        <v>21</v>
      </c>
      <c r="F506">
        <f t="shared" si="112"/>
        <v>0</v>
      </c>
    </row>
    <row r="507" spans="1:6" x14ac:dyDescent="0.25">
      <c r="A507" t="str">
        <f t="shared" si="124"/>
        <v>Davide Italiano</v>
      </c>
      <c r="C507">
        <v>1</v>
      </c>
      <c r="D507" t="s">
        <v>59</v>
      </c>
      <c r="E507">
        <f t="shared" si="127"/>
        <v>21</v>
      </c>
      <c r="F507">
        <f t="shared" si="112"/>
        <v>21</v>
      </c>
    </row>
    <row r="508" spans="1:6" x14ac:dyDescent="0.25">
      <c r="A508" t="s">
        <v>476</v>
      </c>
      <c r="E508">
        <f t="shared" si="127"/>
        <v>21</v>
      </c>
      <c r="F508">
        <f t="shared" si="112"/>
        <v>0</v>
      </c>
    </row>
    <row r="509" spans="1:6" x14ac:dyDescent="0.25">
      <c r="A509" t="str">
        <f t="shared" ref="A509:A540" si="128">A508</f>
        <v>Eliot Horowitz</v>
      </c>
      <c r="B509" t="s">
        <v>172</v>
      </c>
      <c r="E509">
        <v>33</v>
      </c>
      <c r="F509">
        <f t="shared" si="112"/>
        <v>0</v>
      </c>
    </row>
    <row r="510" spans="1:6" x14ac:dyDescent="0.25">
      <c r="A510" t="str">
        <f t="shared" si="128"/>
        <v>Eliot Horowitz</v>
      </c>
      <c r="E510">
        <f t="shared" ref="E510:E513" si="129">E509</f>
        <v>33</v>
      </c>
      <c r="F510">
        <f t="shared" si="112"/>
        <v>0</v>
      </c>
    </row>
    <row r="511" spans="1:6" x14ac:dyDescent="0.25">
      <c r="A511" t="str">
        <f t="shared" si="128"/>
        <v>Eliot Horowitz</v>
      </c>
      <c r="C511">
        <v>0.39600000000000002</v>
      </c>
      <c r="D511" t="s">
        <v>61</v>
      </c>
      <c r="E511">
        <f t="shared" si="129"/>
        <v>33</v>
      </c>
      <c r="F511">
        <f t="shared" si="112"/>
        <v>13.068000000000001</v>
      </c>
    </row>
    <row r="512" spans="1:6" x14ac:dyDescent="0.25">
      <c r="A512" t="str">
        <f t="shared" si="128"/>
        <v>Eliot Horowitz</v>
      </c>
      <c r="C512">
        <v>0.60299999999999998</v>
      </c>
      <c r="D512" t="s">
        <v>173</v>
      </c>
      <c r="E512">
        <f t="shared" si="129"/>
        <v>33</v>
      </c>
      <c r="F512">
        <f t="shared" si="112"/>
        <v>19.899000000000001</v>
      </c>
    </row>
    <row r="513" spans="1:6" x14ac:dyDescent="0.25">
      <c r="A513" t="str">
        <f t="shared" si="128"/>
        <v>Eliot Horowitz</v>
      </c>
      <c r="E513">
        <f t="shared" si="129"/>
        <v>33</v>
      </c>
      <c r="F513">
        <f t="shared" si="112"/>
        <v>0</v>
      </c>
    </row>
    <row r="514" spans="1:6" x14ac:dyDescent="0.25">
      <c r="A514" t="str">
        <f t="shared" si="128"/>
        <v>Eliot Horowitz</v>
      </c>
      <c r="B514" t="s">
        <v>174</v>
      </c>
      <c r="E514">
        <v>11</v>
      </c>
      <c r="F514">
        <f t="shared" si="112"/>
        <v>0</v>
      </c>
    </row>
    <row r="515" spans="1:6" x14ac:dyDescent="0.25">
      <c r="A515" t="str">
        <f t="shared" si="128"/>
        <v>Eliot Horowitz</v>
      </c>
      <c r="E515">
        <f t="shared" ref="E515:E518" si="130">E514</f>
        <v>11</v>
      </c>
      <c r="F515">
        <f t="shared" ref="F515:F578" si="131">C515*E515</f>
        <v>0</v>
      </c>
    </row>
    <row r="516" spans="1:6" x14ac:dyDescent="0.25">
      <c r="A516" t="str">
        <f t="shared" si="128"/>
        <v>Eliot Horowitz</v>
      </c>
      <c r="C516">
        <v>0.23</v>
      </c>
      <c r="D516" t="s">
        <v>175</v>
      </c>
      <c r="E516">
        <f t="shared" si="130"/>
        <v>11</v>
      </c>
      <c r="F516">
        <f t="shared" si="131"/>
        <v>2.5300000000000002</v>
      </c>
    </row>
    <row r="517" spans="1:6" x14ac:dyDescent="0.25">
      <c r="A517" t="str">
        <f t="shared" si="128"/>
        <v>Eliot Horowitz</v>
      </c>
      <c r="C517">
        <v>0.76900000000000002</v>
      </c>
      <c r="D517" t="s">
        <v>28</v>
      </c>
      <c r="E517">
        <f t="shared" si="130"/>
        <v>11</v>
      </c>
      <c r="F517">
        <f t="shared" si="131"/>
        <v>8.4589999999999996</v>
      </c>
    </row>
    <row r="518" spans="1:6" x14ac:dyDescent="0.25">
      <c r="A518" t="str">
        <f t="shared" si="128"/>
        <v>Eliot Horowitz</v>
      </c>
      <c r="E518">
        <f t="shared" si="130"/>
        <v>11</v>
      </c>
      <c r="F518">
        <f t="shared" si="131"/>
        <v>0</v>
      </c>
    </row>
    <row r="519" spans="1:6" x14ac:dyDescent="0.25">
      <c r="A519" t="str">
        <f t="shared" si="128"/>
        <v>Eliot Horowitz</v>
      </c>
      <c r="B519" t="s">
        <v>176</v>
      </c>
      <c r="E519">
        <v>81</v>
      </c>
      <c r="F519">
        <f t="shared" si="131"/>
        <v>0</v>
      </c>
    </row>
    <row r="520" spans="1:6" x14ac:dyDescent="0.25">
      <c r="A520" t="str">
        <f t="shared" si="128"/>
        <v>Eliot Horowitz</v>
      </c>
      <c r="E520">
        <f t="shared" ref="E520:E529" si="132">E519</f>
        <v>81</v>
      </c>
      <c r="F520">
        <f t="shared" si="131"/>
        <v>0</v>
      </c>
    </row>
    <row r="521" spans="1:6" x14ac:dyDescent="0.25">
      <c r="A521" t="str">
        <f t="shared" si="128"/>
        <v>Eliot Horowitz</v>
      </c>
      <c r="C521">
        <v>6.2E-2</v>
      </c>
      <c r="D521" t="s">
        <v>173</v>
      </c>
      <c r="E521">
        <f t="shared" si="132"/>
        <v>81</v>
      </c>
      <c r="F521">
        <f t="shared" si="131"/>
        <v>5.0220000000000002</v>
      </c>
    </row>
    <row r="522" spans="1:6" x14ac:dyDescent="0.25">
      <c r="A522" t="str">
        <f t="shared" si="128"/>
        <v>Eliot Horowitz</v>
      </c>
      <c r="C522">
        <v>6.4000000000000001E-2</v>
      </c>
      <c r="D522" t="s">
        <v>58</v>
      </c>
      <c r="E522">
        <f t="shared" si="132"/>
        <v>81</v>
      </c>
      <c r="F522">
        <f t="shared" si="131"/>
        <v>5.1840000000000002</v>
      </c>
    </row>
    <row r="523" spans="1:6" x14ac:dyDescent="0.25">
      <c r="A523" t="str">
        <f t="shared" si="128"/>
        <v>Eliot Horowitz</v>
      </c>
      <c r="C523">
        <v>2.9000000000000001E-2</v>
      </c>
      <c r="D523" t="s">
        <v>16</v>
      </c>
      <c r="E523">
        <f t="shared" si="132"/>
        <v>81</v>
      </c>
      <c r="F523">
        <f t="shared" si="131"/>
        <v>2.3490000000000002</v>
      </c>
    </row>
    <row r="524" spans="1:6" x14ac:dyDescent="0.25">
      <c r="A524" t="str">
        <f t="shared" si="128"/>
        <v>Eliot Horowitz</v>
      </c>
      <c r="C524">
        <v>4.4999999999999998E-2</v>
      </c>
      <c r="D524" t="s">
        <v>102</v>
      </c>
      <c r="E524">
        <f t="shared" si="132"/>
        <v>81</v>
      </c>
      <c r="F524">
        <f t="shared" si="131"/>
        <v>3.645</v>
      </c>
    </row>
    <row r="525" spans="1:6" x14ac:dyDescent="0.25">
      <c r="A525" t="str">
        <f t="shared" si="128"/>
        <v>Eliot Horowitz</v>
      </c>
      <c r="C525">
        <v>5.8000000000000003E-2</v>
      </c>
      <c r="D525" t="s">
        <v>177</v>
      </c>
      <c r="E525">
        <f t="shared" si="132"/>
        <v>81</v>
      </c>
      <c r="F525">
        <f t="shared" si="131"/>
        <v>4.6980000000000004</v>
      </c>
    </row>
    <row r="526" spans="1:6" x14ac:dyDescent="0.25">
      <c r="A526" t="str">
        <f t="shared" si="128"/>
        <v>Eliot Horowitz</v>
      </c>
      <c r="C526">
        <v>4.2999999999999997E-2</v>
      </c>
      <c r="D526" t="s">
        <v>178</v>
      </c>
      <c r="E526">
        <f t="shared" si="132"/>
        <v>81</v>
      </c>
      <c r="F526">
        <f t="shared" si="131"/>
        <v>3.4829999999999997</v>
      </c>
    </row>
    <row r="527" spans="1:6" x14ac:dyDescent="0.25">
      <c r="A527" t="str">
        <f t="shared" si="128"/>
        <v>Eliot Horowitz</v>
      </c>
      <c r="C527">
        <v>6.4000000000000001E-2</v>
      </c>
      <c r="D527" t="s">
        <v>175</v>
      </c>
      <c r="E527">
        <f t="shared" si="132"/>
        <v>81</v>
      </c>
      <c r="F527">
        <f t="shared" si="131"/>
        <v>5.1840000000000002</v>
      </c>
    </row>
    <row r="528" spans="1:6" x14ac:dyDescent="0.25">
      <c r="A528" t="str">
        <f t="shared" si="128"/>
        <v>Eliot Horowitz</v>
      </c>
      <c r="C528">
        <v>0.63100000000000001</v>
      </c>
      <c r="D528" t="s">
        <v>28</v>
      </c>
      <c r="E528">
        <f t="shared" si="132"/>
        <v>81</v>
      </c>
      <c r="F528">
        <f t="shared" si="131"/>
        <v>51.110999999999997</v>
      </c>
    </row>
    <row r="529" spans="1:6" x14ac:dyDescent="0.25">
      <c r="A529" t="str">
        <f t="shared" si="128"/>
        <v>Eliot Horowitz</v>
      </c>
      <c r="E529">
        <f t="shared" si="132"/>
        <v>81</v>
      </c>
      <c r="F529">
        <f t="shared" si="131"/>
        <v>0</v>
      </c>
    </row>
    <row r="530" spans="1:6" x14ac:dyDescent="0.25">
      <c r="A530" t="str">
        <f t="shared" si="128"/>
        <v>Eliot Horowitz</v>
      </c>
      <c r="B530" t="s">
        <v>179</v>
      </c>
      <c r="E530">
        <v>34</v>
      </c>
      <c r="F530">
        <f t="shared" si="131"/>
        <v>0</v>
      </c>
    </row>
    <row r="531" spans="1:6" x14ac:dyDescent="0.25">
      <c r="A531" t="str">
        <f t="shared" si="128"/>
        <v>Eliot Horowitz</v>
      </c>
      <c r="E531">
        <f t="shared" ref="E531:E533" si="133">E530</f>
        <v>34</v>
      </c>
      <c r="F531">
        <f t="shared" si="131"/>
        <v>0</v>
      </c>
    </row>
    <row r="532" spans="1:6" x14ac:dyDescent="0.25">
      <c r="A532" t="str">
        <f t="shared" si="128"/>
        <v>Eliot Horowitz</v>
      </c>
      <c r="C532">
        <v>1</v>
      </c>
      <c r="D532" t="s">
        <v>178</v>
      </c>
      <c r="E532">
        <f t="shared" si="133"/>
        <v>34</v>
      </c>
      <c r="F532">
        <f t="shared" si="131"/>
        <v>34</v>
      </c>
    </row>
    <row r="533" spans="1:6" x14ac:dyDescent="0.25">
      <c r="A533" t="str">
        <f t="shared" si="128"/>
        <v>Eliot Horowitz</v>
      </c>
      <c r="E533">
        <f t="shared" si="133"/>
        <v>34</v>
      </c>
      <c r="F533">
        <f t="shared" si="131"/>
        <v>0</v>
      </c>
    </row>
    <row r="534" spans="1:6" x14ac:dyDescent="0.25">
      <c r="A534" t="str">
        <f t="shared" si="128"/>
        <v>Eliot Horowitz</v>
      </c>
      <c r="B534" t="s">
        <v>180</v>
      </c>
      <c r="E534">
        <v>20</v>
      </c>
      <c r="F534">
        <f t="shared" si="131"/>
        <v>0</v>
      </c>
    </row>
    <row r="535" spans="1:6" x14ac:dyDescent="0.25">
      <c r="A535" t="str">
        <f t="shared" si="128"/>
        <v>Eliot Horowitz</v>
      </c>
      <c r="E535">
        <f t="shared" ref="E535:E537" si="134">E534</f>
        <v>20</v>
      </c>
      <c r="F535">
        <f t="shared" si="131"/>
        <v>0</v>
      </c>
    </row>
    <row r="536" spans="1:6" x14ac:dyDescent="0.25">
      <c r="A536" t="str">
        <f t="shared" si="128"/>
        <v>Eliot Horowitz</v>
      </c>
      <c r="C536">
        <v>1</v>
      </c>
      <c r="D536" t="s">
        <v>16</v>
      </c>
      <c r="E536">
        <f t="shared" si="134"/>
        <v>20</v>
      </c>
      <c r="F536">
        <f t="shared" si="131"/>
        <v>20</v>
      </c>
    </row>
    <row r="537" spans="1:6" x14ac:dyDescent="0.25">
      <c r="A537" t="str">
        <f t="shared" si="128"/>
        <v>Eliot Horowitz</v>
      </c>
      <c r="E537">
        <f t="shared" si="134"/>
        <v>20</v>
      </c>
      <c r="F537">
        <f t="shared" si="131"/>
        <v>0</v>
      </c>
    </row>
    <row r="538" spans="1:6" x14ac:dyDescent="0.25">
      <c r="A538" t="str">
        <f t="shared" si="128"/>
        <v>Eliot Horowitz</v>
      </c>
      <c r="B538" t="s">
        <v>181</v>
      </c>
      <c r="E538">
        <v>42</v>
      </c>
      <c r="F538">
        <f t="shared" si="131"/>
        <v>0</v>
      </c>
    </row>
    <row r="539" spans="1:6" x14ac:dyDescent="0.25">
      <c r="A539" t="str">
        <f t="shared" si="128"/>
        <v>Eliot Horowitz</v>
      </c>
      <c r="E539">
        <f t="shared" ref="E539:E541" si="135">E538</f>
        <v>42</v>
      </c>
      <c r="F539">
        <f t="shared" si="131"/>
        <v>0</v>
      </c>
    </row>
    <row r="540" spans="1:6" x14ac:dyDescent="0.25">
      <c r="A540" t="str">
        <f t="shared" si="128"/>
        <v>Eliot Horowitz</v>
      </c>
      <c r="C540">
        <v>1</v>
      </c>
      <c r="D540" t="s">
        <v>28</v>
      </c>
      <c r="E540">
        <f t="shared" si="135"/>
        <v>42</v>
      </c>
      <c r="F540">
        <f t="shared" si="131"/>
        <v>42</v>
      </c>
    </row>
    <row r="541" spans="1:6" x14ac:dyDescent="0.25">
      <c r="A541" t="str">
        <f t="shared" ref="A541:A572" si="136">A540</f>
        <v>Eliot Horowitz</v>
      </c>
      <c r="E541">
        <f t="shared" si="135"/>
        <v>42</v>
      </c>
      <c r="F541">
        <f t="shared" si="131"/>
        <v>0</v>
      </c>
    </row>
    <row r="542" spans="1:6" x14ac:dyDescent="0.25">
      <c r="A542" t="str">
        <f t="shared" si="136"/>
        <v>Eliot Horowitz</v>
      </c>
      <c r="B542" t="s">
        <v>182</v>
      </c>
      <c r="E542">
        <v>3</v>
      </c>
      <c r="F542">
        <f t="shared" si="131"/>
        <v>0</v>
      </c>
    </row>
    <row r="543" spans="1:6" x14ac:dyDescent="0.25">
      <c r="A543" t="str">
        <f t="shared" si="136"/>
        <v>Eliot Horowitz</v>
      </c>
      <c r="E543">
        <f t="shared" ref="E543:E545" si="137">E542</f>
        <v>3</v>
      </c>
      <c r="F543">
        <f t="shared" si="131"/>
        <v>0</v>
      </c>
    </row>
    <row r="544" spans="1:6" x14ac:dyDescent="0.25">
      <c r="A544" t="str">
        <f t="shared" si="136"/>
        <v>Eliot Horowitz</v>
      </c>
      <c r="C544">
        <v>1</v>
      </c>
      <c r="D544" t="s">
        <v>173</v>
      </c>
      <c r="E544">
        <f t="shared" si="137"/>
        <v>3</v>
      </c>
      <c r="F544">
        <f t="shared" si="131"/>
        <v>3</v>
      </c>
    </row>
    <row r="545" spans="1:6" x14ac:dyDescent="0.25">
      <c r="A545" t="str">
        <f t="shared" si="136"/>
        <v>Eliot Horowitz</v>
      </c>
      <c r="E545">
        <f t="shared" si="137"/>
        <v>3</v>
      </c>
      <c r="F545">
        <f t="shared" si="131"/>
        <v>0</v>
      </c>
    </row>
    <row r="546" spans="1:6" x14ac:dyDescent="0.25">
      <c r="A546" t="str">
        <f t="shared" si="136"/>
        <v>Eliot Horowitz</v>
      </c>
      <c r="B546" t="s">
        <v>183</v>
      </c>
      <c r="E546">
        <v>1526</v>
      </c>
      <c r="F546">
        <f t="shared" si="131"/>
        <v>0</v>
      </c>
    </row>
    <row r="547" spans="1:6" x14ac:dyDescent="0.25">
      <c r="A547" t="str">
        <f t="shared" si="136"/>
        <v>Eliot Horowitz</v>
      </c>
      <c r="E547">
        <f t="shared" ref="E547:E559" si="138">E546</f>
        <v>1526</v>
      </c>
      <c r="F547">
        <f t="shared" si="131"/>
        <v>0</v>
      </c>
    </row>
    <row r="548" spans="1:6" x14ac:dyDescent="0.25">
      <c r="A548" t="str">
        <f t="shared" si="136"/>
        <v>Eliot Horowitz</v>
      </c>
      <c r="C548">
        <v>1.4E-2</v>
      </c>
      <c r="D548" t="s">
        <v>151</v>
      </c>
      <c r="E548">
        <f t="shared" si="138"/>
        <v>1526</v>
      </c>
      <c r="F548">
        <f t="shared" si="131"/>
        <v>21.364000000000001</v>
      </c>
    </row>
    <row r="549" spans="1:6" x14ac:dyDescent="0.25">
      <c r="A549" t="str">
        <f t="shared" si="136"/>
        <v>Eliot Horowitz</v>
      </c>
      <c r="C549">
        <v>5.0000000000000001E-3</v>
      </c>
      <c r="D549" t="s">
        <v>61</v>
      </c>
      <c r="E549">
        <f t="shared" si="138"/>
        <v>1526</v>
      </c>
      <c r="F549">
        <f t="shared" si="131"/>
        <v>7.63</v>
      </c>
    </row>
    <row r="550" spans="1:6" x14ac:dyDescent="0.25">
      <c r="A550" t="str">
        <f t="shared" si="136"/>
        <v>Eliot Horowitz</v>
      </c>
      <c r="C550">
        <v>0</v>
      </c>
      <c r="D550" t="s">
        <v>54</v>
      </c>
      <c r="E550">
        <f t="shared" si="138"/>
        <v>1526</v>
      </c>
      <c r="F550">
        <f t="shared" si="131"/>
        <v>0</v>
      </c>
    </row>
    <row r="551" spans="1:6" x14ac:dyDescent="0.25">
      <c r="A551" t="str">
        <f t="shared" si="136"/>
        <v>Eliot Horowitz</v>
      </c>
      <c r="C551">
        <v>8.9999999999999993E-3</v>
      </c>
      <c r="D551" t="s">
        <v>19</v>
      </c>
      <c r="E551">
        <f t="shared" si="138"/>
        <v>1526</v>
      </c>
      <c r="F551">
        <f t="shared" si="131"/>
        <v>13.733999999999998</v>
      </c>
    </row>
    <row r="552" spans="1:6" x14ac:dyDescent="0.25">
      <c r="A552" t="str">
        <f t="shared" si="136"/>
        <v>Eliot Horowitz</v>
      </c>
      <c r="C552">
        <v>0.24299999999999999</v>
      </c>
      <c r="D552" t="s">
        <v>173</v>
      </c>
      <c r="E552">
        <f t="shared" si="138"/>
        <v>1526</v>
      </c>
      <c r="F552">
        <f t="shared" si="131"/>
        <v>370.81799999999998</v>
      </c>
    </row>
    <row r="553" spans="1:6" x14ac:dyDescent="0.25">
      <c r="A553" t="str">
        <f t="shared" si="136"/>
        <v>Eliot Horowitz</v>
      </c>
      <c r="C553">
        <v>2.1999999999999999E-2</v>
      </c>
      <c r="D553" t="s">
        <v>16</v>
      </c>
      <c r="E553">
        <f t="shared" si="138"/>
        <v>1526</v>
      </c>
      <c r="F553">
        <f t="shared" si="131"/>
        <v>33.571999999999996</v>
      </c>
    </row>
    <row r="554" spans="1:6" x14ac:dyDescent="0.25">
      <c r="A554" t="str">
        <f t="shared" si="136"/>
        <v>Eliot Horowitz</v>
      </c>
      <c r="C554">
        <v>5.1999999999999998E-2</v>
      </c>
      <c r="D554" t="s">
        <v>175</v>
      </c>
      <c r="E554">
        <f t="shared" si="138"/>
        <v>1526</v>
      </c>
      <c r="F554">
        <f t="shared" si="131"/>
        <v>79.35199999999999</v>
      </c>
    </row>
    <row r="555" spans="1:6" x14ac:dyDescent="0.25">
      <c r="A555" t="str">
        <f t="shared" si="136"/>
        <v>Eliot Horowitz</v>
      </c>
      <c r="C555">
        <v>0.60899999999999999</v>
      </c>
      <c r="D555" t="s">
        <v>28</v>
      </c>
      <c r="E555">
        <f t="shared" si="138"/>
        <v>1526</v>
      </c>
      <c r="F555">
        <f t="shared" si="131"/>
        <v>929.33399999999995</v>
      </c>
    </row>
    <row r="556" spans="1:6" x14ac:dyDescent="0.25">
      <c r="A556" t="str">
        <f t="shared" si="136"/>
        <v>Eliot Horowitz</v>
      </c>
      <c r="C556">
        <v>3.6999999999999998E-2</v>
      </c>
      <c r="D556" t="s">
        <v>29</v>
      </c>
      <c r="E556">
        <f t="shared" si="138"/>
        <v>1526</v>
      </c>
      <c r="F556">
        <f t="shared" si="131"/>
        <v>56.461999999999996</v>
      </c>
    </row>
    <row r="557" spans="1:6" x14ac:dyDescent="0.25">
      <c r="A557" t="str">
        <f t="shared" si="136"/>
        <v>Eliot Horowitz</v>
      </c>
      <c r="C557">
        <v>5.0000000000000001E-3</v>
      </c>
      <c r="D557" t="s">
        <v>72</v>
      </c>
      <c r="E557">
        <f t="shared" si="138"/>
        <v>1526</v>
      </c>
      <c r="F557">
        <f t="shared" si="131"/>
        <v>7.63</v>
      </c>
    </row>
    <row r="558" spans="1:6" x14ac:dyDescent="0.25">
      <c r="A558" t="str">
        <f t="shared" si="136"/>
        <v>Eliot Horowitz</v>
      </c>
      <c r="C558">
        <v>0</v>
      </c>
      <c r="D558" t="s">
        <v>40</v>
      </c>
      <c r="E558">
        <f t="shared" si="138"/>
        <v>1526</v>
      </c>
      <c r="F558">
        <f t="shared" si="131"/>
        <v>0</v>
      </c>
    </row>
    <row r="559" spans="1:6" x14ac:dyDescent="0.25">
      <c r="A559" t="str">
        <f t="shared" si="136"/>
        <v>Eliot Horowitz</v>
      </c>
      <c r="E559">
        <f t="shared" si="138"/>
        <v>1526</v>
      </c>
      <c r="F559">
        <f t="shared" si="131"/>
        <v>0</v>
      </c>
    </row>
    <row r="560" spans="1:6" x14ac:dyDescent="0.25">
      <c r="A560" t="str">
        <f t="shared" si="136"/>
        <v>Eliot Horowitz</v>
      </c>
      <c r="B560" t="s">
        <v>184</v>
      </c>
      <c r="E560">
        <v>310</v>
      </c>
      <c r="F560">
        <f t="shared" si="131"/>
        <v>0</v>
      </c>
    </row>
    <row r="561" spans="1:6" x14ac:dyDescent="0.25">
      <c r="A561" t="str">
        <f t="shared" si="136"/>
        <v>Eliot Horowitz</v>
      </c>
      <c r="E561">
        <f t="shared" ref="E561:E569" si="139">E560</f>
        <v>310</v>
      </c>
      <c r="F561">
        <f t="shared" si="131"/>
        <v>0</v>
      </c>
    </row>
    <row r="562" spans="1:6" x14ac:dyDescent="0.25">
      <c r="A562" t="str">
        <f t="shared" si="136"/>
        <v>Eliot Horowitz</v>
      </c>
      <c r="C562">
        <v>0.04</v>
      </c>
      <c r="D562" t="s">
        <v>61</v>
      </c>
      <c r="E562">
        <f t="shared" si="139"/>
        <v>310</v>
      </c>
      <c r="F562">
        <f t="shared" si="131"/>
        <v>12.4</v>
      </c>
    </row>
    <row r="563" spans="1:6" x14ac:dyDescent="0.25">
      <c r="A563" t="str">
        <f t="shared" si="136"/>
        <v>Eliot Horowitz</v>
      </c>
      <c r="C563">
        <v>0.30099999999999999</v>
      </c>
      <c r="D563" t="s">
        <v>173</v>
      </c>
      <c r="E563">
        <f t="shared" si="139"/>
        <v>310</v>
      </c>
      <c r="F563">
        <f t="shared" si="131"/>
        <v>93.31</v>
      </c>
    </row>
    <row r="564" spans="1:6" x14ac:dyDescent="0.25">
      <c r="A564" t="str">
        <f t="shared" si="136"/>
        <v>Eliot Horowitz</v>
      </c>
      <c r="C564">
        <v>0.40500000000000003</v>
      </c>
      <c r="D564" t="s">
        <v>177</v>
      </c>
      <c r="E564">
        <f t="shared" si="139"/>
        <v>310</v>
      </c>
      <c r="F564">
        <f t="shared" si="131"/>
        <v>125.55000000000001</v>
      </c>
    </row>
    <row r="565" spans="1:6" x14ac:dyDescent="0.25">
      <c r="A565" t="str">
        <f t="shared" si="136"/>
        <v>Eliot Horowitz</v>
      </c>
      <c r="C565">
        <v>2.3E-2</v>
      </c>
      <c r="D565" t="s">
        <v>185</v>
      </c>
      <c r="E565">
        <f t="shared" si="139"/>
        <v>310</v>
      </c>
      <c r="F565">
        <f t="shared" si="131"/>
        <v>7.13</v>
      </c>
    </row>
    <row r="566" spans="1:6" x14ac:dyDescent="0.25">
      <c r="A566" t="str">
        <f t="shared" si="136"/>
        <v>Eliot Horowitz</v>
      </c>
      <c r="C566">
        <v>3.0000000000000001E-3</v>
      </c>
      <c r="D566" t="s">
        <v>175</v>
      </c>
      <c r="E566">
        <f t="shared" si="139"/>
        <v>310</v>
      </c>
      <c r="F566">
        <f t="shared" si="131"/>
        <v>0.93</v>
      </c>
    </row>
    <row r="567" spans="1:6" x14ac:dyDescent="0.25">
      <c r="A567" t="str">
        <f t="shared" si="136"/>
        <v>Eliot Horowitz</v>
      </c>
      <c r="C567">
        <v>0.17</v>
      </c>
      <c r="D567" t="s">
        <v>28</v>
      </c>
      <c r="E567">
        <f t="shared" si="139"/>
        <v>310</v>
      </c>
      <c r="F567">
        <f t="shared" si="131"/>
        <v>52.7</v>
      </c>
    </row>
    <row r="568" spans="1:6" x14ac:dyDescent="0.25">
      <c r="A568" t="str">
        <f t="shared" si="136"/>
        <v>Eliot Horowitz</v>
      </c>
      <c r="C568">
        <v>5.3999999999999999E-2</v>
      </c>
      <c r="D568" t="s">
        <v>72</v>
      </c>
      <c r="E568">
        <f t="shared" si="139"/>
        <v>310</v>
      </c>
      <c r="F568">
        <f t="shared" si="131"/>
        <v>16.739999999999998</v>
      </c>
    </row>
    <row r="569" spans="1:6" x14ac:dyDescent="0.25">
      <c r="A569" t="str">
        <f t="shared" si="136"/>
        <v>Eliot Horowitz</v>
      </c>
      <c r="E569">
        <f t="shared" si="139"/>
        <v>310</v>
      </c>
      <c r="F569">
        <f t="shared" si="131"/>
        <v>0</v>
      </c>
    </row>
    <row r="570" spans="1:6" x14ac:dyDescent="0.25">
      <c r="A570" t="str">
        <f t="shared" si="136"/>
        <v>Eliot Horowitz</v>
      </c>
      <c r="B570" t="s">
        <v>186</v>
      </c>
      <c r="E570">
        <v>13</v>
      </c>
      <c r="F570">
        <f t="shared" si="131"/>
        <v>0</v>
      </c>
    </row>
    <row r="571" spans="1:6" x14ac:dyDescent="0.25">
      <c r="A571" t="str">
        <f t="shared" si="136"/>
        <v>Eliot Horowitz</v>
      </c>
      <c r="E571">
        <f t="shared" ref="E571:E575" si="140">E570</f>
        <v>13</v>
      </c>
      <c r="F571">
        <f t="shared" si="131"/>
        <v>0</v>
      </c>
    </row>
    <row r="572" spans="1:6" x14ac:dyDescent="0.25">
      <c r="A572" t="str">
        <f t="shared" si="136"/>
        <v>Eliot Horowitz</v>
      </c>
      <c r="C572">
        <v>0.48599999999999999</v>
      </c>
      <c r="D572" t="s">
        <v>173</v>
      </c>
      <c r="E572">
        <f t="shared" si="140"/>
        <v>13</v>
      </c>
      <c r="F572">
        <f t="shared" si="131"/>
        <v>6.3179999999999996</v>
      </c>
    </row>
    <row r="573" spans="1:6" x14ac:dyDescent="0.25">
      <c r="A573" t="str">
        <f t="shared" ref="A573:A579" si="141">A572</f>
        <v>Eliot Horowitz</v>
      </c>
      <c r="C573">
        <v>0.432</v>
      </c>
      <c r="D573" t="s">
        <v>177</v>
      </c>
      <c r="E573">
        <f t="shared" si="140"/>
        <v>13</v>
      </c>
      <c r="F573">
        <f t="shared" si="131"/>
        <v>5.6159999999999997</v>
      </c>
    </row>
    <row r="574" spans="1:6" x14ac:dyDescent="0.25">
      <c r="A574" t="str">
        <f t="shared" si="141"/>
        <v>Eliot Horowitz</v>
      </c>
      <c r="C574">
        <v>8.1000000000000003E-2</v>
      </c>
      <c r="D574" t="s">
        <v>175</v>
      </c>
      <c r="E574">
        <f t="shared" si="140"/>
        <v>13</v>
      </c>
      <c r="F574">
        <f t="shared" si="131"/>
        <v>1.0529999999999999</v>
      </c>
    </row>
    <row r="575" spans="1:6" x14ac:dyDescent="0.25">
      <c r="A575" t="str">
        <f t="shared" si="141"/>
        <v>Eliot Horowitz</v>
      </c>
      <c r="E575">
        <f t="shared" si="140"/>
        <v>13</v>
      </c>
      <c r="F575">
        <f t="shared" si="131"/>
        <v>0</v>
      </c>
    </row>
    <row r="576" spans="1:6" x14ac:dyDescent="0.25">
      <c r="A576" t="str">
        <f t="shared" si="141"/>
        <v>Eliot Horowitz</v>
      </c>
      <c r="B576" t="s">
        <v>187</v>
      </c>
      <c r="E576">
        <v>17</v>
      </c>
      <c r="F576">
        <f t="shared" si="131"/>
        <v>0</v>
      </c>
    </row>
    <row r="577" spans="1:6" x14ac:dyDescent="0.25">
      <c r="A577" t="str">
        <f t="shared" si="141"/>
        <v>Eliot Horowitz</v>
      </c>
      <c r="E577">
        <f t="shared" ref="E577:E580" si="142">E576</f>
        <v>17</v>
      </c>
      <c r="F577">
        <f t="shared" si="131"/>
        <v>0</v>
      </c>
    </row>
    <row r="578" spans="1:6" x14ac:dyDescent="0.25">
      <c r="A578" t="str">
        <f t="shared" si="141"/>
        <v>Eliot Horowitz</v>
      </c>
      <c r="C578">
        <v>0.35599999999999998</v>
      </c>
      <c r="D578" t="s">
        <v>59</v>
      </c>
      <c r="E578">
        <f t="shared" si="142"/>
        <v>17</v>
      </c>
      <c r="F578">
        <f t="shared" si="131"/>
        <v>6.0519999999999996</v>
      </c>
    </row>
    <row r="579" spans="1:6" x14ac:dyDescent="0.25">
      <c r="A579" t="str">
        <f t="shared" si="141"/>
        <v>Eliot Horowitz</v>
      </c>
      <c r="C579">
        <v>0.64300000000000002</v>
      </c>
      <c r="D579" t="s">
        <v>29</v>
      </c>
      <c r="E579">
        <f t="shared" si="142"/>
        <v>17</v>
      </c>
      <c r="F579">
        <f t="shared" ref="F579:F642" si="143">C579*E579</f>
        <v>10.931000000000001</v>
      </c>
    </row>
    <row r="580" spans="1:6" x14ac:dyDescent="0.25">
      <c r="A580" t="s">
        <v>477</v>
      </c>
      <c r="E580">
        <f t="shared" si="142"/>
        <v>17</v>
      </c>
      <c r="F580">
        <f t="shared" si="143"/>
        <v>0</v>
      </c>
    </row>
    <row r="581" spans="1:6" x14ac:dyDescent="0.25">
      <c r="A581" t="str">
        <f t="shared" ref="A581:A612" si="144">A580</f>
        <v>Eric Milkie</v>
      </c>
      <c r="B581" t="s">
        <v>190</v>
      </c>
      <c r="E581">
        <v>25</v>
      </c>
      <c r="F581">
        <f t="shared" si="143"/>
        <v>0</v>
      </c>
    </row>
    <row r="582" spans="1:6" x14ac:dyDescent="0.25">
      <c r="A582" t="str">
        <f t="shared" si="144"/>
        <v>Eric Milkie</v>
      </c>
      <c r="E582">
        <f t="shared" ref="E582:E584" si="145">E581</f>
        <v>25</v>
      </c>
      <c r="F582">
        <f t="shared" si="143"/>
        <v>0</v>
      </c>
    </row>
    <row r="583" spans="1:6" x14ac:dyDescent="0.25">
      <c r="A583" t="str">
        <f t="shared" si="144"/>
        <v>Eric Milkie</v>
      </c>
      <c r="C583">
        <v>1</v>
      </c>
      <c r="D583" t="s">
        <v>149</v>
      </c>
      <c r="E583">
        <f t="shared" si="145"/>
        <v>25</v>
      </c>
      <c r="F583">
        <f t="shared" si="143"/>
        <v>25</v>
      </c>
    </row>
    <row r="584" spans="1:6" x14ac:dyDescent="0.25">
      <c r="A584" t="str">
        <f t="shared" si="144"/>
        <v>Eric Milkie</v>
      </c>
      <c r="E584">
        <f t="shared" si="145"/>
        <v>25</v>
      </c>
      <c r="F584">
        <f t="shared" si="143"/>
        <v>0</v>
      </c>
    </row>
    <row r="585" spans="1:6" x14ac:dyDescent="0.25">
      <c r="A585" t="str">
        <f t="shared" si="144"/>
        <v>Eric Milkie</v>
      </c>
      <c r="B585" t="s">
        <v>191</v>
      </c>
      <c r="E585">
        <v>4</v>
      </c>
      <c r="F585">
        <f t="shared" si="143"/>
        <v>0</v>
      </c>
    </row>
    <row r="586" spans="1:6" x14ac:dyDescent="0.25">
      <c r="A586" t="str">
        <f t="shared" si="144"/>
        <v>Eric Milkie</v>
      </c>
      <c r="E586">
        <f t="shared" ref="E586:E588" si="146">E585</f>
        <v>4</v>
      </c>
      <c r="F586">
        <f t="shared" si="143"/>
        <v>0</v>
      </c>
    </row>
    <row r="587" spans="1:6" x14ac:dyDescent="0.25">
      <c r="A587" t="str">
        <f t="shared" si="144"/>
        <v>Eric Milkie</v>
      </c>
      <c r="C587">
        <v>1</v>
      </c>
      <c r="D587" t="s">
        <v>192</v>
      </c>
      <c r="E587">
        <f t="shared" si="146"/>
        <v>4</v>
      </c>
      <c r="F587">
        <f t="shared" si="143"/>
        <v>4</v>
      </c>
    </row>
    <row r="588" spans="1:6" x14ac:dyDescent="0.25">
      <c r="A588" t="str">
        <f t="shared" si="144"/>
        <v>Eric Milkie</v>
      </c>
      <c r="E588">
        <f t="shared" si="146"/>
        <v>4</v>
      </c>
      <c r="F588">
        <f t="shared" si="143"/>
        <v>0</v>
      </c>
    </row>
    <row r="589" spans="1:6" x14ac:dyDescent="0.25">
      <c r="A589" t="str">
        <f t="shared" si="144"/>
        <v>Eric Milkie</v>
      </c>
      <c r="B589" t="s">
        <v>193</v>
      </c>
      <c r="E589">
        <v>8</v>
      </c>
      <c r="F589">
        <f t="shared" si="143"/>
        <v>0</v>
      </c>
    </row>
    <row r="590" spans="1:6" x14ac:dyDescent="0.25">
      <c r="A590" t="str">
        <f t="shared" si="144"/>
        <v>Eric Milkie</v>
      </c>
      <c r="E590">
        <f t="shared" ref="E590:E592" si="147">E589</f>
        <v>8</v>
      </c>
      <c r="F590">
        <f t="shared" si="143"/>
        <v>0</v>
      </c>
    </row>
    <row r="591" spans="1:6" x14ac:dyDescent="0.25">
      <c r="A591" t="str">
        <f t="shared" si="144"/>
        <v>Eric Milkie</v>
      </c>
      <c r="C591">
        <v>1</v>
      </c>
      <c r="D591" t="s">
        <v>149</v>
      </c>
      <c r="E591">
        <f t="shared" si="147"/>
        <v>8</v>
      </c>
      <c r="F591">
        <f t="shared" si="143"/>
        <v>8</v>
      </c>
    </row>
    <row r="592" spans="1:6" x14ac:dyDescent="0.25">
      <c r="A592" t="str">
        <f t="shared" si="144"/>
        <v>Eric Milkie</v>
      </c>
      <c r="E592">
        <f t="shared" si="147"/>
        <v>8</v>
      </c>
      <c r="F592">
        <f t="shared" si="143"/>
        <v>0</v>
      </c>
    </row>
    <row r="593" spans="1:6" x14ac:dyDescent="0.25">
      <c r="A593" t="str">
        <f t="shared" si="144"/>
        <v>Eric Milkie</v>
      </c>
      <c r="B593" t="s">
        <v>194</v>
      </c>
      <c r="E593">
        <v>2</v>
      </c>
      <c r="F593">
        <f t="shared" si="143"/>
        <v>0</v>
      </c>
    </row>
    <row r="594" spans="1:6" x14ac:dyDescent="0.25">
      <c r="A594" t="str">
        <f t="shared" si="144"/>
        <v>Eric Milkie</v>
      </c>
      <c r="E594">
        <f t="shared" ref="E594:E596" si="148">E593</f>
        <v>2</v>
      </c>
      <c r="F594">
        <f t="shared" si="143"/>
        <v>0</v>
      </c>
    </row>
    <row r="595" spans="1:6" x14ac:dyDescent="0.25">
      <c r="A595" t="str">
        <f t="shared" si="144"/>
        <v>Eric Milkie</v>
      </c>
      <c r="C595">
        <v>1</v>
      </c>
      <c r="D595" t="s">
        <v>149</v>
      </c>
      <c r="E595">
        <f t="shared" si="148"/>
        <v>2</v>
      </c>
      <c r="F595">
        <f t="shared" si="143"/>
        <v>2</v>
      </c>
    </row>
    <row r="596" spans="1:6" x14ac:dyDescent="0.25">
      <c r="A596" t="str">
        <f t="shared" si="144"/>
        <v>Eric Milkie</v>
      </c>
      <c r="E596">
        <f t="shared" si="148"/>
        <v>2</v>
      </c>
      <c r="F596">
        <f t="shared" si="143"/>
        <v>0</v>
      </c>
    </row>
    <row r="597" spans="1:6" x14ac:dyDescent="0.25">
      <c r="A597" t="str">
        <f t="shared" si="144"/>
        <v>Eric Milkie</v>
      </c>
      <c r="B597" t="s">
        <v>195</v>
      </c>
      <c r="E597">
        <v>41</v>
      </c>
      <c r="F597">
        <f t="shared" si="143"/>
        <v>0</v>
      </c>
    </row>
    <row r="598" spans="1:6" x14ac:dyDescent="0.25">
      <c r="A598" t="str">
        <f t="shared" si="144"/>
        <v>Eric Milkie</v>
      </c>
      <c r="E598">
        <f t="shared" ref="E598:E600" si="149">E597</f>
        <v>41</v>
      </c>
      <c r="F598">
        <f t="shared" si="143"/>
        <v>0</v>
      </c>
    </row>
    <row r="599" spans="1:6" x14ac:dyDescent="0.25">
      <c r="A599" t="str">
        <f t="shared" si="144"/>
        <v>Eric Milkie</v>
      </c>
      <c r="C599">
        <v>1</v>
      </c>
      <c r="D599" t="s">
        <v>149</v>
      </c>
      <c r="E599">
        <f t="shared" si="149"/>
        <v>41</v>
      </c>
      <c r="F599">
        <f t="shared" si="143"/>
        <v>41</v>
      </c>
    </row>
    <row r="600" spans="1:6" x14ac:dyDescent="0.25">
      <c r="A600" t="str">
        <f t="shared" si="144"/>
        <v>Eric Milkie</v>
      </c>
      <c r="E600">
        <f t="shared" si="149"/>
        <v>41</v>
      </c>
      <c r="F600">
        <f t="shared" si="143"/>
        <v>0</v>
      </c>
    </row>
    <row r="601" spans="1:6" x14ac:dyDescent="0.25">
      <c r="A601" t="str">
        <f t="shared" si="144"/>
        <v>Eric Milkie</v>
      </c>
      <c r="B601" t="s">
        <v>196</v>
      </c>
      <c r="E601">
        <v>25</v>
      </c>
      <c r="F601">
        <f t="shared" si="143"/>
        <v>0</v>
      </c>
    </row>
    <row r="602" spans="1:6" x14ac:dyDescent="0.25">
      <c r="A602" t="str">
        <f t="shared" si="144"/>
        <v>Eric Milkie</v>
      </c>
      <c r="E602">
        <f t="shared" ref="E602:E606" si="150">E601</f>
        <v>25</v>
      </c>
      <c r="F602">
        <f t="shared" si="143"/>
        <v>0</v>
      </c>
    </row>
    <row r="603" spans="1:6" x14ac:dyDescent="0.25">
      <c r="A603" t="str">
        <f t="shared" si="144"/>
        <v>Eric Milkie</v>
      </c>
      <c r="C603">
        <v>5.2999999999999999E-2</v>
      </c>
      <c r="D603" t="s">
        <v>56</v>
      </c>
      <c r="E603">
        <f t="shared" si="150"/>
        <v>25</v>
      </c>
      <c r="F603">
        <f t="shared" si="143"/>
        <v>1.325</v>
      </c>
    </row>
    <row r="604" spans="1:6" x14ac:dyDescent="0.25">
      <c r="A604" t="str">
        <f t="shared" si="144"/>
        <v>Eric Milkie</v>
      </c>
      <c r="C604">
        <v>0.53400000000000003</v>
      </c>
      <c r="D604" t="s">
        <v>28</v>
      </c>
      <c r="E604">
        <f t="shared" si="150"/>
        <v>25</v>
      </c>
      <c r="F604">
        <f t="shared" si="143"/>
        <v>13.350000000000001</v>
      </c>
    </row>
    <row r="605" spans="1:6" x14ac:dyDescent="0.25">
      <c r="A605" t="str">
        <f t="shared" si="144"/>
        <v>Eric Milkie</v>
      </c>
      <c r="C605">
        <v>0.41099999999999998</v>
      </c>
      <c r="D605" t="s">
        <v>34</v>
      </c>
      <c r="E605">
        <f t="shared" si="150"/>
        <v>25</v>
      </c>
      <c r="F605">
        <f t="shared" si="143"/>
        <v>10.274999999999999</v>
      </c>
    </row>
    <row r="606" spans="1:6" x14ac:dyDescent="0.25">
      <c r="A606" t="str">
        <f t="shared" si="144"/>
        <v>Eric Milkie</v>
      </c>
      <c r="E606">
        <f t="shared" si="150"/>
        <v>25</v>
      </c>
      <c r="F606">
        <f t="shared" si="143"/>
        <v>0</v>
      </c>
    </row>
    <row r="607" spans="1:6" x14ac:dyDescent="0.25">
      <c r="A607" t="str">
        <f t="shared" si="144"/>
        <v>Eric Milkie</v>
      </c>
      <c r="B607" t="s">
        <v>197</v>
      </c>
      <c r="E607">
        <v>2</v>
      </c>
      <c r="F607">
        <f t="shared" si="143"/>
        <v>0</v>
      </c>
    </row>
    <row r="608" spans="1:6" x14ac:dyDescent="0.25">
      <c r="A608" t="str">
        <f t="shared" si="144"/>
        <v>Eric Milkie</v>
      </c>
      <c r="E608">
        <f t="shared" ref="E608:E610" si="151">E607</f>
        <v>2</v>
      </c>
      <c r="F608">
        <f t="shared" si="143"/>
        <v>0</v>
      </c>
    </row>
    <row r="609" spans="1:6" x14ac:dyDescent="0.25">
      <c r="A609" t="str">
        <f t="shared" si="144"/>
        <v>Eric Milkie</v>
      </c>
      <c r="C609">
        <v>1</v>
      </c>
      <c r="D609" t="s">
        <v>192</v>
      </c>
      <c r="E609">
        <f t="shared" si="151"/>
        <v>2</v>
      </c>
      <c r="F609">
        <f t="shared" si="143"/>
        <v>2</v>
      </c>
    </row>
    <row r="610" spans="1:6" x14ac:dyDescent="0.25">
      <c r="A610" t="str">
        <f t="shared" si="144"/>
        <v>Eric Milkie</v>
      </c>
      <c r="E610">
        <f t="shared" si="151"/>
        <v>2</v>
      </c>
      <c r="F610">
        <f t="shared" si="143"/>
        <v>0</v>
      </c>
    </row>
    <row r="611" spans="1:6" x14ac:dyDescent="0.25">
      <c r="A611" t="str">
        <f t="shared" si="144"/>
        <v>Eric Milkie</v>
      </c>
      <c r="B611" t="s">
        <v>198</v>
      </c>
      <c r="E611">
        <v>55</v>
      </c>
      <c r="F611">
        <f t="shared" si="143"/>
        <v>0</v>
      </c>
    </row>
    <row r="612" spans="1:6" x14ac:dyDescent="0.25">
      <c r="A612" t="str">
        <f t="shared" si="144"/>
        <v>Eric Milkie</v>
      </c>
      <c r="E612">
        <f t="shared" ref="E612:E614" si="152">E611</f>
        <v>55</v>
      </c>
      <c r="F612">
        <f t="shared" si="143"/>
        <v>0</v>
      </c>
    </row>
    <row r="613" spans="1:6" x14ac:dyDescent="0.25">
      <c r="A613" t="str">
        <f t="shared" ref="A613:A644" si="153">A612</f>
        <v>Eric Milkie</v>
      </c>
      <c r="C613">
        <v>1</v>
      </c>
      <c r="D613" t="s">
        <v>56</v>
      </c>
      <c r="E613">
        <f t="shared" si="152"/>
        <v>55</v>
      </c>
      <c r="F613">
        <f t="shared" si="143"/>
        <v>55</v>
      </c>
    </row>
    <row r="614" spans="1:6" x14ac:dyDescent="0.25">
      <c r="A614" t="str">
        <f t="shared" si="153"/>
        <v>Eric Milkie</v>
      </c>
      <c r="E614">
        <f t="shared" si="152"/>
        <v>55</v>
      </c>
      <c r="F614">
        <f t="shared" si="143"/>
        <v>0</v>
      </c>
    </row>
    <row r="615" spans="1:6" x14ac:dyDescent="0.25">
      <c r="A615" t="str">
        <f t="shared" si="153"/>
        <v>Eric Milkie</v>
      </c>
      <c r="B615" t="s">
        <v>199</v>
      </c>
      <c r="E615">
        <v>7</v>
      </c>
      <c r="F615">
        <f t="shared" si="143"/>
        <v>0</v>
      </c>
    </row>
    <row r="616" spans="1:6" x14ac:dyDescent="0.25">
      <c r="A616" t="str">
        <f t="shared" si="153"/>
        <v>Eric Milkie</v>
      </c>
      <c r="E616">
        <f t="shared" ref="E616:E618" si="154">E615</f>
        <v>7</v>
      </c>
      <c r="F616">
        <f t="shared" si="143"/>
        <v>0</v>
      </c>
    </row>
    <row r="617" spans="1:6" x14ac:dyDescent="0.25">
      <c r="A617" t="str">
        <f t="shared" si="153"/>
        <v>Eric Milkie</v>
      </c>
      <c r="C617">
        <v>1</v>
      </c>
      <c r="D617" t="s">
        <v>58</v>
      </c>
      <c r="E617">
        <f t="shared" si="154"/>
        <v>7</v>
      </c>
      <c r="F617">
        <f t="shared" si="143"/>
        <v>7</v>
      </c>
    </row>
    <row r="618" spans="1:6" x14ac:dyDescent="0.25">
      <c r="A618" t="str">
        <f t="shared" si="153"/>
        <v>Eric Milkie</v>
      </c>
      <c r="E618">
        <f t="shared" si="154"/>
        <v>7</v>
      </c>
      <c r="F618">
        <f t="shared" si="143"/>
        <v>0</v>
      </c>
    </row>
    <row r="619" spans="1:6" x14ac:dyDescent="0.25">
      <c r="A619" t="str">
        <f t="shared" si="153"/>
        <v>Eric Milkie</v>
      </c>
      <c r="B619" t="s">
        <v>200</v>
      </c>
      <c r="E619">
        <v>10</v>
      </c>
      <c r="F619">
        <f t="shared" si="143"/>
        <v>0</v>
      </c>
    </row>
    <row r="620" spans="1:6" x14ac:dyDescent="0.25">
      <c r="A620" t="str">
        <f t="shared" si="153"/>
        <v>Eric Milkie</v>
      </c>
      <c r="E620">
        <f t="shared" ref="E620:E622" si="155">E619</f>
        <v>10</v>
      </c>
      <c r="F620">
        <f t="shared" si="143"/>
        <v>0</v>
      </c>
    </row>
    <row r="621" spans="1:6" x14ac:dyDescent="0.25">
      <c r="A621" t="str">
        <f t="shared" si="153"/>
        <v>Eric Milkie</v>
      </c>
      <c r="C621">
        <v>1</v>
      </c>
      <c r="D621" t="s">
        <v>56</v>
      </c>
      <c r="E621">
        <f t="shared" si="155"/>
        <v>10</v>
      </c>
      <c r="F621">
        <f t="shared" si="143"/>
        <v>10</v>
      </c>
    </row>
    <row r="622" spans="1:6" x14ac:dyDescent="0.25">
      <c r="A622" t="str">
        <f t="shared" si="153"/>
        <v>Eric Milkie</v>
      </c>
      <c r="E622">
        <f t="shared" si="155"/>
        <v>10</v>
      </c>
      <c r="F622">
        <f t="shared" si="143"/>
        <v>0</v>
      </c>
    </row>
    <row r="623" spans="1:6" x14ac:dyDescent="0.25">
      <c r="A623" t="str">
        <f t="shared" si="153"/>
        <v>Eric Milkie</v>
      </c>
      <c r="B623" t="s">
        <v>201</v>
      </c>
      <c r="E623">
        <v>4</v>
      </c>
      <c r="F623">
        <f t="shared" si="143"/>
        <v>0</v>
      </c>
    </row>
    <row r="624" spans="1:6" x14ac:dyDescent="0.25">
      <c r="A624" t="str">
        <f t="shared" si="153"/>
        <v>Eric Milkie</v>
      </c>
      <c r="E624">
        <f t="shared" ref="E624:E626" si="156">E623</f>
        <v>4</v>
      </c>
      <c r="F624">
        <f t="shared" si="143"/>
        <v>0</v>
      </c>
    </row>
    <row r="625" spans="1:6" x14ac:dyDescent="0.25">
      <c r="A625" t="str">
        <f t="shared" si="153"/>
        <v>Eric Milkie</v>
      </c>
      <c r="C625">
        <v>1</v>
      </c>
      <c r="D625" t="s">
        <v>91</v>
      </c>
      <c r="E625">
        <f t="shared" si="156"/>
        <v>4</v>
      </c>
      <c r="F625">
        <f t="shared" si="143"/>
        <v>4</v>
      </c>
    </row>
    <row r="626" spans="1:6" x14ac:dyDescent="0.25">
      <c r="A626" t="str">
        <f t="shared" si="153"/>
        <v>Eric Milkie</v>
      </c>
      <c r="E626">
        <f t="shared" si="156"/>
        <v>4</v>
      </c>
      <c r="F626">
        <f t="shared" si="143"/>
        <v>0</v>
      </c>
    </row>
    <row r="627" spans="1:6" x14ac:dyDescent="0.25">
      <c r="A627" t="str">
        <f t="shared" si="153"/>
        <v>Eric Milkie</v>
      </c>
      <c r="B627" t="s">
        <v>202</v>
      </c>
      <c r="E627">
        <v>2</v>
      </c>
      <c r="F627">
        <f t="shared" si="143"/>
        <v>0</v>
      </c>
    </row>
    <row r="628" spans="1:6" x14ac:dyDescent="0.25">
      <c r="A628" t="str">
        <f t="shared" si="153"/>
        <v>Eric Milkie</v>
      </c>
      <c r="E628">
        <f t="shared" ref="E628:E630" si="157">E627</f>
        <v>2</v>
      </c>
      <c r="F628">
        <f t="shared" si="143"/>
        <v>0</v>
      </c>
    </row>
    <row r="629" spans="1:6" x14ac:dyDescent="0.25">
      <c r="A629" t="str">
        <f t="shared" si="153"/>
        <v>Eric Milkie</v>
      </c>
      <c r="C629">
        <v>1</v>
      </c>
      <c r="D629" t="s">
        <v>91</v>
      </c>
      <c r="E629">
        <f t="shared" si="157"/>
        <v>2</v>
      </c>
      <c r="F629">
        <f t="shared" si="143"/>
        <v>2</v>
      </c>
    </row>
    <row r="630" spans="1:6" x14ac:dyDescent="0.25">
      <c r="A630" t="str">
        <f t="shared" si="153"/>
        <v>Eric Milkie</v>
      </c>
      <c r="E630">
        <f t="shared" si="157"/>
        <v>2</v>
      </c>
      <c r="F630">
        <f t="shared" si="143"/>
        <v>0</v>
      </c>
    </row>
    <row r="631" spans="1:6" x14ac:dyDescent="0.25">
      <c r="A631" t="str">
        <f t="shared" si="153"/>
        <v>Eric Milkie</v>
      </c>
      <c r="B631" t="s">
        <v>203</v>
      </c>
      <c r="E631">
        <v>2</v>
      </c>
      <c r="F631">
        <f t="shared" si="143"/>
        <v>0</v>
      </c>
    </row>
    <row r="632" spans="1:6" x14ac:dyDescent="0.25">
      <c r="A632" t="str">
        <f t="shared" si="153"/>
        <v>Eric Milkie</v>
      </c>
      <c r="E632">
        <f t="shared" ref="E632:E634" si="158">E631</f>
        <v>2</v>
      </c>
      <c r="F632">
        <f t="shared" si="143"/>
        <v>0</v>
      </c>
    </row>
    <row r="633" spans="1:6" x14ac:dyDescent="0.25">
      <c r="A633" t="str">
        <f t="shared" si="153"/>
        <v>Eric Milkie</v>
      </c>
      <c r="C633">
        <v>1</v>
      </c>
      <c r="D633" t="s">
        <v>91</v>
      </c>
      <c r="E633">
        <f t="shared" si="158"/>
        <v>2</v>
      </c>
      <c r="F633">
        <f t="shared" si="143"/>
        <v>2</v>
      </c>
    </row>
    <row r="634" spans="1:6" x14ac:dyDescent="0.25">
      <c r="A634" t="str">
        <f t="shared" si="153"/>
        <v>Eric Milkie</v>
      </c>
      <c r="E634">
        <f t="shared" si="158"/>
        <v>2</v>
      </c>
      <c r="F634">
        <f t="shared" si="143"/>
        <v>0</v>
      </c>
    </row>
    <row r="635" spans="1:6" x14ac:dyDescent="0.25">
      <c r="A635" t="str">
        <f t="shared" si="153"/>
        <v>Eric Milkie</v>
      </c>
      <c r="B635" t="s">
        <v>204</v>
      </c>
      <c r="E635">
        <v>8</v>
      </c>
      <c r="F635">
        <f t="shared" si="143"/>
        <v>0</v>
      </c>
    </row>
    <row r="636" spans="1:6" x14ac:dyDescent="0.25">
      <c r="A636" t="str">
        <f t="shared" si="153"/>
        <v>Eric Milkie</v>
      </c>
      <c r="E636">
        <f t="shared" ref="E636:E638" si="159">E635</f>
        <v>8</v>
      </c>
      <c r="F636">
        <f t="shared" si="143"/>
        <v>0</v>
      </c>
    </row>
    <row r="637" spans="1:6" x14ac:dyDescent="0.25">
      <c r="A637" t="str">
        <f t="shared" si="153"/>
        <v>Eric Milkie</v>
      </c>
      <c r="C637">
        <v>1</v>
      </c>
      <c r="D637" t="s">
        <v>28</v>
      </c>
      <c r="E637">
        <f t="shared" si="159"/>
        <v>8</v>
      </c>
      <c r="F637">
        <f t="shared" si="143"/>
        <v>8</v>
      </c>
    </row>
    <row r="638" spans="1:6" x14ac:dyDescent="0.25">
      <c r="A638" t="str">
        <f t="shared" si="153"/>
        <v>Eric Milkie</v>
      </c>
      <c r="E638">
        <f t="shared" si="159"/>
        <v>8</v>
      </c>
      <c r="F638">
        <f t="shared" si="143"/>
        <v>0</v>
      </c>
    </row>
    <row r="639" spans="1:6" x14ac:dyDescent="0.25">
      <c r="A639" t="str">
        <f t="shared" si="153"/>
        <v>Eric Milkie</v>
      </c>
      <c r="B639" t="s">
        <v>205</v>
      </c>
      <c r="E639">
        <v>19</v>
      </c>
      <c r="F639">
        <f t="shared" si="143"/>
        <v>0</v>
      </c>
    </row>
    <row r="640" spans="1:6" x14ac:dyDescent="0.25">
      <c r="A640" t="str">
        <f t="shared" si="153"/>
        <v>Eric Milkie</v>
      </c>
      <c r="E640">
        <f t="shared" ref="E640:E642" si="160">E639</f>
        <v>19</v>
      </c>
      <c r="F640">
        <f t="shared" si="143"/>
        <v>0</v>
      </c>
    </row>
    <row r="641" spans="1:6" x14ac:dyDescent="0.25">
      <c r="A641" t="str">
        <f t="shared" si="153"/>
        <v>Eric Milkie</v>
      </c>
      <c r="C641">
        <v>1</v>
      </c>
      <c r="D641" t="s">
        <v>206</v>
      </c>
      <c r="E641">
        <f t="shared" si="160"/>
        <v>19</v>
      </c>
      <c r="F641">
        <f t="shared" si="143"/>
        <v>19</v>
      </c>
    </row>
    <row r="642" spans="1:6" x14ac:dyDescent="0.25">
      <c r="A642" t="str">
        <f t="shared" si="153"/>
        <v>Eric Milkie</v>
      </c>
      <c r="E642">
        <f t="shared" si="160"/>
        <v>19</v>
      </c>
      <c r="F642">
        <f t="shared" si="143"/>
        <v>0</v>
      </c>
    </row>
    <row r="643" spans="1:6" x14ac:dyDescent="0.25">
      <c r="A643" t="str">
        <f t="shared" si="153"/>
        <v>Eric Milkie</v>
      </c>
      <c r="B643" t="s">
        <v>207</v>
      </c>
      <c r="E643">
        <v>26</v>
      </c>
      <c r="F643">
        <f t="shared" ref="F643:F706" si="161">C643*E643</f>
        <v>0</v>
      </c>
    </row>
    <row r="644" spans="1:6" x14ac:dyDescent="0.25">
      <c r="A644" t="str">
        <f t="shared" si="153"/>
        <v>Eric Milkie</v>
      </c>
      <c r="E644">
        <f t="shared" ref="E644:E647" si="162">E643</f>
        <v>26</v>
      </c>
      <c r="F644">
        <f t="shared" si="161"/>
        <v>0</v>
      </c>
    </row>
    <row r="645" spans="1:6" x14ac:dyDescent="0.25">
      <c r="A645" t="str">
        <f t="shared" ref="A645:A658" si="163">A644</f>
        <v>Eric Milkie</v>
      </c>
      <c r="C645">
        <v>0.89400000000000002</v>
      </c>
      <c r="D645" t="s">
        <v>16</v>
      </c>
      <c r="E645">
        <f t="shared" si="162"/>
        <v>26</v>
      </c>
      <c r="F645">
        <f t="shared" si="161"/>
        <v>23.244</v>
      </c>
    </row>
    <row r="646" spans="1:6" x14ac:dyDescent="0.25">
      <c r="A646" t="str">
        <f t="shared" si="163"/>
        <v>Eric Milkie</v>
      </c>
      <c r="C646">
        <v>0.105</v>
      </c>
      <c r="D646" t="s">
        <v>59</v>
      </c>
      <c r="E646">
        <f t="shared" si="162"/>
        <v>26</v>
      </c>
      <c r="F646">
        <f t="shared" si="161"/>
        <v>2.73</v>
      </c>
    </row>
    <row r="647" spans="1:6" x14ac:dyDescent="0.25">
      <c r="A647" t="str">
        <f t="shared" si="163"/>
        <v>Eric Milkie</v>
      </c>
      <c r="E647">
        <f t="shared" si="162"/>
        <v>26</v>
      </c>
      <c r="F647">
        <f t="shared" si="161"/>
        <v>0</v>
      </c>
    </row>
    <row r="648" spans="1:6" x14ac:dyDescent="0.25">
      <c r="A648" t="str">
        <f t="shared" si="163"/>
        <v>Eric Milkie</v>
      </c>
      <c r="B648" t="s">
        <v>208</v>
      </c>
      <c r="E648">
        <v>35</v>
      </c>
      <c r="F648">
        <f t="shared" si="161"/>
        <v>0</v>
      </c>
    </row>
    <row r="649" spans="1:6" x14ac:dyDescent="0.25">
      <c r="A649" t="str">
        <f t="shared" si="163"/>
        <v>Eric Milkie</v>
      </c>
      <c r="E649">
        <f t="shared" ref="E649:E651" si="164">E648</f>
        <v>35</v>
      </c>
      <c r="F649">
        <f t="shared" si="161"/>
        <v>0</v>
      </c>
    </row>
    <row r="650" spans="1:6" x14ac:dyDescent="0.25">
      <c r="A650" t="str">
        <f t="shared" si="163"/>
        <v>Eric Milkie</v>
      </c>
      <c r="C650">
        <v>1</v>
      </c>
      <c r="D650" t="s">
        <v>91</v>
      </c>
      <c r="E650">
        <f t="shared" si="164"/>
        <v>35</v>
      </c>
      <c r="F650">
        <f t="shared" si="161"/>
        <v>35</v>
      </c>
    </row>
    <row r="651" spans="1:6" x14ac:dyDescent="0.25">
      <c r="A651" t="str">
        <f t="shared" si="163"/>
        <v>Eric Milkie</v>
      </c>
      <c r="E651">
        <f t="shared" si="164"/>
        <v>35</v>
      </c>
      <c r="F651">
        <f t="shared" si="161"/>
        <v>0</v>
      </c>
    </row>
    <row r="652" spans="1:6" x14ac:dyDescent="0.25">
      <c r="A652" t="str">
        <f t="shared" si="163"/>
        <v>Eric Milkie</v>
      </c>
      <c r="B652" t="s">
        <v>209</v>
      </c>
      <c r="E652">
        <v>2</v>
      </c>
      <c r="F652">
        <f t="shared" si="161"/>
        <v>0</v>
      </c>
    </row>
    <row r="653" spans="1:6" x14ac:dyDescent="0.25">
      <c r="A653" t="str">
        <f t="shared" si="163"/>
        <v>Eric Milkie</v>
      </c>
      <c r="E653">
        <f t="shared" ref="E653:E655" si="165">E652</f>
        <v>2</v>
      </c>
      <c r="F653">
        <f t="shared" si="161"/>
        <v>0</v>
      </c>
    </row>
    <row r="654" spans="1:6" x14ac:dyDescent="0.25">
      <c r="A654" t="str">
        <f t="shared" si="163"/>
        <v>Eric Milkie</v>
      </c>
      <c r="C654">
        <v>1</v>
      </c>
      <c r="D654" t="s">
        <v>91</v>
      </c>
      <c r="E654">
        <f t="shared" si="165"/>
        <v>2</v>
      </c>
      <c r="F654">
        <f t="shared" si="161"/>
        <v>2</v>
      </c>
    </row>
    <row r="655" spans="1:6" x14ac:dyDescent="0.25">
      <c r="A655" t="str">
        <f t="shared" si="163"/>
        <v>Eric Milkie</v>
      </c>
      <c r="E655">
        <f t="shared" si="165"/>
        <v>2</v>
      </c>
      <c r="F655">
        <f t="shared" si="161"/>
        <v>0</v>
      </c>
    </row>
    <row r="656" spans="1:6" x14ac:dyDescent="0.25">
      <c r="A656" t="str">
        <f t="shared" si="163"/>
        <v>Eric Milkie</v>
      </c>
      <c r="B656" t="s">
        <v>210</v>
      </c>
      <c r="E656">
        <v>1</v>
      </c>
      <c r="F656">
        <f t="shared" si="161"/>
        <v>0</v>
      </c>
    </row>
    <row r="657" spans="1:6" x14ac:dyDescent="0.25">
      <c r="A657" t="str">
        <f t="shared" si="163"/>
        <v>Eric Milkie</v>
      </c>
      <c r="E657">
        <f t="shared" ref="E657:E659" si="166">E656</f>
        <v>1</v>
      </c>
      <c r="F657">
        <f t="shared" si="161"/>
        <v>0</v>
      </c>
    </row>
    <row r="658" spans="1:6" x14ac:dyDescent="0.25">
      <c r="A658" t="str">
        <f t="shared" si="163"/>
        <v>Eric Milkie</v>
      </c>
      <c r="C658">
        <v>1</v>
      </c>
      <c r="D658" t="s">
        <v>149</v>
      </c>
      <c r="E658">
        <f t="shared" si="166"/>
        <v>1</v>
      </c>
      <c r="F658">
        <f t="shared" si="161"/>
        <v>1</v>
      </c>
    </row>
    <row r="659" spans="1:6" x14ac:dyDescent="0.25">
      <c r="A659" t="s">
        <v>478</v>
      </c>
      <c r="E659">
        <f t="shared" si="166"/>
        <v>1</v>
      </c>
      <c r="F659">
        <f t="shared" si="161"/>
        <v>0</v>
      </c>
    </row>
    <row r="660" spans="1:6" x14ac:dyDescent="0.25">
      <c r="A660" t="str">
        <f t="shared" ref="A660:A703" si="167">A659</f>
        <v>Ernie Hershey</v>
      </c>
      <c r="B660" t="s">
        <v>213</v>
      </c>
      <c r="E660">
        <v>1</v>
      </c>
      <c r="F660">
        <f t="shared" si="161"/>
        <v>0</v>
      </c>
    </row>
    <row r="661" spans="1:6" x14ac:dyDescent="0.25">
      <c r="A661" t="str">
        <f t="shared" si="167"/>
        <v>Ernie Hershey</v>
      </c>
      <c r="E661">
        <f t="shared" ref="E661:E663" si="168">E660</f>
        <v>1</v>
      </c>
      <c r="F661">
        <f t="shared" si="161"/>
        <v>0</v>
      </c>
    </row>
    <row r="662" spans="1:6" x14ac:dyDescent="0.25">
      <c r="A662" t="str">
        <f t="shared" si="167"/>
        <v>Ernie Hershey</v>
      </c>
      <c r="C662">
        <v>1</v>
      </c>
      <c r="D662" t="s">
        <v>192</v>
      </c>
      <c r="E662">
        <f t="shared" si="168"/>
        <v>1</v>
      </c>
      <c r="F662">
        <f t="shared" si="161"/>
        <v>1</v>
      </c>
    </row>
    <row r="663" spans="1:6" x14ac:dyDescent="0.25">
      <c r="A663" t="str">
        <f t="shared" si="167"/>
        <v>Ernie Hershey</v>
      </c>
      <c r="E663">
        <f t="shared" si="168"/>
        <v>1</v>
      </c>
      <c r="F663">
        <f t="shared" si="161"/>
        <v>0</v>
      </c>
    </row>
    <row r="664" spans="1:6" x14ac:dyDescent="0.25">
      <c r="A664" t="str">
        <f t="shared" si="167"/>
        <v>Ernie Hershey</v>
      </c>
      <c r="B664" t="s">
        <v>214</v>
      </c>
      <c r="E664">
        <v>105</v>
      </c>
      <c r="F664">
        <f t="shared" si="161"/>
        <v>0</v>
      </c>
    </row>
    <row r="665" spans="1:6" x14ac:dyDescent="0.25">
      <c r="A665" t="str">
        <f t="shared" si="167"/>
        <v>Ernie Hershey</v>
      </c>
      <c r="E665">
        <f t="shared" ref="E665:E667" si="169">E664</f>
        <v>105</v>
      </c>
      <c r="F665">
        <f t="shared" si="161"/>
        <v>0</v>
      </c>
    </row>
    <row r="666" spans="1:6" x14ac:dyDescent="0.25">
      <c r="A666" t="str">
        <f t="shared" si="167"/>
        <v>Ernie Hershey</v>
      </c>
      <c r="C666">
        <v>1</v>
      </c>
      <c r="D666" t="s">
        <v>192</v>
      </c>
      <c r="E666">
        <f t="shared" si="169"/>
        <v>105</v>
      </c>
      <c r="F666">
        <f t="shared" si="161"/>
        <v>105</v>
      </c>
    </row>
    <row r="667" spans="1:6" x14ac:dyDescent="0.25">
      <c r="A667" t="str">
        <f t="shared" si="167"/>
        <v>Ernie Hershey</v>
      </c>
      <c r="E667">
        <f t="shared" si="169"/>
        <v>105</v>
      </c>
      <c r="F667">
        <f t="shared" si="161"/>
        <v>0</v>
      </c>
    </row>
    <row r="668" spans="1:6" x14ac:dyDescent="0.25">
      <c r="A668" t="str">
        <f t="shared" si="167"/>
        <v>Ernie Hershey</v>
      </c>
      <c r="B668" t="s">
        <v>215</v>
      </c>
      <c r="E668">
        <v>8</v>
      </c>
      <c r="F668">
        <f t="shared" si="161"/>
        <v>0</v>
      </c>
    </row>
    <row r="669" spans="1:6" x14ac:dyDescent="0.25">
      <c r="A669" t="str">
        <f t="shared" si="167"/>
        <v>Ernie Hershey</v>
      </c>
      <c r="E669">
        <f t="shared" ref="E669:E671" si="170">E668</f>
        <v>8</v>
      </c>
      <c r="F669">
        <f t="shared" si="161"/>
        <v>0</v>
      </c>
    </row>
    <row r="670" spans="1:6" x14ac:dyDescent="0.25">
      <c r="A670" t="str">
        <f t="shared" si="167"/>
        <v>Ernie Hershey</v>
      </c>
      <c r="C670">
        <v>1</v>
      </c>
      <c r="D670" t="s">
        <v>206</v>
      </c>
      <c r="E670">
        <f t="shared" si="170"/>
        <v>8</v>
      </c>
      <c r="F670">
        <f t="shared" si="161"/>
        <v>8</v>
      </c>
    </row>
    <row r="671" spans="1:6" x14ac:dyDescent="0.25">
      <c r="A671" t="str">
        <f t="shared" si="167"/>
        <v>Ernie Hershey</v>
      </c>
      <c r="E671">
        <f t="shared" si="170"/>
        <v>8</v>
      </c>
      <c r="F671">
        <f t="shared" si="161"/>
        <v>0</v>
      </c>
    </row>
    <row r="672" spans="1:6" x14ac:dyDescent="0.25">
      <c r="A672" t="str">
        <f t="shared" si="167"/>
        <v>Ernie Hershey</v>
      </c>
      <c r="B672" t="s">
        <v>216</v>
      </c>
      <c r="E672">
        <v>10</v>
      </c>
      <c r="F672">
        <f t="shared" si="161"/>
        <v>0</v>
      </c>
    </row>
    <row r="673" spans="1:6" x14ac:dyDescent="0.25">
      <c r="A673" t="str">
        <f t="shared" si="167"/>
        <v>Ernie Hershey</v>
      </c>
      <c r="E673">
        <f t="shared" ref="E673:E675" si="171">E672</f>
        <v>10</v>
      </c>
      <c r="F673">
        <f t="shared" si="161"/>
        <v>0</v>
      </c>
    </row>
    <row r="674" spans="1:6" x14ac:dyDescent="0.25">
      <c r="A674" t="str">
        <f t="shared" si="167"/>
        <v>Ernie Hershey</v>
      </c>
      <c r="C674">
        <v>1</v>
      </c>
      <c r="D674" t="s">
        <v>206</v>
      </c>
      <c r="E674">
        <f t="shared" si="171"/>
        <v>10</v>
      </c>
      <c r="F674">
        <f t="shared" si="161"/>
        <v>10</v>
      </c>
    </row>
    <row r="675" spans="1:6" x14ac:dyDescent="0.25">
      <c r="A675" t="str">
        <f t="shared" si="167"/>
        <v>Ernie Hershey</v>
      </c>
      <c r="E675">
        <f t="shared" si="171"/>
        <v>10</v>
      </c>
      <c r="F675">
        <f t="shared" si="161"/>
        <v>0</v>
      </c>
    </row>
    <row r="676" spans="1:6" x14ac:dyDescent="0.25">
      <c r="A676" t="str">
        <f t="shared" si="167"/>
        <v>Ernie Hershey</v>
      </c>
      <c r="B676" t="s">
        <v>217</v>
      </c>
      <c r="E676">
        <v>4</v>
      </c>
      <c r="F676">
        <f t="shared" si="161"/>
        <v>0</v>
      </c>
    </row>
    <row r="677" spans="1:6" x14ac:dyDescent="0.25">
      <c r="A677" t="str">
        <f t="shared" si="167"/>
        <v>Ernie Hershey</v>
      </c>
      <c r="E677">
        <f t="shared" ref="E677:E679" si="172">E676</f>
        <v>4</v>
      </c>
      <c r="F677">
        <f t="shared" si="161"/>
        <v>0</v>
      </c>
    </row>
    <row r="678" spans="1:6" x14ac:dyDescent="0.25">
      <c r="A678" t="str">
        <f t="shared" si="167"/>
        <v>Ernie Hershey</v>
      </c>
      <c r="C678">
        <v>0.56299999999999994</v>
      </c>
      <c r="D678" t="s">
        <v>34</v>
      </c>
      <c r="E678">
        <f t="shared" si="172"/>
        <v>4</v>
      </c>
      <c r="F678">
        <f t="shared" si="161"/>
        <v>2.2519999999999998</v>
      </c>
    </row>
    <row r="679" spans="1:6" x14ac:dyDescent="0.25">
      <c r="A679" t="str">
        <f t="shared" si="167"/>
        <v>Ernie Hershey</v>
      </c>
      <c r="E679">
        <f t="shared" si="172"/>
        <v>4</v>
      </c>
      <c r="F679">
        <f t="shared" si="161"/>
        <v>0</v>
      </c>
    </row>
    <row r="680" spans="1:6" x14ac:dyDescent="0.25">
      <c r="A680" t="str">
        <f t="shared" si="167"/>
        <v>Ernie Hershey</v>
      </c>
      <c r="B680" t="s">
        <v>218</v>
      </c>
      <c r="E680">
        <v>226</v>
      </c>
      <c r="F680">
        <f t="shared" si="161"/>
        <v>0</v>
      </c>
    </row>
    <row r="681" spans="1:6" x14ac:dyDescent="0.25">
      <c r="A681" t="str">
        <f t="shared" si="167"/>
        <v>Ernie Hershey</v>
      </c>
      <c r="E681">
        <f t="shared" ref="E681:E684" si="173">E680</f>
        <v>226</v>
      </c>
      <c r="F681">
        <f t="shared" si="161"/>
        <v>0</v>
      </c>
    </row>
    <row r="682" spans="1:6" x14ac:dyDescent="0.25">
      <c r="A682" t="str">
        <f t="shared" si="167"/>
        <v>Ernie Hershey</v>
      </c>
      <c r="C682">
        <v>0.995</v>
      </c>
      <c r="D682" t="s">
        <v>192</v>
      </c>
      <c r="E682">
        <f t="shared" si="173"/>
        <v>226</v>
      </c>
      <c r="F682">
        <f t="shared" si="161"/>
        <v>224.87</v>
      </c>
    </row>
    <row r="683" spans="1:6" x14ac:dyDescent="0.25">
      <c r="A683" t="str">
        <f t="shared" si="167"/>
        <v>Ernie Hershey</v>
      </c>
      <c r="C683">
        <v>4.0000000000000001E-3</v>
      </c>
      <c r="D683" t="s">
        <v>142</v>
      </c>
      <c r="E683">
        <f t="shared" si="173"/>
        <v>226</v>
      </c>
      <c r="F683">
        <f t="shared" si="161"/>
        <v>0.90400000000000003</v>
      </c>
    </row>
    <row r="684" spans="1:6" x14ac:dyDescent="0.25">
      <c r="A684" t="str">
        <f t="shared" si="167"/>
        <v>Ernie Hershey</v>
      </c>
      <c r="E684">
        <f t="shared" si="173"/>
        <v>226</v>
      </c>
      <c r="F684">
        <f t="shared" si="161"/>
        <v>0</v>
      </c>
    </row>
    <row r="685" spans="1:6" x14ac:dyDescent="0.25">
      <c r="A685" t="str">
        <f t="shared" si="167"/>
        <v>Ernie Hershey</v>
      </c>
      <c r="B685" t="s">
        <v>219</v>
      </c>
      <c r="E685">
        <v>10</v>
      </c>
      <c r="F685">
        <f t="shared" si="161"/>
        <v>0</v>
      </c>
    </row>
    <row r="686" spans="1:6" x14ac:dyDescent="0.25">
      <c r="A686" t="str">
        <f t="shared" si="167"/>
        <v>Ernie Hershey</v>
      </c>
      <c r="E686">
        <f t="shared" ref="E686:E688" si="174">E685</f>
        <v>10</v>
      </c>
      <c r="F686">
        <f t="shared" si="161"/>
        <v>0</v>
      </c>
    </row>
    <row r="687" spans="1:6" x14ac:dyDescent="0.25">
      <c r="A687" t="str">
        <f t="shared" si="167"/>
        <v>Ernie Hershey</v>
      </c>
      <c r="C687">
        <v>1</v>
      </c>
      <c r="D687" t="s">
        <v>220</v>
      </c>
      <c r="E687">
        <f t="shared" si="174"/>
        <v>10</v>
      </c>
      <c r="F687">
        <f t="shared" si="161"/>
        <v>10</v>
      </c>
    </row>
    <row r="688" spans="1:6" x14ac:dyDescent="0.25">
      <c r="A688" t="str">
        <f t="shared" si="167"/>
        <v>Ernie Hershey</v>
      </c>
      <c r="E688">
        <f t="shared" si="174"/>
        <v>10</v>
      </c>
      <c r="F688">
        <f t="shared" si="161"/>
        <v>0</v>
      </c>
    </row>
    <row r="689" spans="1:6" x14ac:dyDescent="0.25">
      <c r="A689" t="str">
        <f t="shared" si="167"/>
        <v>Ernie Hershey</v>
      </c>
      <c r="B689" t="s">
        <v>221</v>
      </c>
      <c r="E689">
        <v>63</v>
      </c>
      <c r="F689">
        <f t="shared" si="161"/>
        <v>0</v>
      </c>
    </row>
    <row r="690" spans="1:6" x14ac:dyDescent="0.25">
      <c r="A690" t="str">
        <f t="shared" si="167"/>
        <v>Ernie Hershey</v>
      </c>
      <c r="E690">
        <f t="shared" ref="E690:E693" si="175">E689</f>
        <v>63</v>
      </c>
      <c r="F690">
        <f t="shared" si="161"/>
        <v>0</v>
      </c>
    </row>
    <row r="691" spans="1:6" x14ac:dyDescent="0.25">
      <c r="A691" t="str">
        <f t="shared" si="167"/>
        <v>Ernie Hershey</v>
      </c>
      <c r="C691">
        <v>0.34200000000000003</v>
      </c>
      <c r="D691" t="s">
        <v>206</v>
      </c>
      <c r="E691">
        <f t="shared" si="175"/>
        <v>63</v>
      </c>
      <c r="F691">
        <f t="shared" si="161"/>
        <v>21.546000000000003</v>
      </c>
    </row>
    <row r="692" spans="1:6" x14ac:dyDescent="0.25">
      <c r="A692" t="str">
        <f t="shared" si="167"/>
        <v>Ernie Hershey</v>
      </c>
      <c r="C692">
        <v>0.63500000000000001</v>
      </c>
      <c r="D692" t="s">
        <v>222</v>
      </c>
      <c r="E692">
        <f t="shared" si="175"/>
        <v>63</v>
      </c>
      <c r="F692">
        <f t="shared" si="161"/>
        <v>40.005000000000003</v>
      </c>
    </row>
    <row r="693" spans="1:6" x14ac:dyDescent="0.25">
      <c r="A693" t="str">
        <f t="shared" si="167"/>
        <v>Ernie Hershey</v>
      </c>
      <c r="E693">
        <f t="shared" si="175"/>
        <v>63</v>
      </c>
      <c r="F693">
        <f t="shared" si="161"/>
        <v>0</v>
      </c>
    </row>
    <row r="694" spans="1:6" x14ac:dyDescent="0.25">
      <c r="A694" t="str">
        <f t="shared" si="167"/>
        <v>Ernie Hershey</v>
      </c>
      <c r="B694" t="s">
        <v>223</v>
      </c>
      <c r="E694">
        <v>74</v>
      </c>
      <c r="F694">
        <f t="shared" si="161"/>
        <v>0</v>
      </c>
    </row>
    <row r="695" spans="1:6" x14ac:dyDescent="0.25">
      <c r="A695" t="str">
        <f t="shared" si="167"/>
        <v>Ernie Hershey</v>
      </c>
      <c r="E695">
        <f t="shared" ref="E695:E699" si="176">E694</f>
        <v>74</v>
      </c>
      <c r="F695">
        <f t="shared" si="161"/>
        <v>0</v>
      </c>
    </row>
    <row r="696" spans="1:6" x14ac:dyDescent="0.25">
      <c r="A696" t="str">
        <f t="shared" si="167"/>
        <v>Ernie Hershey</v>
      </c>
      <c r="C696">
        <v>0.36899999999999999</v>
      </c>
      <c r="D696" t="s">
        <v>192</v>
      </c>
      <c r="E696">
        <f t="shared" si="176"/>
        <v>74</v>
      </c>
      <c r="F696">
        <f t="shared" si="161"/>
        <v>27.306000000000001</v>
      </c>
    </row>
    <row r="697" spans="1:6" x14ac:dyDescent="0.25">
      <c r="A697" t="str">
        <f t="shared" si="167"/>
        <v>Ernie Hershey</v>
      </c>
      <c r="C697">
        <v>0.48199999999999998</v>
      </c>
      <c r="D697" t="s">
        <v>220</v>
      </c>
      <c r="E697">
        <f t="shared" si="176"/>
        <v>74</v>
      </c>
      <c r="F697">
        <f t="shared" si="161"/>
        <v>35.667999999999999</v>
      </c>
    </row>
    <row r="698" spans="1:6" x14ac:dyDescent="0.25">
      <c r="A698" t="str">
        <f t="shared" si="167"/>
        <v>Ernie Hershey</v>
      </c>
      <c r="C698">
        <v>0.14699999999999999</v>
      </c>
      <c r="D698" t="s">
        <v>142</v>
      </c>
      <c r="E698">
        <f t="shared" si="176"/>
        <v>74</v>
      </c>
      <c r="F698">
        <f t="shared" si="161"/>
        <v>10.878</v>
      </c>
    </row>
    <row r="699" spans="1:6" x14ac:dyDescent="0.25">
      <c r="A699" t="str">
        <f t="shared" si="167"/>
        <v>Ernie Hershey</v>
      </c>
      <c r="E699">
        <f t="shared" si="176"/>
        <v>74</v>
      </c>
      <c r="F699">
        <f t="shared" si="161"/>
        <v>0</v>
      </c>
    </row>
    <row r="700" spans="1:6" x14ac:dyDescent="0.25">
      <c r="A700" t="str">
        <f t="shared" si="167"/>
        <v>Ernie Hershey</v>
      </c>
      <c r="B700" t="s">
        <v>224</v>
      </c>
      <c r="E700">
        <v>30</v>
      </c>
      <c r="F700">
        <f t="shared" si="161"/>
        <v>0</v>
      </c>
    </row>
    <row r="701" spans="1:6" x14ac:dyDescent="0.25">
      <c r="A701" t="str">
        <f t="shared" si="167"/>
        <v>Ernie Hershey</v>
      </c>
      <c r="E701">
        <f t="shared" ref="E701:E704" si="177">E700</f>
        <v>30</v>
      </c>
      <c r="F701">
        <f t="shared" si="161"/>
        <v>0</v>
      </c>
    </row>
    <row r="702" spans="1:6" x14ac:dyDescent="0.25">
      <c r="A702" t="str">
        <f t="shared" si="167"/>
        <v>Ernie Hershey</v>
      </c>
      <c r="C702">
        <v>0.879</v>
      </c>
      <c r="D702" t="s">
        <v>192</v>
      </c>
      <c r="E702">
        <f t="shared" si="177"/>
        <v>30</v>
      </c>
      <c r="F702">
        <f t="shared" si="161"/>
        <v>26.37</v>
      </c>
    </row>
    <row r="703" spans="1:6" x14ac:dyDescent="0.25">
      <c r="A703" t="str">
        <f t="shared" si="167"/>
        <v>Ernie Hershey</v>
      </c>
      <c r="C703">
        <v>0.12</v>
      </c>
      <c r="D703" t="s">
        <v>142</v>
      </c>
      <c r="E703">
        <f t="shared" si="177"/>
        <v>30</v>
      </c>
      <c r="F703">
        <f t="shared" si="161"/>
        <v>3.5999999999999996</v>
      </c>
    </row>
    <row r="704" spans="1:6" x14ac:dyDescent="0.25">
      <c r="A704" t="s">
        <v>479</v>
      </c>
      <c r="E704">
        <f t="shared" si="177"/>
        <v>30</v>
      </c>
      <c r="F704">
        <f t="shared" si="161"/>
        <v>0</v>
      </c>
    </row>
    <row r="705" spans="1:6" x14ac:dyDescent="0.25">
      <c r="A705" t="str">
        <f t="shared" ref="A705:A746" si="178">A704</f>
        <v>Greg Studer</v>
      </c>
      <c r="B705" t="s">
        <v>227</v>
      </c>
      <c r="E705">
        <v>3</v>
      </c>
      <c r="F705">
        <f t="shared" si="161"/>
        <v>0</v>
      </c>
    </row>
    <row r="706" spans="1:6" x14ac:dyDescent="0.25">
      <c r="A706" t="str">
        <f t="shared" si="178"/>
        <v>Greg Studer</v>
      </c>
      <c r="E706">
        <f t="shared" ref="E706:E708" si="179">E705</f>
        <v>3</v>
      </c>
      <c r="F706">
        <f t="shared" si="161"/>
        <v>0</v>
      </c>
    </row>
    <row r="707" spans="1:6" x14ac:dyDescent="0.25">
      <c r="A707" t="str">
        <f t="shared" si="178"/>
        <v>Greg Studer</v>
      </c>
      <c r="C707">
        <v>1</v>
      </c>
      <c r="D707" t="s">
        <v>72</v>
      </c>
      <c r="E707">
        <f t="shared" si="179"/>
        <v>3</v>
      </c>
      <c r="F707">
        <f t="shared" ref="F707:F770" si="180">C707*E707</f>
        <v>3</v>
      </c>
    </row>
    <row r="708" spans="1:6" x14ac:dyDescent="0.25">
      <c r="A708" t="str">
        <f t="shared" si="178"/>
        <v>Greg Studer</v>
      </c>
      <c r="E708">
        <f t="shared" si="179"/>
        <v>3</v>
      </c>
      <c r="F708">
        <f t="shared" si="180"/>
        <v>0</v>
      </c>
    </row>
    <row r="709" spans="1:6" x14ac:dyDescent="0.25">
      <c r="A709" t="str">
        <f t="shared" si="178"/>
        <v>Greg Studer</v>
      </c>
      <c r="B709" t="s">
        <v>228</v>
      </c>
      <c r="E709">
        <v>1</v>
      </c>
      <c r="F709">
        <f t="shared" si="180"/>
        <v>0</v>
      </c>
    </row>
    <row r="710" spans="1:6" x14ac:dyDescent="0.25">
      <c r="A710" t="str">
        <f t="shared" si="178"/>
        <v>Greg Studer</v>
      </c>
      <c r="E710">
        <f t="shared" ref="E710:E712" si="181">E709</f>
        <v>1</v>
      </c>
      <c r="F710">
        <f t="shared" si="180"/>
        <v>0</v>
      </c>
    </row>
    <row r="711" spans="1:6" x14ac:dyDescent="0.25">
      <c r="A711" t="str">
        <f t="shared" si="178"/>
        <v>Greg Studer</v>
      </c>
      <c r="C711">
        <v>1</v>
      </c>
      <c r="D711" t="s">
        <v>229</v>
      </c>
      <c r="E711">
        <f t="shared" si="181"/>
        <v>1</v>
      </c>
      <c r="F711">
        <f t="shared" si="180"/>
        <v>1</v>
      </c>
    </row>
    <row r="712" spans="1:6" x14ac:dyDescent="0.25">
      <c r="A712" t="str">
        <f t="shared" si="178"/>
        <v>Greg Studer</v>
      </c>
      <c r="E712">
        <f t="shared" si="181"/>
        <v>1</v>
      </c>
      <c r="F712">
        <f t="shared" si="180"/>
        <v>0</v>
      </c>
    </row>
    <row r="713" spans="1:6" x14ac:dyDescent="0.25">
      <c r="A713" t="str">
        <f t="shared" si="178"/>
        <v>Greg Studer</v>
      </c>
      <c r="B713" t="s">
        <v>230</v>
      </c>
      <c r="E713">
        <v>2</v>
      </c>
      <c r="F713">
        <f t="shared" si="180"/>
        <v>0</v>
      </c>
    </row>
    <row r="714" spans="1:6" x14ac:dyDescent="0.25">
      <c r="A714" t="str">
        <f t="shared" si="178"/>
        <v>Greg Studer</v>
      </c>
      <c r="E714">
        <f t="shared" ref="E714:E716" si="182">E713</f>
        <v>2</v>
      </c>
      <c r="F714">
        <f t="shared" si="180"/>
        <v>0</v>
      </c>
    </row>
    <row r="715" spans="1:6" x14ac:dyDescent="0.25">
      <c r="A715" t="str">
        <f t="shared" si="178"/>
        <v>Greg Studer</v>
      </c>
      <c r="C715">
        <v>1</v>
      </c>
      <c r="D715" t="s">
        <v>10</v>
      </c>
      <c r="E715">
        <f t="shared" si="182"/>
        <v>2</v>
      </c>
      <c r="F715">
        <f t="shared" si="180"/>
        <v>2</v>
      </c>
    </row>
    <row r="716" spans="1:6" x14ac:dyDescent="0.25">
      <c r="A716" t="str">
        <f t="shared" si="178"/>
        <v>Greg Studer</v>
      </c>
      <c r="E716">
        <f t="shared" si="182"/>
        <v>2</v>
      </c>
      <c r="F716">
        <f t="shared" si="180"/>
        <v>0</v>
      </c>
    </row>
    <row r="717" spans="1:6" x14ac:dyDescent="0.25">
      <c r="A717" t="str">
        <f t="shared" si="178"/>
        <v>Greg Studer</v>
      </c>
      <c r="B717" t="s">
        <v>231</v>
      </c>
      <c r="E717">
        <v>47</v>
      </c>
      <c r="F717">
        <f t="shared" si="180"/>
        <v>0</v>
      </c>
    </row>
    <row r="718" spans="1:6" x14ac:dyDescent="0.25">
      <c r="A718" t="str">
        <f t="shared" si="178"/>
        <v>Greg Studer</v>
      </c>
      <c r="E718">
        <f t="shared" ref="E718:E720" si="183">E717</f>
        <v>47</v>
      </c>
      <c r="F718">
        <f t="shared" si="180"/>
        <v>0</v>
      </c>
    </row>
    <row r="719" spans="1:6" x14ac:dyDescent="0.25">
      <c r="A719" t="str">
        <f t="shared" si="178"/>
        <v>Greg Studer</v>
      </c>
      <c r="C719">
        <v>1</v>
      </c>
      <c r="D719" t="s">
        <v>72</v>
      </c>
      <c r="E719">
        <f t="shared" si="183"/>
        <v>47</v>
      </c>
      <c r="F719">
        <f t="shared" si="180"/>
        <v>47</v>
      </c>
    </row>
    <row r="720" spans="1:6" x14ac:dyDescent="0.25">
      <c r="A720" t="str">
        <f t="shared" si="178"/>
        <v>Greg Studer</v>
      </c>
      <c r="E720">
        <f t="shared" si="183"/>
        <v>47</v>
      </c>
      <c r="F720">
        <f t="shared" si="180"/>
        <v>0</v>
      </c>
    </row>
    <row r="721" spans="1:6" x14ac:dyDescent="0.25">
      <c r="A721" t="str">
        <f t="shared" si="178"/>
        <v>Greg Studer</v>
      </c>
      <c r="B721" t="s">
        <v>232</v>
      </c>
      <c r="E721">
        <v>225</v>
      </c>
      <c r="F721">
        <f t="shared" si="180"/>
        <v>0</v>
      </c>
    </row>
    <row r="722" spans="1:6" x14ac:dyDescent="0.25">
      <c r="A722" t="str">
        <f t="shared" si="178"/>
        <v>Greg Studer</v>
      </c>
      <c r="E722">
        <f t="shared" ref="E722:E725" si="184">E721</f>
        <v>225</v>
      </c>
      <c r="F722">
        <f t="shared" si="180"/>
        <v>0</v>
      </c>
    </row>
    <row r="723" spans="1:6" x14ac:dyDescent="0.25">
      <c r="A723" t="str">
        <f t="shared" si="178"/>
        <v>Greg Studer</v>
      </c>
      <c r="C723">
        <v>0.75600000000000001</v>
      </c>
      <c r="D723" t="s">
        <v>10</v>
      </c>
      <c r="E723">
        <f t="shared" si="184"/>
        <v>225</v>
      </c>
      <c r="F723">
        <f t="shared" si="180"/>
        <v>170.1</v>
      </c>
    </row>
    <row r="724" spans="1:6" x14ac:dyDescent="0.25">
      <c r="A724" t="str">
        <f t="shared" si="178"/>
        <v>Greg Studer</v>
      </c>
      <c r="C724">
        <v>0.24299999999999999</v>
      </c>
      <c r="D724" t="s">
        <v>11</v>
      </c>
      <c r="E724">
        <f t="shared" si="184"/>
        <v>225</v>
      </c>
      <c r="F724">
        <f t="shared" si="180"/>
        <v>54.674999999999997</v>
      </c>
    </row>
    <row r="725" spans="1:6" x14ac:dyDescent="0.25">
      <c r="A725" t="str">
        <f t="shared" si="178"/>
        <v>Greg Studer</v>
      </c>
      <c r="E725">
        <f t="shared" si="184"/>
        <v>225</v>
      </c>
      <c r="F725">
        <f t="shared" si="180"/>
        <v>0</v>
      </c>
    </row>
    <row r="726" spans="1:6" x14ac:dyDescent="0.25">
      <c r="A726" t="str">
        <f t="shared" si="178"/>
        <v>Greg Studer</v>
      </c>
      <c r="B726" t="s">
        <v>233</v>
      </c>
      <c r="E726">
        <v>29</v>
      </c>
      <c r="F726">
        <f t="shared" si="180"/>
        <v>0</v>
      </c>
    </row>
    <row r="727" spans="1:6" x14ac:dyDescent="0.25">
      <c r="A727" t="str">
        <f t="shared" si="178"/>
        <v>Greg Studer</v>
      </c>
      <c r="E727">
        <f t="shared" ref="E727:E729" si="185">E726</f>
        <v>29</v>
      </c>
      <c r="F727">
        <f t="shared" si="180"/>
        <v>0</v>
      </c>
    </row>
    <row r="728" spans="1:6" x14ac:dyDescent="0.25">
      <c r="A728" t="str">
        <f t="shared" si="178"/>
        <v>Greg Studer</v>
      </c>
      <c r="C728">
        <v>1</v>
      </c>
      <c r="D728" t="s">
        <v>72</v>
      </c>
      <c r="E728">
        <f t="shared" si="185"/>
        <v>29</v>
      </c>
      <c r="F728">
        <f t="shared" si="180"/>
        <v>29</v>
      </c>
    </row>
    <row r="729" spans="1:6" x14ac:dyDescent="0.25">
      <c r="A729" t="str">
        <f t="shared" si="178"/>
        <v>Greg Studer</v>
      </c>
      <c r="E729">
        <f t="shared" si="185"/>
        <v>29</v>
      </c>
      <c r="F729">
        <f t="shared" si="180"/>
        <v>0</v>
      </c>
    </row>
    <row r="730" spans="1:6" x14ac:dyDescent="0.25">
      <c r="A730" t="str">
        <f t="shared" si="178"/>
        <v>Greg Studer</v>
      </c>
      <c r="B730" t="s">
        <v>234</v>
      </c>
      <c r="E730">
        <v>113</v>
      </c>
      <c r="F730">
        <f t="shared" si="180"/>
        <v>0</v>
      </c>
    </row>
    <row r="731" spans="1:6" x14ac:dyDescent="0.25">
      <c r="A731" t="str">
        <f t="shared" si="178"/>
        <v>Greg Studer</v>
      </c>
      <c r="E731">
        <f t="shared" ref="E731:E736" si="186">E730</f>
        <v>113</v>
      </c>
      <c r="F731">
        <f t="shared" si="180"/>
        <v>0</v>
      </c>
    </row>
    <row r="732" spans="1:6" x14ac:dyDescent="0.25">
      <c r="A732" t="str">
        <f t="shared" si="178"/>
        <v>Greg Studer</v>
      </c>
      <c r="C732">
        <v>5.5E-2</v>
      </c>
      <c r="D732" t="s">
        <v>192</v>
      </c>
      <c r="E732">
        <f t="shared" si="186"/>
        <v>113</v>
      </c>
      <c r="F732">
        <f t="shared" si="180"/>
        <v>6.2149999999999999</v>
      </c>
    </row>
    <row r="733" spans="1:6" x14ac:dyDescent="0.25">
      <c r="A733" t="str">
        <f t="shared" si="178"/>
        <v>Greg Studer</v>
      </c>
      <c r="C733">
        <v>7.2999999999999995E-2</v>
      </c>
      <c r="D733" t="s">
        <v>235</v>
      </c>
      <c r="E733">
        <f t="shared" si="186"/>
        <v>113</v>
      </c>
      <c r="F733">
        <f t="shared" si="180"/>
        <v>8.2489999999999988</v>
      </c>
    </row>
    <row r="734" spans="1:6" x14ac:dyDescent="0.25">
      <c r="A734" t="str">
        <f t="shared" si="178"/>
        <v>Greg Studer</v>
      </c>
      <c r="C734">
        <v>0.48699999999999999</v>
      </c>
      <c r="D734" t="s">
        <v>236</v>
      </c>
      <c r="E734">
        <f t="shared" si="186"/>
        <v>113</v>
      </c>
      <c r="F734">
        <f t="shared" si="180"/>
        <v>55.030999999999999</v>
      </c>
    </row>
    <row r="735" spans="1:6" x14ac:dyDescent="0.25">
      <c r="A735" t="str">
        <f t="shared" si="178"/>
        <v>Greg Studer</v>
      </c>
      <c r="C735">
        <v>0.38300000000000001</v>
      </c>
      <c r="D735" t="s">
        <v>148</v>
      </c>
      <c r="E735">
        <f t="shared" si="186"/>
        <v>113</v>
      </c>
      <c r="F735">
        <f t="shared" si="180"/>
        <v>43.279000000000003</v>
      </c>
    </row>
    <row r="736" spans="1:6" x14ac:dyDescent="0.25">
      <c r="A736" t="str">
        <f t="shared" si="178"/>
        <v>Greg Studer</v>
      </c>
      <c r="E736">
        <f t="shared" si="186"/>
        <v>113</v>
      </c>
      <c r="F736">
        <f t="shared" si="180"/>
        <v>0</v>
      </c>
    </row>
    <row r="737" spans="1:6" x14ac:dyDescent="0.25">
      <c r="A737" t="str">
        <f t="shared" si="178"/>
        <v>Greg Studer</v>
      </c>
      <c r="B737" t="s">
        <v>237</v>
      </c>
      <c r="E737">
        <v>194</v>
      </c>
      <c r="F737">
        <f t="shared" si="180"/>
        <v>0</v>
      </c>
    </row>
    <row r="738" spans="1:6" x14ac:dyDescent="0.25">
      <c r="A738" t="str">
        <f t="shared" si="178"/>
        <v>Greg Studer</v>
      </c>
      <c r="E738">
        <f t="shared" ref="E738:E743" si="187">E737</f>
        <v>194</v>
      </c>
      <c r="F738">
        <f t="shared" si="180"/>
        <v>0</v>
      </c>
    </row>
    <row r="739" spans="1:6" x14ac:dyDescent="0.25">
      <c r="A739" t="str">
        <f t="shared" si="178"/>
        <v>Greg Studer</v>
      </c>
      <c r="C739">
        <v>0.40600000000000003</v>
      </c>
      <c r="D739" t="s">
        <v>134</v>
      </c>
      <c r="E739">
        <f t="shared" si="187"/>
        <v>194</v>
      </c>
      <c r="F739">
        <f t="shared" si="180"/>
        <v>78.76400000000001</v>
      </c>
    </row>
    <row r="740" spans="1:6" x14ac:dyDescent="0.25">
      <c r="A740" t="str">
        <f t="shared" si="178"/>
        <v>Greg Studer</v>
      </c>
      <c r="C740">
        <v>0.01</v>
      </c>
      <c r="D740" t="s">
        <v>58</v>
      </c>
      <c r="E740">
        <f t="shared" si="187"/>
        <v>194</v>
      </c>
      <c r="F740">
        <f t="shared" si="180"/>
        <v>1.94</v>
      </c>
    </row>
    <row r="741" spans="1:6" x14ac:dyDescent="0.25">
      <c r="A741" t="str">
        <f t="shared" si="178"/>
        <v>Greg Studer</v>
      </c>
      <c r="C741">
        <v>0.371</v>
      </c>
      <c r="D741" t="s">
        <v>128</v>
      </c>
      <c r="E741">
        <f t="shared" si="187"/>
        <v>194</v>
      </c>
      <c r="F741">
        <f t="shared" si="180"/>
        <v>71.974000000000004</v>
      </c>
    </row>
    <row r="742" spans="1:6" x14ac:dyDescent="0.25">
      <c r="A742" t="str">
        <f t="shared" si="178"/>
        <v>Greg Studer</v>
      </c>
      <c r="C742">
        <v>0.21099999999999999</v>
      </c>
      <c r="D742" t="s">
        <v>72</v>
      </c>
      <c r="E742">
        <f t="shared" si="187"/>
        <v>194</v>
      </c>
      <c r="F742">
        <f t="shared" si="180"/>
        <v>40.933999999999997</v>
      </c>
    </row>
    <row r="743" spans="1:6" x14ac:dyDescent="0.25">
      <c r="A743" t="str">
        <f t="shared" si="178"/>
        <v>Greg Studer</v>
      </c>
      <c r="E743">
        <f t="shared" si="187"/>
        <v>194</v>
      </c>
      <c r="F743">
        <f t="shared" si="180"/>
        <v>0</v>
      </c>
    </row>
    <row r="744" spans="1:6" x14ac:dyDescent="0.25">
      <c r="A744" t="str">
        <f t="shared" si="178"/>
        <v>Greg Studer</v>
      </c>
      <c r="B744" t="s">
        <v>238</v>
      </c>
      <c r="E744">
        <v>43</v>
      </c>
      <c r="F744">
        <f t="shared" si="180"/>
        <v>0</v>
      </c>
    </row>
    <row r="745" spans="1:6" x14ac:dyDescent="0.25">
      <c r="A745" t="str">
        <f t="shared" si="178"/>
        <v>Greg Studer</v>
      </c>
      <c r="E745">
        <f t="shared" ref="E745:E747" si="188">E744</f>
        <v>43</v>
      </c>
      <c r="F745">
        <f t="shared" si="180"/>
        <v>0</v>
      </c>
    </row>
    <row r="746" spans="1:6" x14ac:dyDescent="0.25">
      <c r="A746" t="str">
        <f t="shared" si="178"/>
        <v>Greg Studer</v>
      </c>
      <c r="C746">
        <v>1</v>
      </c>
      <c r="D746" t="s">
        <v>72</v>
      </c>
      <c r="E746">
        <f t="shared" si="188"/>
        <v>43</v>
      </c>
      <c r="F746">
        <f t="shared" si="180"/>
        <v>43</v>
      </c>
    </row>
    <row r="747" spans="1:6" x14ac:dyDescent="0.25">
      <c r="A747" t="s">
        <v>480</v>
      </c>
      <c r="E747">
        <f t="shared" si="188"/>
        <v>43</v>
      </c>
      <c r="F747">
        <f t="shared" si="180"/>
        <v>0</v>
      </c>
    </row>
    <row r="748" spans="1:6" x14ac:dyDescent="0.25">
      <c r="A748" t="str">
        <f t="shared" ref="A748:A758" si="189">A747</f>
        <v xml:space="preserve">gregs </v>
      </c>
      <c r="B748" t="s">
        <v>240</v>
      </c>
      <c r="E748">
        <v>309</v>
      </c>
      <c r="F748">
        <f t="shared" si="180"/>
        <v>0</v>
      </c>
    </row>
    <row r="749" spans="1:6" x14ac:dyDescent="0.25">
      <c r="A749" t="str">
        <f t="shared" si="189"/>
        <v xml:space="preserve">gregs </v>
      </c>
      <c r="E749">
        <f t="shared" ref="E749:E755" si="190">E748</f>
        <v>309</v>
      </c>
      <c r="F749">
        <f t="shared" si="180"/>
        <v>0</v>
      </c>
    </row>
    <row r="750" spans="1:6" x14ac:dyDescent="0.25">
      <c r="A750" t="str">
        <f t="shared" si="189"/>
        <v xml:space="preserve">gregs </v>
      </c>
      <c r="C750">
        <v>0.36399999999999999</v>
      </c>
      <c r="D750" t="s">
        <v>10</v>
      </c>
      <c r="E750">
        <f t="shared" si="190"/>
        <v>309</v>
      </c>
      <c r="F750">
        <f t="shared" si="180"/>
        <v>112.476</v>
      </c>
    </row>
    <row r="751" spans="1:6" x14ac:dyDescent="0.25">
      <c r="A751" t="str">
        <f t="shared" si="189"/>
        <v xml:space="preserve">gregs </v>
      </c>
      <c r="C751">
        <v>0.29299999999999998</v>
      </c>
      <c r="D751" t="s">
        <v>58</v>
      </c>
      <c r="E751">
        <f t="shared" si="190"/>
        <v>309</v>
      </c>
      <c r="F751">
        <f t="shared" si="180"/>
        <v>90.536999999999992</v>
      </c>
    </row>
    <row r="752" spans="1:6" x14ac:dyDescent="0.25">
      <c r="A752" t="str">
        <f t="shared" si="189"/>
        <v xml:space="preserve">gregs </v>
      </c>
      <c r="C752">
        <v>7.8E-2</v>
      </c>
      <c r="D752" t="s">
        <v>229</v>
      </c>
      <c r="E752">
        <f t="shared" si="190"/>
        <v>309</v>
      </c>
      <c r="F752">
        <f t="shared" si="180"/>
        <v>24.102</v>
      </c>
    </row>
    <row r="753" spans="1:6" x14ac:dyDescent="0.25">
      <c r="A753" t="str">
        <f t="shared" si="189"/>
        <v xml:space="preserve">gregs </v>
      </c>
      <c r="C753">
        <v>0.22900000000000001</v>
      </c>
      <c r="D753" t="s">
        <v>72</v>
      </c>
      <c r="E753">
        <f t="shared" si="190"/>
        <v>309</v>
      </c>
      <c r="F753">
        <f t="shared" si="180"/>
        <v>70.76100000000001</v>
      </c>
    </row>
    <row r="754" spans="1:6" x14ac:dyDescent="0.25">
      <c r="A754" t="str">
        <f t="shared" si="189"/>
        <v xml:space="preserve">gregs </v>
      </c>
      <c r="C754">
        <v>3.3000000000000002E-2</v>
      </c>
      <c r="D754" t="s">
        <v>11</v>
      </c>
      <c r="E754">
        <f t="shared" si="190"/>
        <v>309</v>
      </c>
      <c r="F754">
        <f t="shared" si="180"/>
        <v>10.197000000000001</v>
      </c>
    </row>
    <row r="755" spans="1:6" x14ac:dyDescent="0.25">
      <c r="A755" t="str">
        <f t="shared" si="189"/>
        <v xml:space="preserve">gregs </v>
      </c>
      <c r="E755">
        <f t="shared" si="190"/>
        <v>309</v>
      </c>
      <c r="F755">
        <f t="shared" si="180"/>
        <v>0</v>
      </c>
    </row>
    <row r="756" spans="1:6" x14ac:dyDescent="0.25">
      <c r="A756" t="str">
        <f t="shared" si="189"/>
        <v xml:space="preserve">gregs </v>
      </c>
      <c r="B756" t="s">
        <v>241</v>
      </c>
      <c r="E756">
        <v>5</v>
      </c>
      <c r="F756">
        <f t="shared" si="180"/>
        <v>0</v>
      </c>
    </row>
    <row r="757" spans="1:6" x14ac:dyDescent="0.25">
      <c r="A757" t="str">
        <f t="shared" si="189"/>
        <v xml:space="preserve">gregs </v>
      </c>
      <c r="E757">
        <f t="shared" ref="E757:E759" si="191">E756</f>
        <v>5</v>
      </c>
      <c r="F757">
        <f t="shared" si="180"/>
        <v>0</v>
      </c>
    </row>
    <row r="758" spans="1:6" x14ac:dyDescent="0.25">
      <c r="A758" t="str">
        <f t="shared" si="189"/>
        <v xml:space="preserve">gregs </v>
      </c>
      <c r="C758">
        <v>1</v>
      </c>
      <c r="D758" t="s">
        <v>72</v>
      </c>
      <c r="E758">
        <f t="shared" si="191"/>
        <v>5</v>
      </c>
      <c r="F758">
        <f t="shared" si="180"/>
        <v>5</v>
      </c>
    </row>
    <row r="759" spans="1:6" x14ac:dyDescent="0.25">
      <c r="A759" t="s">
        <v>481</v>
      </c>
      <c r="E759">
        <f t="shared" si="191"/>
        <v>5</v>
      </c>
      <c r="F759">
        <f t="shared" si="180"/>
        <v>0</v>
      </c>
    </row>
    <row r="760" spans="1:6" x14ac:dyDescent="0.25">
      <c r="A760" t="str">
        <f t="shared" ref="A760:A791" si="192">A759</f>
        <v>Hari Khalsa</v>
      </c>
      <c r="B760" t="s">
        <v>244</v>
      </c>
      <c r="E760">
        <v>46</v>
      </c>
      <c r="F760">
        <f t="shared" si="180"/>
        <v>0</v>
      </c>
    </row>
    <row r="761" spans="1:6" x14ac:dyDescent="0.25">
      <c r="A761" t="str">
        <f t="shared" si="192"/>
        <v>Hari Khalsa</v>
      </c>
      <c r="E761">
        <f t="shared" ref="E761:E764" si="193">E760</f>
        <v>46</v>
      </c>
      <c r="F761">
        <f t="shared" si="180"/>
        <v>0</v>
      </c>
    </row>
    <row r="762" spans="1:6" x14ac:dyDescent="0.25">
      <c r="A762" t="str">
        <f t="shared" si="192"/>
        <v>Hari Khalsa</v>
      </c>
      <c r="C762">
        <v>0.42599999999999999</v>
      </c>
      <c r="D762" t="s">
        <v>84</v>
      </c>
      <c r="E762">
        <f t="shared" si="193"/>
        <v>46</v>
      </c>
      <c r="F762">
        <f t="shared" si="180"/>
        <v>19.596</v>
      </c>
    </row>
    <row r="763" spans="1:6" x14ac:dyDescent="0.25">
      <c r="A763" t="str">
        <f t="shared" si="192"/>
        <v>Hari Khalsa</v>
      </c>
      <c r="C763">
        <v>0.57299999999999995</v>
      </c>
      <c r="D763" t="s">
        <v>79</v>
      </c>
      <c r="E763">
        <f t="shared" si="193"/>
        <v>46</v>
      </c>
      <c r="F763">
        <f t="shared" si="180"/>
        <v>26.357999999999997</v>
      </c>
    </row>
    <row r="764" spans="1:6" x14ac:dyDescent="0.25">
      <c r="A764" t="str">
        <f t="shared" si="192"/>
        <v>Hari Khalsa</v>
      </c>
      <c r="E764">
        <f t="shared" si="193"/>
        <v>46</v>
      </c>
      <c r="F764">
        <f t="shared" si="180"/>
        <v>0</v>
      </c>
    </row>
    <row r="765" spans="1:6" x14ac:dyDescent="0.25">
      <c r="A765" t="str">
        <f t="shared" si="192"/>
        <v>Hari Khalsa</v>
      </c>
      <c r="B765" t="s">
        <v>245</v>
      </c>
      <c r="E765">
        <v>11</v>
      </c>
      <c r="F765">
        <f t="shared" si="180"/>
        <v>0</v>
      </c>
    </row>
    <row r="766" spans="1:6" x14ac:dyDescent="0.25">
      <c r="A766" t="str">
        <f t="shared" si="192"/>
        <v>Hari Khalsa</v>
      </c>
      <c r="E766">
        <f t="shared" ref="E766:E768" si="194">E765</f>
        <v>11</v>
      </c>
      <c r="F766">
        <f t="shared" si="180"/>
        <v>0</v>
      </c>
    </row>
    <row r="767" spans="1:6" x14ac:dyDescent="0.25">
      <c r="A767" t="str">
        <f t="shared" si="192"/>
        <v>Hari Khalsa</v>
      </c>
      <c r="C767">
        <v>1</v>
      </c>
      <c r="D767" t="s">
        <v>59</v>
      </c>
      <c r="E767">
        <f t="shared" si="194"/>
        <v>11</v>
      </c>
      <c r="F767">
        <f t="shared" si="180"/>
        <v>11</v>
      </c>
    </row>
    <row r="768" spans="1:6" x14ac:dyDescent="0.25">
      <c r="A768" t="str">
        <f t="shared" si="192"/>
        <v>Hari Khalsa</v>
      </c>
      <c r="E768">
        <f t="shared" si="194"/>
        <v>11</v>
      </c>
      <c r="F768">
        <f t="shared" si="180"/>
        <v>0</v>
      </c>
    </row>
    <row r="769" spans="1:6" x14ac:dyDescent="0.25">
      <c r="A769" t="str">
        <f t="shared" si="192"/>
        <v>Hari Khalsa</v>
      </c>
      <c r="B769" t="s">
        <v>246</v>
      </c>
      <c r="E769">
        <v>268</v>
      </c>
      <c r="F769">
        <f t="shared" si="180"/>
        <v>0</v>
      </c>
    </row>
    <row r="770" spans="1:6" x14ac:dyDescent="0.25">
      <c r="A770" t="str">
        <f t="shared" si="192"/>
        <v>Hari Khalsa</v>
      </c>
      <c r="E770">
        <f t="shared" ref="E770:E775" si="195">E769</f>
        <v>268</v>
      </c>
      <c r="F770">
        <f t="shared" si="180"/>
        <v>0</v>
      </c>
    </row>
    <row r="771" spans="1:6" x14ac:dyDescent="0.25">
      <c r="A771" t="str">
        <f t="shared" si="192"/>
        <v>Hari Khalsa</v>
      </c>
      <c r="C771">
        <v>7.6999999999999999E-2</v>
      </c>
      <c r="D771" t="s">
        <v>61</v>
      </c>
      <c r="E771">
        <f t="shared" si="195"/>
        <v>268</v>
      </c>
      <c r="F771">
        <f t="shared" ref="F771:F834" si="196">C771*E771</f>
        <v>20.635999999999999</v>
      </c>
    </row>
    <row r="772" spans="1:6" x14ac:dyDescent="0.25">
      <c r="A772" t="str">
        <f t="shared" si="192"/>
        <v>Hari Khalsa</v>
      </c>
      <c r="C772">
        <v>8.0000000000000002E-3</v>
      </c>
      <c r="D772" t="s">
        <v>247</v>
      </c>
      <c r="E772">
        <f t="shared" si="195"/>
        <v>268</v>
      </c>
      <c r="F772">
        <f t="shared" si="196"/>
        <v>2.1440000000000001</v>
      </c>
    </row>
    <row r="773" spans="1:6" x14ac:dyDescent="0.25">
      <c r="A773" t="str">
        <f t="shared" si="192"/>
        <v>Hari Khalsa</v>
      </c>
      <c r="C773">
        <v>0.57499999999999996</v>
      </c>
      <c r="D773" t="s">
        <v>79</v>
      </c>
      <c r="E773">
        <f t="shared" si="195"/>
        <v>268</v>
      </c>
      <c r="F773">
        <f t="shared" si="196"/>
        <v>154.1</v>
      </c>
    </row>
    <row r="774" spans="1:6" x14ac:dyDescent="0.25">
      <c r="A774" t="str">
        <f t="shared" si="192"/>
        <v>Hari Khalsa</v>
      </c>
      <c r="C774">
        <v>0.33800000000000002</v>
      </c>
      <c r="D774" t="s">
        <v>29</v>
      </c>
      <c r="E774">
        <f t="shared" si="195"/>
        <v>268</v>
      </c>
      <c r="F774">
        <f t="shared" si="196"/>
        <v>90.584000000000003</v>
      </c>
    </row>
    <row r="775" spans="1:6" x14ac:dyDescent="0.25">
      <c r="A775" t="str">
        <f t="shared" si="192"/>
        <v>Hari Khalsa</v>
      </c>
      <c r="E775">
        <f t="shared" si="195"/>
        <v>268</v>
      </c>
      <c r="F775">
        <f t="shared" si="196"/>
        <v>0</v>
      </c>
    </row>
    <row r="776" spans="1:6" x14ac:dyDescent="0.25">
      <c r="A776" t="str">
        <f t="shared" si="192"/>
        <v>Hari Khalsa</v>
      </c>
      <c r="B776" t="s">
        <v>248</v>
      </c>
      <c r="E776">
        <v>31</v>
      </c>
      <c r="F776">
        <f t="shared" si="196"/>
        <v>0</v>
      </c>
    </row>
    <row r="777" spans="1:6" x14ac:dyDescent="0.25">
      <c r="A777" t="str">
        <f t="shared" si="192"/>
        <v>Hari Khalsa</v>
      </c>
      <c r="E777">
        <f t="shared" ref="E777:E779" si="197">E776</f>
        <v>31</v>
      </c>
      <c r="F777">
        <f t="shared" si="196"/>
        <v>0</v>
      </c>
    </row>
    <row r="778" spans="1:6" x14ac:dyDescent="0.25">
      <c r="A778" t="str">
        <f t="shared" si="192"/>
        <v>Hari Khalsa</v>
      </c>
      <c r="C778">
        <v>1</v>
      </c>
      <c r="D778" t="s">
        <v>59</v>
      </c>
      <c r="E778">
        <f t="shared" si="197"/>
        <v>31</v>
      </c>
      <c r="F778">
        <f t="shared" si="196"/>
        <v>31</v>
      </c>
    </row>
    <row r="779" spans="1:6" x14ac:dyDescent="0.25">
      <c r="A779" t="str">
        <f t="shared" si="192"/>
        <v>Hari Khalsa</v>
      </c>
      <c r="E779">
        <f t="shared" si="197"/>
        <v>31</v>
      </c>
      <c r="F779">
        <f t="shared" si="196"/>
        <v>0</v>
      </c>
    </row>
    <row r="780" spans="1:6" x14ac:dyDescent="0.25">
      <c r="A780" t="str">
        <f t="shared" si="192"/>
        <v>Hari Khalsa</v>
      </c>
      <c r="B780" t="s">
        <v>249</v>
      </c>
      <c r="E780">
        <v>160</v>
      </c>
      <c r="F780">
        <f t="shared" si="196"/>
        <v>0</v>
      </c>
    </row>
    <row r="781" spans="1:6" x14ac:dyDescent="0.25">
      <c r="A781" t="str">
        <f t="shared" si="192"/>
        <v>Hari Khalsa</v>
      </c>
      <c r="E781">
        <f t="shared" ref="E781:E783" si="198">E780</f>
        <v>160</v>
      </c>
      <c r="F781">
        <f t="shared" si="196"/>
        <v>0</v>
      </c>
    </row>
    <row r="782" spans="1:6" x14ac:dyDescent="0.25">
      <c r="A782" t="str">
        <f t="shared" si="192"/>
        <v>Hari Khalsa</v>
      </c>
      <c r="C782">
        <v>1</v>
      </c>
      <c r="D782" t="s">
        <v>29</v>
      </c>
      <c r="E782">
        <f t="shared" si="198"/>
        <v>160</v>
      </c>
      <c r="F782">
        <f t="shared" si="196"/>
        <v>160</v>
      </c>
    </row>
    <row r="783" spans="1:6" x14ac:dyDescent="0.25">
      <c r="A783" t="str">
        <f t="shared" si="192"/>
        <v>Hari Khalsa</v>
      </c>
      <c r="E783">
        <f t="shared" si="198"/>
        <v>160</v>
      </c>
      <c r="F783">
        <f t="shared" si="196"/>
        <v>0</v>
      </c>
    </row>
    <row r="784" spans="1:6" x14ac:dyDescent="0.25">
      <c r="A784" t="str">
        <f t="shared" si="192"/>
        <v>Hari Khalsa</v>
      </c>
      <c r="B784" t="s">
        <v>250</v>
      </c>
      <c r="E784">
        <v>210</v>
      </c>
      <c r="F784">
        <f t="shared" si="196"/>
        <v>0</v>
      </c>
    </row>
    <row r="785" spans="1:6" x14ac:dyDescent="0.25">
      <c r="A785" t="str">
        <f t="shared" si="192"/>
        <v>Hari Khalsa</v>
      </c>
      <c r="E785">
        <f t="shared" ref="E785:E788" si="199">E784</f>
        <v>210</v>
      </c>
      <c r="F785">
        <f t="shared" si="196"/>
        <v>0</v>
      </c>
    </row>
    <row r="786" spans="1:6" x14ac:dyDescent="0.25">
      <c r="A786" t="str">
        <f t="shared" si="192"/>
        <v>Hari Khalsa</v>
      </c>
      <c r="C786">
        <v>0.1</v>
      </c>
      <c r="D786" t="s">
        <v>79</v>
      </c>
      <c r="E786">
        <f t="shared" si="199"/>
        <v>210</v>
      </c>
      <c r="F786">
        <f t="shared" si="196"/>
        <v>21</v>
      </c>
    </row>
    <row r="787" spans="1:6" x14ac:dyDescent="0.25">
      <c r="A787" t="str">
        <f t="shared" si="192"/>
        <v>Hari Khalsa</v>
      </c>
      <c r="C787">
        <v>0.89900000000000002</v>
      </c>
      <c r="D787" t="s">
        <v>29</v>
      </c>
      <c r="E787">
        <f t="shared" si="199"/>
        <v>210</v>
      </c>
      <c r="F787">
        <f t="shared" si="196"/>
        <v>188.79</v>
      </c>
    </row>
    <row r="788" spans="1:6" x14ac:dyDescent="0.25">
      <c r="A788" t="str">
        <f t="shared" si="192"/>
        <v>Hari Khalsa</v>
      </c>
      <c r="E788">
        <f t="shared" si="199"/>
        <v>210</v>
      </c>
      <c r="F788">
        <f t="shared" si="196"/>
        <v>0</v>
      </c>
    </row>
    <row r="789" spans="1:6" x14ac:dyDescent="0.25">
      <c r="A789" t="str">
        <f t="shared" si="192"/>
        <v>Hari Khalsa</v>
      </c>
      <c r="B789" t="s">
        <v>251</v>
      </c>
      <c r="E789">
        <v>133</v>
      </c>
      <c r="F789">
        <f t="shared" si="196"/>
        <v>0</v>
      </c>
    </row>
    <row r="790" spans="1:6" x14ac:dyDescent="0.25">
      <c r="A790" t="str">
        <f t="shared" si="192"/>
        <v>Hari Khalsa</v>
      </c>
      <c r="E790">
        <f t="shared" ref="E790:E792" si="200">E789</f>
        <v>133</v>
      </c>
      <c r="F790">
        <f t="shared" si="196"/>
        <v>0</v>
      </c>
    </row>
    <row r="791" spans="1:6" x14ac:dyDescent="0.25">
      <c r="A791" t="str">
        <f t="shared" si="192"/>
        <v>Hari Khalsa</v>
      </c>
      <c r="C791">
        <v>1</v>
      </c>
      <c r="D791" t="s">
        <v>29</v>
      </c>
      <c r="E791">
        <f t="shared" si="200"/>
        <v>133</v>
      </c>
      <c r="F791">
        <f t="shared" si="196"/>
        <v>133</v>
      </c>
    </row>
    <row r="792" spans="1:6" x14ac:dyDescent="0.25">
      <c r="A792" t="str">
        <f t="shared" ref="A792:A823" si="201">A791</f>
        <v>Hari Khalsa</v>
      </c>
      <c r="E792">
        <f t="shared" si="200"/>
        <v>133</v>
      </c>
      <c r="F792">
        <f t="shared" si="196"/>
        <v>0</v>
      </c>
    </row>
    <row r="793" spans="1:6" x14ac:dyDescent="0.25">
      <c r="A793" t="str">
        <f t="shared" si="201"/>
        <v>Hari Khalsa</v>
      </c>
      <c r="B793" t="s">
        <v>252</v>
      </c>
      <c r="E793">
        <v>12</v>
      </c>
      <c r="F793">
        <f t="shared" si="196"/>
        <v>0</v>
      </c>
    </row>
    <row r="794" spans="1:6" x14ac:dyDescent="0.25">
      <c r="A794" t="str">
        <f t="shared" si="201"/>
        <v>Hari Khalsa</v>
      </c>
      <c r="E794">
        <f t="shared" ref="E794:E796" si="202">E793</f>
        <v>12</v>
      </c>
      <c r="F794">
        <f t="shared" si="196"/>
        <v>0</v>
      </c>
    </row>
    <row r="795" spans="1:6" x14ac:dyDescent="0.25">
      <c r="A795" t="str">
        <f t="shared" si="201"/>
        <v>Hari Khalsa</v>
      </c>
      <c r="C795">
        <v>1</v>
      </c>
      <c r="D795" t="s">
        <v>79</v>
      </c>
      <c r="E795">
        <f t="shared" si="202"/>
        <v>12</v>
      </c>
      <c r="F795">
        <f t="shared" si="196"/>
        <v>12</v>
      </c>
    </row>
    <row r="796" spans="1:6" x14ac:dyDescent="0.25">
      <c r="A796" t="str">
        <f t="shared" si="201"/>
        <v>Hari Khalsa</v>
      </c>
      <c r="E796">
        <f t="shared" si="202"/>
        <v>12</v>
      </c>
      <c r="F796">
        <f t="shared" si="196"/>
        <v>0</v>
      </c>
    </row>
    <row r="797" spans="1:6" x14ac:dyDescent="0.25">
      <c r="A797" t="str">
        <f t="shared" si="201"/>
        <v>Hari Khalsa</v>
      </c>
      <c r="B797" t="s">
        <v>253</v>
      </c>
      <c r="E797">
        <v>531</v>
      </c>
      <c r="F797">
        <f t="shared" si="196"/>
        <v>0</v>
      </c>
    </row>
    <row r="798" spans="1:6" x14ac:dyDescent="0.25">
      <c r="A798" t="str">
        <f t="shared" si="201"/>
        <v>Hari Khalsa</v>
      </c>
      <c r="E798">
        <f t="shared" ref="E798:E801" si="203">E797</f>
        <v>531</v>
      </c>
      <c r="F798">
        <f t="shared" si="196"/>
        <v>0</v>
      </c>
    </row>
    <row r="799" spans="1:6" x14ac:dyDescent="0.25">
      <c r="A799" t="str">
        <f t="shared" si="201"/>
        <v>Hari Khalsa</v>
      </c>
      <c r="C799">
        <v>3.0000000000000001E-3</v>
      </c>
      <c r="D799" t="s">
        <v>84</v>
      </c>
      <c r="E799">
        <f t="shared" si="203"/>
        <v>531</v>
      </c>
      <c r="F799">
        <f t="shared" si="196"/>
        <v>1.593</v>
      </c>
    </row>
    <row r="800" spans="1:6" x14ac:dyDescent="0.25">
      <c r="A800" t="str">
        <f t="shared" si="201"/>
        <v>Hari Khalsa</v>
      </c>
      <c r="C800">
        <v>0.996</v>
      </c>
      <c r="D800" t="s">
        <v>79</v>
      </c>
      <c r="E800">
        <f t="shared" si="203"/>
        <v>531</v>
      </c>
      <c r="F800">
        <f t="shared" si="196"/>
        <v>528.87599999999998</v>
      </c>
    </row>
    <row r="801" spans="1:6" x14ac:dyDescent="0.25">
      <c r="A801" t="str">
        <f t="shared" si="201"/>
        <v>Hari Khalsa</v>
      </c>
      <c r="E801">
        <f t="shared" si="203"/>
        <v>531</v>
      </c>
      <c r="F801">
        <f t="shared" si="196"/>
        <v>0</v>
      </c>
    </row>
    <row r="802" spans="1:6" x14ac:dyDescent="0.25">
      <c r="A802" t="str">
        <f t="shared" si="201"/>
        <v>Hari Khalsa</v>
      </c>
      <c r="B802" t="s">
        <v>254</v>
      </c>
      <c r="E802">
        <v>10</v>
      </c>
      <c r="F802">
        <f t="shared" si="196"/>
        <v>0</v>
      </c>
    </row>
    <row r="803" spans="1:6" x14ac:dyDescent="0.25">
      <c r="A803" t="str">
        <f t="shared" si="201"/>
        <v>Hari Khalsa</v>
      </c>
      <c r="E803">
        <f t="shared" ref="E803:E805" si="204">E802</f>
        <v>10</v>
      </c>
      <c r="F803">
        <f t="shared" si="196"/>
        <v>0</v>
      </c>
    </row>
    <row r="804" spans="1:6" x14ac:dyDescent="0.25">
      <c r="A804" t="str">
        <f t="shared" si="201"/>
        <v>Hari Khalsa</v>
      </c>
      <c r="C804">
        <v>1</v>
      </c>
      <c r="D804" t="s">
        <v>29</v>
      </c>
      <c r="E804">
        <f t="shared" si="204"/>
        <v>10</v>
      </c>
      <c r="F804">
        <f t="shared" si="196"/>
        <v>10</v>
      </c>
    </row>
    <row r="805" spans="1:6" x14ac:dyDescent="0.25">
      <c r="A805" t="str">
        <f t="shared" si="201"/>
        <v>Hari Khalsa</v>
      </c>
      <c r="E805">
        <f t="shared" si="204"/>
        <v>10</v>
      </c>
      <c r="F805">
        <f t="shared" si="196"/>
        <v>0</v>
      </c>
    </row>
    <row r="806" spans="1:6" x14ac:dyDescent="0.25">
      <c r="A806" t="str">
        <f t="shared" si="201"/>
        <v>Hari Khalsa</v>
      </c>
      <c r="B806" t="s">
        <v>255</v>
      </c>
      <c r="E806">
        <v>1801</v>
      </c>
      <c r="F806">
        <f t="shared" si="196"/>
        <v>0</v>
      </c>
    </row>
    <row r="807" spans="1:6" x14ac:dyDescent="0.25">
      <c r="A807" t="str">
        <f t="shared" si="201"/>
        <v>Hari Khalsa</v>
      </c>
      <c r="E807">
        <f t="shared" ref="E807:E813" si="205">E806</f>
        <v>1801</v>
      </c>
      <c r="F807">
        <f t="shared" si="196"/>
        <v>0</v>
      </c>
    </row>
    <row r="808" spans="1:6" x14ac:dyDescent="0.25">
      <c r="A808" t="str">
        <f t="shared" si="201"/>
        <v>Hari Khalsa</v>
      </c>
      <c r="C808">
        <v>8.9999999999999993E-3</v>
      </c>
      <c r="D808" t="s">
        <v>61</v>
      </c>
      <c r="E808">
        <f t="shared" si="205"/>
        <v>1801</v>
      </c>
      <c r="F808">
        <f t="shared" si="196"/>
        <v>16.209</v>
      </c>
    </row>
    <row r="809" spans="1:6" x14ac:dyDescent="0.25">
      <c r="A809" t="str">
        <f t="shared" si="201"/>
        <v>Hari Khalsa</v>
      </c>
      <c r="C809">
        <v>1.7000000000000001E-2</v>
      </c>
      <c r="D809" t="s">
        <v>93</v>
      </c>
      <c r="E809">
        <f t="shared" si="205"/>
        <v>1801</v>
      </c>
      <c r="F809">
        <f t="shared" si="196"/>
        <v>30.617000000000001</v>
      </c>
    </row>
    <row r="810" spans="1:6" x14ac:dyDescent="0.25">
      <c r="A810" t="str">
        <f t="shared" si="201"/>
        <v>Hari Khalsa</v>
      </c>
      <c r="C810">
        <v>0.96699999999999997</v>
      </c>
      <c r="D810" t="s">
        <v>102</v>
      </c>
      <c r="E810">
        <f t="shared" si="205"/>
        <v>1801</v>
      </c>
      <c r="F810">
        <f t="shared" si="196"/>
        <v>1741.567</v>
      </c>
    </row>
    <row r="811" spans="1:6" x14ac:dyDescent="0.25">
      <c r="A811" t="str">
        <f t="shared" si="201"/>
        <v>Hari Khalsa</v>
      </c>
      <c r="C811">
        <v>4.0000000000000001E-3</v>
      </c>
      <c r="D811" t="s">
        <v>28</v>
      </c>
      <c r="E811">
        <f t="shared" si="205"/>
        <v>1801</v>
      </c>
      <c r="F811">
        <f t="shared" si="196"/>
        <v>7.2039999999999997</v>
      </c>
    </row>
    <row r="812" spans="1:6" x14ac:dyDescent="0.25">
      <c r="A812" t="str">
        <f t="shared" si="201"/>
        <v>Hari Khalsa</v>
      </c>
      <c r="C812">
        <v>0</v>
      </c>
      <c r="D812" t="s">
        <v>40</v>
      </c>
      <c r="E812">
        <f t="shared" si="205"/>
        <v>1801</v>
      </c>
      <c r="F812">
        <f t="shared" si="196"/>
        <v>0</v>
      </c>
    </row>
    <row r="813" spans="1:6" x14ac:dyDescent="0.25">
      <c r="A813" t="str">
        <f t="shared" si="201"/>
        <v>Hari Khalsa</v>
      </c>
      <c r="E813">
        <f t="shared" si="205"/>
        <v>1801</v>
      </c>
      <c r="F813">
        <f t="shared" si="196"/>
        <v>0</v>
      </c>
    </row>
    <row r="814" spans="1:6" x14ac:dyDescent="0.25">
      <c r="A814" t="str">
        <f t="shared" si="201"/>
        <v>Hari Khalsa</v>
      </c>
      <c r="B814" t="s">
        <v>256</v>
      </c>
      <c r="E814">
        <v>461</v>
      </c>
      <c r="F814">
        <f t="shared" si="196"/>
        <v>0</v>
      </c>
    </row>
    <row r="815" spans="1:6" x14ac:dyDescent="0.25">
      <c r="A815" t="str">
        <f t="shared" si="201"/>
        <v>Hari Khalsa</v>
      </c>
      <c r="E815">
        <f t="shared" ref="E815:E819" si="206">E814</f>
        <v>461</v>
      </c>
      <c r="F815">
        <f t="shared" si="196"/>
        <v>0</v>
      </c>
    </row>
    <row r="816" spans="1:6" x14ac:dyDescent="0.25">
      <c r="A816" t="str">
        <f t="shared" si="201"/>
        <v>Hari Khalsa</v>
      </c>
      <c r="C816">
        <v>0.21099999999999999</v>
      </c>
      <c r="D816" t="s">
        <v>61</v>
      </c>
      <c r="E816">
        <f t="shared" si="206"/>
        <v>461</v>
      </c>
      <c r="F816">
        <f t="shared" si="196"/>
        <v>97.271000000000001</v>
      </c>
    </row>
    <row r="817" spans="1:6" x14ac:dyDescent="0.25">
      <c r="A817" t="str">
        <f t="shared" si="201"/>
        <v>Hari Khalsa</v>
      </c>
      <c r="C817">
        <v>0.10100000000000001</v>
      </c>
      <c r="D817" t="s">
        <v>102</v>
      </c>
      <c r="E817">
        <f t="shared" si="206"/>
        <v>461</v>
      </c>
      <c r="F817">
        <f t="shared" si="196"/>
        <v>46.561</v>
      </c>
    </row>
    <row r="818" spans="1:6" x14ac:dyDescent="0.25">
      <c r="A818" t="str">
        <f t="shared" si="201"/>
        <v>Hari Khalsa</v>
      </c>
      <c r="C818">
        <v>0.68700000000000006</v>
      </c>
      <c r="D818" t="s">
        <v>79</v>
      </c>
      <c r="E818">
        <f t="shared" si="206"/>
        <v>461</v>
      </c>
      <c r="F818">
        <f t="shared" si="196"/>
        <v>316.70700000000005</v>
      </c>
    </row>
    <row r="819" spans="1:6" x14ac:dyDescent="0.25">
      <c r="A819" t="str">
        <f t="shared" si="201"/>
        <v>Hari Khalsa</v>
      </c>
      <c r="E819">
        <f t="shared" si="206"/>
        <v>461</v>
      </c>
      <c r="F819">
        <f t="shared" si="196"/>
        <v>0</v>
      </c>
    </row>
    <row r="820" spans="1:6" x14ac:dyDescent="0.25">
      <c r="A820" t="str">
        <f t="shared" si="201"/>
        <v>Hari Khalsa</v>
      </c>
      <c r="B820" t="s">
        <v>257</v>
      </c>
      <c r="E820">
        <v>271</v>
      </c>
      <c r="F820">
        <f t="shared" si="196"/>
        <v>0</v>
      </c>
    </row>
    <row r="821" spans="1:6" x14ac:dyDescent="0.25">
      <c r="A821" t="str">
        <f t="shared" si="201"/>
        <v>Hari Khalsa</v>
      </c>
      <c r="E821">
        <f t="shared" ref="E821:E828" si="207">E820</f>
        <v>271</v>
      </c>
      <c r="F821">
        <f t="shared" si="196"/>
        <v>0</v>
      </c>
    </row>
    <row r="822" spans="1:6" x14ac:dyDescent="0.25">
      <c r="A822" t="str">
        <f t="shared" si="201"/>
        <v>Hari Khalsa</v>
      </c>
      <c r="C822">
        <v>8.3000000000000004E-2</v>
      </c>
      <c r="D822" t="s">
        <v>173</v>
      </c>
      <c r="E822">
        <f t="shared" si="207"/>
        <v>271</v>
      </c>
      <c r="F822">
        <f t="shared" si="196"/>
        <v>22.493000000000002</v>
      </c>
    </row>
    <row r="823" spans="1:6" x14ac:dyDescent="0.25">
      <c r="A823" t="str">
        <f t="shared" si="201"/>
        <v>Hari Khalsa</v>
      </c>
      <c r="C823">
        <v>1.7999999999999999E-2</v>
      </c>
      <c r="D823" t="s">
        <v>84</v>
      </c>
      <c r="E823">
        <f t="shared" si="207"/>
        <v>271</v>
      </c>
      <c r="F823">
        <f t="shared" si="196"/>
        <v>4.8779999999999992</v>
      </c>
    </row>
    <row r="824" spans="1:6" x14ac:dyDescent="0.25">
      <c r="A824" t="str">
        <f t="shared" ref="A824:A855" si="208">A823</f>
        <v>Hari Khalsa</v>
      </c>
      <c r="C824">
        <v>0.108</v>
      </c>
      <c r="D824" t="s">
        <v>102</v>
      </c>
      <c r="E824">
        <f t="shared" si="207"/>
        <v>271</v>
      </c>
      <c r="F824">
        <f t="shared" si="196"/>
        <v>29.268000000000001</v>
      </c>
    </row>
    <row r="825" spans="1:6" x14ac:dyDescent="0.25">
      <c r="A825" t="str">
        <f t="shared" si="208"/>
        <v>Hari Khalsa</v>
      </c>
      <c r="C825">
        <v>0.50700000000000001</v>
      </c>
      <c r="D825" t="s">
        <v>79</v>
      </c>
      <c r="E825">
        <f t="shared" si="207"/>
        <v>271</v>
      </c>
      <c r="F825">
        <f t="shared" si="196"/>
        <v>137.39699999999999</v>
      </c>
    </row>
    <row r="826" spans="1:6" x14ac:dyDescent="0.25">
      <c r="A826" t="str">
        <f t="shared" si="208"/>
        <v>Hari Khalsa</v>
      </c>
      <c r="C826">
        <v>0.26500000000000001</v>
      </c>
      <c r="D826" t="s">
        <v>28</v>
      </c>
      <c r="E826">
        <f t="shared" si="207"/>
        <v>271</v>
      </c>
      <c r="F826">
        <f t="shared" si="196"/>
        <v>71.814999999999998</v>
      </c>
    </row>
    <row r="827" spans="1:6" x14ac:dyDescent="0.25">
      <c r="A827" t="str">
        <f t="shared" si="208"/>
        <v>Hari Khalsa</v>
      </c>
      <c r="C827">
        <v>1.6E-2</v>
      </c>
      <c r="D827" t="s">
        <v>29</v>
      </c>
      <c r="E827">
        <f t="shared" si="207"/>
        <v>271</v>
      </c>
      <c r="F827">
        <f t="shared" si="196"/>
        <v>4.3360000000000003</v>
      </c>
    </row>
    <row r="828" spans="1:6" x14ac:dyDescent="0.25">
      <c r="A828" t="str">
        <f t="shared" si="208"/>
        <v>Hari Khalsa</v>
      </c>
      <c r="E828">
        <f t="shared" si="207"/>
        <v>271</v>
      </c>
      <c r="F828">
        <f t="shared" si="196"/>
        <v>0</v>
      </c>
    </row>
    <row r="829" spans="1:6" x14ac:dyDescent="0.25">
      <c r="A829" t="str">
        <f t="shared" si="208"/>
        <v>Hari Khalsa</v>
      </c>
      <c r="B829" t="s">
        <v>258</v>
      </c>
      <c r="E829">
        <v>3</v>
      </c>
      <c r="F829">
        <f t="shared" si="196"/>
        <v>0</v>
      </c>
    </row>
    <row r="830" spans="1:6" x14ac:dyDescent="0.25">
      <c r="A830" t="str">
        <f t="shared" si="208"/>
        <v>Hari Khalsa</v>
      </c>
      <c r="E830">
        <f t="shared" ref="E830:E832" si="209">E829</f>
        <v>3</v>
      </c>
      <c r="F830">
        <f t="shared" si="196"/>
        <v>0</v>
      </c>
    </row>
    <row r="831" spans="1:6" x14ac:dyDescent="0.25">
      <c r="A831" t="str">
        <f t="shared" si="208"/>
        <v>Hari Khalsa</v>
      </c>
      <c r="C831">
        <v>1</v>
      </c>
      <c r="D831" t="s">
        <v>61</v>
      </c>
      <c r="E831">
        <f t="shared" si="209"/>
        <v>3</v>
      </c>
      <c r="F831">
        <f t="shared" si="196"/>
        <v>3</v>
      </c>
    </row>
    <row r="832" spans="1:6" x14ac:dyDescent="0.25">
      <c r="A832" t="str">
        <f t="shared" si="208"/>
        <v>Hari Khalsa</v>
      </c>
      <c r="E832">
        <f t="shared" si="209"/>
        <v>3</v>
      </c>
      <c r="F832">
        <f t="shared" si="196"/>
        <v>0</v>
      </c>
    </row>
    <row r="833" spans="1:6" x14ac:dyDescent="0.25">
      <c r="A833" t="str">
        <f t="shared" si="208"/>
        <v>Hari Khalsa</v>
      </c>
      <c r="B833" t="s">
        <v>259</v>
      </c>
      <c r="E833">
        <v>12</v>
      </c>
      <c r="F833">
        <f t="shared" si="196"/>
        <v>0</v>
      </c>
    </row>
    <row r="834" spans="1:6" x14ac:dyDescent="0.25">
      <c r="A834" t="str">
        <f t="shared" si="208"/>
        <v>Hari Khalsa</v>
      </c>
      <c r="E834">
        <f t="shared" ref="E834:E836" si="210">E833</f>
        <v>12</v>
      </c>
      <c r="F834">
        <f t="shared" si="196"/>
        <v>0</v>
      </c>
    </row>
    <row r="835" spans="1:6" x14ac:dyDescent="0.25">
      <c r="A835" t="str">
        <f t="shared" si="208"/>
        <v>Hari Khalsa</v>
      </c>
      <c r="C835">
        <v>1</v>
      </c>
      <c r="D835" t="s">
        <v>61</v>
      </c>
      <c r="E835">
        <f t="shared" si="210"/>
        <v>12</v>
      </c>
      <c r="F835">
        <f t="shared" ref="F835:F898" si="211">C835*E835</f>
        <v>12</v>
      </c>
    </row>
    <row r="836" spans="1:6" x14ac:dyDescent="0.25">
      <c r="A836" t="str">
        <f t="shared" si="208"/>
        <v>Hari Khalsa</v>
      </c>
      <c r="E836">
        <f t="shared" si="210"/>
        <v>12</v>
      </c>
      <c r="F836">
        <f t="shared" si="211"/>
        <v>0</v>
      </c>
    </row>
    <row r="837" spans="1:6" x14ac:dyDescent="0.25">
      <c r="A837" t="str">
        <f t="shared" si="208"/>
        <v>Hari Khalsa</v>
      </c>
      <c r="B837" t="s">
        <v>260</v>
      </c>
      <c r="E837">
        <v>387</v>
      </c>
      <c r="F837">
        <f t="shared" si="211"/>
        <v>0</v>
      </c>
    </row>
    <row r="838" spans="1:6" x14ac:dyDescent="0.25">
      <c r="A838" t="str">
        <f t="shared" si="208"/>
        <v>Hari Khalsa</v>
      </c>
      <c r="E838">
        <f t="shared" ref="E838:E842" si="212">E837</f>
        <v>387</v>
      </c>
      <c r="F838">
        <f t="shared" si="211"/>
        <v>0</v>
      </c>
    </row>
    <row r="839" spans="1:6" x14ac:dyDescent="0.25">
      <c r="A839" t="str">
        <f t="shared" si="208"/>
        <v>Hari Khalsa</v>
      </c>
      <c r="C839">
        <v>0.99299999999999999</v>
      </c>
      <c r="D839" t="s">
        <v>79</v>
      </c>
      <c r="E839">
        <f t="shared" si="212"/>
        <v>387</v>
      </c>
      <c r="F839">
        <f t="shared" si="211"/>
        <v>384.291</v>
      </c>
    </row>
    <row r="840" spans="1:6" x14ac:dyDescent="0.25">
      <c r="A840" t="str">
        <f t="shared" si="208"/>
        <v>Hari Khalsa</v>
      </c>
      <c r="C840">
        <v>0</v>
      </c>
      <c r="D840" t="s">
        <v>28</v>
      </c>
      <c r="E840">
        <f t="shared" si="212"/>
        <v>387</v>
      </c>
      <c r="F840">
        <f t="shared" si="211"/>
        <v>0</v>
      </c>
    </row>
    <row r="841" spans="1:6" x14ac:dyDescent="0.25">
      <c r="A841" t="str">
        <f t="shared" si="208"/>
        <v>Hari Khalsa</v>
      </c>
      <c r="C841">
        <v>6.0000000000000001E-3</v>
      </c>
      <c r="D841" t="s">
        <v>40</v>
      </c>
      <c r="E841">
        <f t="shared" si="212"/>
        <v>387</v>
      </c>
      <c r="F841">
        <f t="shared" si="211"/>
        <v>2.3220000000000001</v>
      </c>
    </row>
    <row r="842" spans="1:6" x14ac:dyDescent="0.25">
      <c r="A842" t="str">
        <f t="shared" si="208"/>
        <v>Hari Khalsa</v>
      </c>
      <c r="E842">
        <f t="shared" si="212"/>
        <v>387</v>
      </c>
      <c r="F842">
        <f t="shared" si="211"/>
        <v>0</v>
      </c>
    </row>
    <row r="843" spans="1:6" x14ac:dyDescent="0.25">
      <c r="A843" t="str">
        <f t="shared" si="208"/>
        <v>Hari Khalsa</v>
      </c>
      <c r="B843" t="s">
        <v>261</v>
      </c>
      <c r="E843">
        <v>344</v>
      </c>
      <c r="F843">
        <f t="shared" si="211"/>
        <v>0</v>
      </c>
    </row>
    <row r="844" spans="1:6" x14ac:dyDescent="0.25">
      <c r="A844" t="str">
        <f t="shared" si="208"/>
        <v>Hari Khalsa</v>
      </c>
      <c r="E844">
        <f t="shared" ref="E844:E846" si="213">E843</f>
        <v>344</v>
      </c>
      <c r="F844">
        <f t="shared" si="211"/>
        <v>0</v>
      </c>
    </row>
    <row r="845" spans="1:6" x14ac:dyDescent="0.25">
      <c r="A845" t="str">
        <f t="shared" si="208"/>
        <v>Hari Khalsa</v>
      </c>
      <c r="C845">
        <v>1</v>
      </c>
      <c r="D845" t="s">
        <v>84</v>
      </c>
      <c r="E845">
        <f t="shared" si="213"/>
        <v>344</v>
      </c>
      <c r="F845">
        <f t="shared" si="211"/>
        <v>344</v>
      </c>
    </row>
    <row r="846" spans="1:6" x14ac:dyDescent="0.25">
      <c r="A846" t="str">
        <f t="shared" si="208"/>
        <v>Hari Khalsa</v>
      </c>
      <c r="E846">
        <f t="shared" si="213"/>
        <v>344</v>
      </c>
      <c r="F846">
        <f t="shared" si="211"/>
        <v>0</v>
      </c>
    </row>
    <row r="847" spans="1:6" x14ac:dyDescent="0.25">
      <c r="A847" t="str">
        <f t="shared" si="208"/>
        <v>Hari Khalsa</v>
      </c>
      <c r="B847" t="s">
        <v>262</v>
      </c>
      <c r="E847">
        <v>73</v>
      </c>
      <c r="F847">
        <f t="shared" si="211"/>
        <v>0</v>
      </c>
    </row>
    <row r="848" spans="1:6" x14ac:dyDescent="0.25">
      <c r="A848" t="str">
        <f t="shared" si="208"/>
        <v>Hari Khalsa</v>
      </c>
      <c r="E848">
        <f t="shared" ref="E848:E850" si="214">E847</f>
        <v>73</v>
      </c>
      <c r="F848">
        <f t="shared" si="211"/>
        <v>0</v>
      </c>
    </row>
    <row r="849" spans="1:6" x14ac:dyDescent="0.25">
      <c r="A849" t="str">
        <f t="shared" si="208"/>
        <v>Hari Khalsa</v>
      </c>
      <c r="C849">
        <v>1</v>
      </c>
      <c r="D849" t="s">
        <v>79</v>
      </c>
      <c r="E849">
        <f t="shared" si="214"/>
        <v>73</v>
      </c>
      <c r="F849">
        <f t="shared" si="211"/>
        <v>73</v>
      </c>
    </row>
    <row r="850" spans="1:6" x14ac:dyDescent="0.25">
      <c r="A850" t="str">
        <f t="shared" si="208"/>
        <v>Hari Khalsa</v>
      </c>
      <c r="E850">
        <f t="shared" si="214"/>
        <v>73</v>
      </c>
      <c r="F850">
        <f t="shared" si="211"/>
        <v>0</v>
      </c>
    </row>
    <row r="851" spans="1:6" x14ac:dyDescent="0.25">
      <c r="A851" t="str">
        <f t="shared" si="208"/>
        <v>Hari Khalsa</v>
      </c>
      <c r="B851" t="s">
        <v>263</v>
      </c>
      <c r="E851">
        <v>6</v>
      </c>
      <c r="F851">
        <f t="shared" si="211"/>
        <v>0</v>
      </c>
    </row>
    <row r="852" spans="1:6" x14ac:dyDescent="0.25">
      <c r="A852" t="str">
        <f t="shared" si="208"/>
        <v>Hari Khalsa</v>
      </c>
      <c r="E852">
        <f t="shared" ref="E852:E854" si="215">E851</f>
        <v>6</v>
      </c>
      <c r="F852">
        <f t="shared" si="211"/>
        <v>0</v>
      </c>
    </row>
    <row r="853" spans="1:6" x14ac:dyDescent="0.25">
      <c r="A853" t="str">
        <f t="shared" si="208"/>
        <v>Hari Khalsa</v>
      </c>
      <c r="C853">
        <v>1</v>
      </c>
      <c r="D853" t="s">
        <v>79</v>
      </c>
      <c r="E853">
        <f t="shared" si="215"/>
        <v>6</v>
      </c>
      <c r="F853">
        <f t="shared" si="211"/>
        <v>6</v>
      </c>
    </row>
    <row r="854" spans="1:6" x14ac:dyDescent="0.25">
      <c r="A854" t="str">
        <f t="shared" si="208"/>
        <v>Hari Khalsa</v>
      </c>
      <c r="E854">
        <f t="shared" si="215"/>
        <v>6</v>
      </c>
      <c r="F854">
        <f t="shared" si="211"/>
        <v>0</v>
      </c>
    </row>
    <row r="855" spans="1:6" x14ac:dyDescent="0.25">
      <c r="A855" t="str">
        <f t="shared" si="208"/>
        <v>Hari Khalsa</v>
      </c>
      <c r="B855" t="s">
        <v>264</v>
      </c>
      <c r="E855">
        <v>695</v>
      </c>
      <c r="F855">
        <f t="shared" si="211"/>
        <v>0</v>
      </c>
    </row>
    <row r="856" spans="1:6" x14ac:dyDescent="0.25">
      <c r="A856" t="str">
        <f t="shared" ref="A856:A887" si="216">A855</f>
        <v>Hari Khalsa</v>
      </c>
      <c r="E856">
        <f t="shared" ref="E856:E858" si="217">E855</f>
        <v>695</v>
      </c>
      <c r="F856">
        <f t="shared" si="211"/>
        <v>0</v>
      </c>
    </row>
    <row r="857" spans="1:6" x14ac:dyDescent="0.25">
      <c r="A857" t="str">
        <f t="shared" si="216"/>
        <v>Hari Khalsa</v>
      </c>
      <c r="C857">
        <v>1</v>
      </c>
      <c r="D857" t="s">
        <v>79</v>
      </c>
      <c r="E857">
        <f t="shared" si="217"/>
        <v>695</v>
      </c>
      <c r="F857">
        <f t="shared" si="211"/>
        <v>695</v>
      </c>
    </row>
    <row r="858" spans="1:6" x14ac:dyDescent="0.25">
      <c r="A858" t="str">
        <f t="shared" si="216"/>
        <v>Hari Khalsa</v>
      </c>
      <c r="E858">
        <f t="shared" si="217"/>
        <v>695</v>
      </c>
      <c r="F858">
        <f t="shared" si="211"/>
        <v>0</v>
      </c>
    </row>
    <row r="859" spans="1:6" x14ac:dyDescent="0.25">
      <c r="A859" t="str">
        <f t="shared" si="216"/>
        <v>Hari Khalsa</v>
      </c>
      <c r="B859" t="s">
        <v>265</v>
      </c>
      <c r="E859">
        <v>3</v>
      </c>
      <c r="F859">
        <f t="shared" si="211"/>
        <v>0</v>
      </c>
    </row>
    <row r="860" spans="1:6" x14ac:dyDescent="0.25">
      <c r="A860" t="str">
        <f t="shared" si="216"/>
        <v>Hari Khalsa</v>
      </c>
      <c r="E860">
        <f t="shared" ref="E860:E862" si="218">E859</f>
        <v>3</v>
      </c>
      <c r="F860">
        <f t="shared" si="211"/>
        <v>0</v>
      </c>
    </row>
    <row r="861" spans="1:6" x14ac:dyDescent="0.25">
      <c r="A861" t="str">
        <f t="shared" si="216"/>
        <v>Hari Khalsa</v>
      </c>
      <c r="C861">
        <v>1</v>
      </c>
      <c r="D861" t="s">
        <v>61</v>
      </c>
      <c r="E861">
        <f t="shared" si="218"/>
        <v>3</v>
      </c>
      <c r="F861">
        <f t="shared" si="211"/>
        <v>3</v>
      </c>
    </row>
    <row r="862" spans="1:6" x14ac:dyDescent="0.25">
      <c r="A862" t="str">
        <f t="shared" si="216"/>
        <v>Hari Khalsa</v>
      </c>
      <c r="E862">
        <f t="shared" si="218"/>
        <v>3</v>
      </c>
      <c r="F862">
        <f t="shared" si="211"/>
        <v>0</v>
      </c>
    </row>
    <row r="863" spans="1:6" x14ac:dyDescent="0.25">
      <c r="A863" t="str">
        <f t="shared" si="216"/>
        <v>Hari Khalsa</v>
      </c>
      <c r="B863" t="s">
        <v>266</v>
      </c>
      <c r="E863">
        <v>660</v>
      </c>
      <c r="F863">
        <f t="shared" si="211"/>
        <v>0</v>
      </c>
    </row>
    <row r="864" spans="1:6" x14ac:dyDescent="0.25">
      <c r="A864" t="str">
        <f t="shared" si="216"/>
        <v>Hari Khalsa</v>
      </c>
      <c r="E864">
        <f t="shared" ref="E864:E866" si="219">E863</f>
        <v>660</v>
      </c>
      <c r="F864">
        <f t="shared" si="211"/>
        <v>0</v>
      </c>
    </row>
    <row r="865" spans="1:6" x14ac:dyDescent="0.25">
      <c r="A865" t="str">
        <f t="shared" si="216"/>
        <v>Hari Khalsa</v>
      </c>
      <c r="C865">
        <v>1</v>
      </c>
      <c r="D865" t="s">
        <v>79</v>
      </c>
      <c r="E865">
        <f t="shared" si="219"/>
        <v>660</v>
      </c>
      <c r="F865">
        <f t="shared" si="211"/>
        <v>660</v>
      </c>
    </row>
    <row r="866" spans="1:6" x14ac:dyDescent="0.25">
      <c r="A866" t="str">
        <f t="shared" si="216"/>
        <v>Hari Khalsa</v>
      </c>
      <c r="E866">
        <f t="shared" si="219"/>
        <v>660</v>
      </c>
      <c r="F866">
        <f t="shared" si="211"/>
        <v>0</v>
      </c>
    </row>
    <row r="867" spans="1:6" x14ac:dyDescent="0.25">
      <c r="A867" t="str">
        <f t="shared" si="216"/>
        <v>Hari Khalsa</v>
      </c>
      <c r="B867" t="s">
        <v>267</v>
      </c>
      <c r="E867">
        <v>9</v>
      </c>
      <c r="F867">
        <f t="shared" si="211"/>
        <v>0</v>
      </c>
    </row>
    <row r="868" spans="1:6" x14ac:dyDescent="0.25">
      <c r="A868" t="str">
        <f t="shared" si="216"/>
        <v>Hari Khalsa</v>
      </c>
      <c r="E868">
        <f t="shared" ref="E868:E870" si="220">E867</f>
        <v>9</v>
      </c>
      <c r="F868">
        <f t="shared" si="211"/>
        <v>0</v>
      </c>
    </row>
    <row r="869" spans="1:6" x14ac:dyDescent="0.25">
      <c r="A869" t="str">
        <f t="shared" si="216"/>
        <v>Hari Khalsa</v>
      </c>
      <c r="C869">
        <v>1</v>
      </c>
      <c r="D869" t="s">
        <v>84</v>
      </c>
      <c r="E869">
        <f t="shared" si="220"/>
        <v>9</v>
      </c>
      <c r="F869">
        <f t="shared" si="211"/>
        <v>9</v>
      </c>
    </row>
    <row r="870" spans="1:6" x14ac:dyDescent="0.25">
      <c r="A870" t="str">
        <f t="shared" si="216"/>
        <v>Hari Khalsa</v>
      </c>
      <c r="E870">
        <f t="shared" si="220"/>
        <v>9</v>
      </c>
      <c r="F870">
        <f t="shared" si="211"/>
        <v>0</v>
      </c>
    </row>
    <row r="871" spans="1:6" x14ac:dyDescent="0.25">
      <c r="A871" t="str">
        <f t="shared" si="216"/>
        <v>Hari Khalsa</v>
      </c>
      <c r="B871" t="s">
        <v>268</v>
      </c>
      <c r="E871">
        <v>183</v>
      </c>
      <c r="F871">
        <f t="shared" si="211"/>
        <v>0</v>
      </c>
    </row>
    <row r="872" spans="1:6" x14ac:dyDescent="0.25">
      <c r="A872" t="str">
        <f t="shared" si="216"/>
        <v>Hari Khalsa</v>
      </c>
      <c r="E872">
        <f t="shared" ref="E872:E875" si="221">E871</f>
        <v>183</v>
      </c>
      <c r="F872">
        <f t="shared" si="211"/>
        <v>0</v>
      </c>
    </row>
    <row r="873" spans="1:6" x14ac:dyDescent="0.25">
      <c r="A873" t="str">
        <f t="shared" si="216"/>
        <v>Hari Khalsa</v>
      </c>
      <c r="C873">
        <v>0.52400000000000002</v>
      </c>
      <c r="D873" t="s">
        <v>84</v>
      </c>
      <c r="E873">
        <f t="shared" si="221"/>
        <v>183</v>
      </c>
      <c r="F873">
        <f t="shared" si="211"/>
        <v>95.89200000000001</v>
      </c>
    </row>
    <row r="874" spans="1:6" x14ac:dyDescent="0.25">
      <c r="A874" t="str">
        <f t="shared" si="216"/>
        <v>Hari Khalsa</v>
      </c>
      <c r="C874">
        <v>0.47499999999999998</v>
      </c>
      <c r="D874" t="s">
        <v>29</v>
      </c>
      <c r="E874">
        <f t="shared" si="221"/>
        <v>183</v>
      </c>
      <c r="F874">
        <f t="shared" si="211"/>
        <v>86.924999999999997</v>
      </c>
    </row>
    <row r="875" spans="1:6" x14ac:dyDescent="0.25">
      <c r="A875" t="str">
        <f t="shared" si="216"/>
        <v>Hari Khalsa</v>
      </c>
      <c r="E875">
        <f t="shared" si="221"/>
        <v>183</v>
      </c>
      <c r="F875">
        <f t="shared" si="211"/>
        <v>0</v>
      </c>
    </row>
    <row r="876" spans="1:6" x14ac:dyDescent="0.25">
      <c r="A876" t="str">
        <f t="shared" si="216"/>
        <v>Hari Khalsa</v>
      </c>
      <c r="B876" t="s">
        <v>269</v>
      </c>
      <c r="E876">
        <v>2</v>
      </c>
      <c r="F876">
        <f t="shared" si="211"/>
        <v>0</v>
      </c>
    </row>
    <row r="877" spans="1:6" x14ac:dyDescent="0.25">
      <c r="A877" t="str">
        <f t="shared" si="216"/>
        <v>Hari Khalsa</v>
      </c>
      <c r="E877">
        <f t="shared" ref="E877:E879" si="222">E876</f>
        <v>2</v>
      </c>
      <c r="F877">
        <f t="shared" si="211"/>
        <v>0</v>
      </c>
    </row>
    <row r="878" spans="1:6" x14ac:dyDescent="0.25">
      <c r="A878" t="str">
        <f t="shared" si="216"/>
        <v>Hari Khalsa</v>
      </c>
      <c r="C878">
        <v>1</v>
      </c>
      <c r="D878" t="s">
        <v>16</v>
      </c>
      <c r="E878">
        <f t="shared" si="222"/>
        <v>2</v>
      </c>
      <c r="F878">
        <f t="shared" si="211"/>
        <v>2</v>
      </c>
    </row>
    <row r="879" spans="1:6" x14ac:dyDescent="0.25">
      <c r="A879" t="str">
        <f t="shared" si="216"/>
        <v>Hari Khalsa</v>
      </c>
      <c r="E879">
        <f t="shared" si="222"/>
        <v>2</v>
      </c>
      <c r="F879">
        <f t="shared" si="211"/>
        <v>0</v>
      </c>
    </row>
    <row r="880" spans="1:6" x14ac:dyDescent="0.25">
      <c r="A880" t="str">
        <f t="shared" si="216"/>
        <v>Hari Khalsa</v>
      </c>
      <c r="B880" t="s">
        <v>270</v>
      </c>
      <c r="E880">
        <v>13</v>
      </c>
      <c r="F880">
        <f t="shared" si="211"/>
        <v>0</v>
      </c>
    </row>
    <row r="881" spans="1:6" x14ac:dyDescent="0.25">
      <c r="A881" t="str">
        <f t="shared" si="216"/>
        <v>Hari Khalsa</v>
      </c>
      <c r="E881">
        <f t="shared" ref="E881:E883" si="223">E880</f>
        <v>13</v>
      </c>
      <c r="F881">
        <f t="shared" si="211"/>
        <v>0</v>
      </c>
    </row>
    <row r="882" spans="1:6" x14ac:dyDescent="0.25">
      <c r="A882" t="str">
        <f t="shared" si="216"/>
        <v>Hari Khalsa</v>
      </c>
      <c r="C882">
        <v>1</v>
      </c>
      <c r="D882" t="s">
        <v>79</v>
      </c>
      <c r="E882">
        <f t="shared" si="223"/>
        <v>13</v>
      </c>
      <c r="F882">
        <f t="shared" si="211"/>
        <v>13</v>
      </c>
    </row>
    <row r="883" spans="1:6" x14ac:dyDescent="0.25">
      <c r="A883" t="str">
        <f t="shared" si="216"/>
        <v>Hari Khalsa</v>
      </c>
      <c r="E883">
        <f t="shared" si="223"/>
        <v>13</v>
      </c>
      <c r="F883">
        <f t="shared" si="211"/>
        <v>0</v>
      </c>
    </row>
    <row r="884" spans="1:6" x14ac:dyDescent="0.25">
      <c r="A884" t="str">
        <f t="shared" si="216"/>
        <v>Hari Khalsa</v>
      </c>
      <c r="B884" t="s">
        <v>271</v>
      </c>
      <c r="E884">
        <v>2</v>
      </c>
      <c r="F884">
        <f t="shared" si="211"/>
        <v>0</v>
      </c>
    </row>
    <row r="885" spans="1:6" x14ac:dyDescent="0.25">
      <c r="A885" t="str">
        <f t="shared" si="216"/>
        <v>Hari Khalsa</v>
      </c>
      <c r="E885">
        <f t="shared" ref="E885:E887" si="224">E884</f>
        <v>2</v>
      </c>
      <c r="F885">
        <f t="shared" si="211"/>
        <v>0</v>
      </c>
    </row>
    <row r="886" spans="1:6" x14ac:dyDescent="0.25">
      <c r="A886" t="str">
        <f t="shared" si="216"/>
        <v>Hari Khalsa</v>
      </c>
      <c r="C886">
        <v>1</v>
      </c>
      <c r="D886" t="s">
        <v>84</v>
      </c>
      <c r="E886">
        <f t="shared" si="224"/>
        <v>2</v>
      </c>
      <c r="F886">
        <f t="shared" si="211"/>
        <v>2</v>
      </c>
    </row>
    <row r="887" spans="1:6" x14ac:dyDescent="0.25">
      <c r="A887" t="str">
        <f t="shared" si="216"/>
        <v>Hari Khalsa</v>
      </c>
      <c r="E887">
        <f t="shared" si="224"/>
        <v>2</v>
      </c>
      <c r="F887">
        <f t="shared" si="211"/>
        <v>0</v>
      </c>
    </row>
    <row r="888" spans="1:6" x14ac:dyDescent="0.25">
      <c r="A888" t="str">
        <f t="shared" ref="A888:A897" si="225">A887</f>
        <v>Hari Khalsa</v>
      </c>
      <c r="B888" t="s">
        <v>272</v>
      </c>
      <c r="E888">
        <v>409</v>
      </c>
      <c r="F888">
        <f t="shared" si="211"/>
        <v>0</v>
      </c>
    </row>
    <row r="889" spans="1:6" x14ac:dyDescent="0.25">
      <c r="A889" t="str">
        <f t="shared" si="225"/>
        <v>Hari Khalsa</v>
      </c>
      <c r="E889">
        <f t="shared" ref="E889:E893" si="226">E888</f>
        <v>409</v>
      </c>
      <c r="F889">
        <f t="shared" si="211"/>
        <v>0</v>
      </c>
    </row>
    <row r="890" spans="1:6" x14ac:dyDescent="0.25">
      <c r="A890" t="str">
        <f t="shared" si="225"/>
        <v>Hari Khalsa</v>
      </c>
      <c r="C890">
        <v>0.68799999999999994</v>
      </c>
      <c r="D890" t="s">
        <v>61</v>
      </c>
      <c r="E890">
        <f t="shared" si="226"/>
        <v>409</v>
      </c>
      <c r="F890">
        <f t="shared" si="211"/>
        <v>281.392</v>
      </c>
    </row>
    <row r="891" spans="1:6" x14ac:dyDescent="0.25">
      <c r="A891" t="str">
        <f t="shared" si="225"/>
        <v>Hari Khalsa</v>
      </c>
      <c r="C891">
        <v>8.5999999999999993E-2</v>
      </c>
      <c r="D891" t="s">
        <v>84</v>
      </c>
      <c r="E891">
        <f t="shared" si="226"/>
        <v>409</v>
      </c>
      <c r="F891">
        <f t="shared" si="211"/>
        <v>35.173999999999999</v>
      </c>
    </row>
    <row r="892" spans="1:6" x14ac:dyDescent="0.25">
      <c r="A892" t="str">
        <f t="shared" si="225"/>
        <v>Hari Khalsa</v>
      </c>
      <c r="C892">
        <v>0.22500000000000001</v>
      </c>
      <c r="D892" t="s">
        <v>79</v>
      </c>
      <c r="E892">
        <f t="shared" si="226"/>
        <v>409</v>
      </c>
      <c r="F892">
        <f t="shared" si="211"/>
        <v>92.025000000000006</v>
      </c>
    </row>
    <row r="893" spans="1:6" x14ac:dyDescent="0.25">
      <c r="A893" t="str">
        <f t="shared" si="225"/>
        <v>Hari Khalsa</v>
      </c>
      <c r="E893">
        <f t="shared" si="226"/>
        <v>409</v>
      </c>
      <c r="F893">
        <f t="shared" si="211"/>
        <v>0</v>
      </c>
    </row>
    <row r="894" spans="1:6" x14ac:dyDescent="0.25">
      <c r="A894" t="str">
        <f t="shared" si="225"/>
        <v>Hari Khalsa</v>
      </c>
      <c r="B894" t="s">
        <v>273</v>
      </c>
      <c r="E894">
        <v>156</v>
      </c>
      <c r="F894">
        <f t="shared" si="211"/>
        <v>0</v>
      </c>
    </row>
    <row r="895" spans="1:6" x14ac:dyDescent="0.25">
      <c r="A895" t="str">
        <f t="shared" si="225"/>
        <v>Hari Khalsa</v>
      </c>
      <c r="E895">
        <f t="shared" ref="E895:E898" si="227">E894</f>
        <v>156</v>
      </c>
      <c r="F895">
        <f t="shared" si="211"/>
        <v>0</v>
      </c>
    </row>
    <row r="896" spans="1:6" x14ac:dyDescent="0.25">
      <c r="A896" t="str">
        <f t="shared" si="225"/>
        <v>Hari Khalsa</v>
      </c>
      <c r="C896">
        <v>0.46300000000000002</v>
      </c>
      <c r="D896" t="s">
        <v>79</v>
      </c>
      <c r="E896">
        <f t="shared" si="227"/>
        <v>156</v>
      </c>
      <c r="F896">
        <f t="shared" si="211"/>
        <v>72.228000000000009</v>
      </c>
    </row>
    <row r="897" spans="1:6" x14ac:dyDescent="0.25">
      <c r="A897" t="str">
        <f t="shared" si="225"/>
        <v>Hari Khalsa</v>
      </c>
      <c r="C897">
        <v>0.53600000000000003</v>
      </c>
      <c r="D897" t="s">
        <v>28</v>
      </c>
      <c r="E897">
        <f t="shared" si="227"/>
        <v>156</v>
      </c>
      <c r="F897">
        <f t="shared" si="211"/>
        <v>83.616</v>
      </c>
    </row>
    <row r="898" spans="1:6" x14ac:dyDescent="0.25">
      <c r="A898" t="s">
        <v>482</v>
      </c>
      <c r="E898">
        <f t="shared" si="227"/>
        <v>156</v>
      </c>
      <c r="F898">
        <f t="shared" si="211"/>
        <v>0</v>
      </c>
    </row>
    <row r="899" spans="1:6" x14ac:dyDescent="0.25">
      <c r="A899" t="str">
        <f t="shared" ref="A899:A909" si="228">A898</f>
        <v>Ian Whalen</v>
      </c>
      <c r="B899" t="s">
        <v>276</v>
      </c>
      <c r="E899">
        <v>88</v>
      </c>
      <c r="F899">
        <f t="shared" ref="F899:F962" si="229">C899*E899</f>
        <v>0</v>
      </c>
    </row>
    <row r="900" spans="1:6" x14ac:dyDescent="0.25">
      <c r="A900" t="str">
        <f t="shared" si="228"/>
        <v>Ian Whalen</v>
      </c>
      <c r="E900">
        <f t="shared" ref="E900:E902" si="230">E899</f>
        <v>88</v>
      </c>
      <c r="F900">
        <f t="shared" si="229"/>
        <v>0</v>
      </c>
    </row>
    <row r="901" spans="1:6" x14ac:dyDescent="0.25">
      <c r="A901" t="str">
        <f t="shared" si="228"/>
        <v>Ian Whalen</v>
      </c>
      <c r="C901">
        <v>1</v>
      </c>
      <c r="D901" t="s">
        <v>105</v>
      </c>
      <c r="E901">
        <f t="shared" si="230"/>
        <v>88</v>
      </c>
      <c r="F901">
        <f t="shared" si="229"/>
        <v>88</v>
      </c>
    </row>
    <row r="902" spans="1:6" x14ac:dyDescent="0.25">
      <c r="A902" t="str">
        <f t="shared" si="228"/>
        <v>Ian Whalen</v>
      </c>
      <c r="E902">
        <f t="shared" si="230"/>
        <v>88</v>
      </c>
      <c r="F902">
        <f t="shared" si="229"/>
        <v>0</v>
      </c>
    </row>
    <row r="903" spans="1:6" x14ac:dyDescent="0.25">
      <c r="A903" t="str">
        <f t="shared" si="228"/>
        <v>Ian Whalen</v>
      </c>
      <c r="B903" t="s">
        <v>277</v>
      </c>
      <c r="E903">
        <v>32</v>
      </c>
      <c r="F903">
        <f t="shared" si="229"/>
        <v>0</v>
      </c>
    </row>
    <row r="904" spans="1:6" x14ac:dyDescent="0.25">
      <c r="A904" t="str">
        <f t="shared" si="228"/>
        <v>Ian Whalen</v>
      </c>
      <c r="E904">
        <f t="shared" ref="E904:E906" si="231">E903</f>
        <v>32</v>
      </c>
      <c r="F904">
        <f t="shared" si="229"/>
        <v>0</v>
      </c>
    </row>
    <row r="905" spans="1:6" x14ac:dyDescent="0.25">
      <c r="A905" t="str">
        <f t="shared" si="228"/>
        <v>Ian Whalen</v>
      </c>
      <c r="C905">
        <v>1</v>
      </c>
      <c r="D905" t="s">
        <v>58</v>
      </c>
      <c r="E905">
        <f t="shared" si="231"/>
        <v>32</v>
      </c>
      <c r="F905">
        <f t="shared" si="229"/>
        <v>32</v>
      </c>
    </row>
    <row r="906" spans="1:6" x14ac:dyDescent="0.25">
      <c r="A906" t="str">
        <f t="shared" si="228"/>
        <v>Ian Whalen</v>
      </c>
      <c r="E906">
        <f t="shared" si="231"/>
        <v>32</v>
      </c>
      <c r="F906">
        <f t="shared" si="229"/>
        <v>0</v>
      </c>
    </row>
    <row r="907" spans="1:6" x14ac:dyDescent="0.25">
      <c r="A907" t="str">
        <f t="shared" si="228"/>
        <v>Ian Whalen</v>
      </c>
      <c r="B907" t="s">
        <v>278</v>
      </c>
      <c r="E907">
        <v>10</v>
      </c>
      <c r="F907">
        <f t="shared" si="229"/>
        <v>0</v>
      </c>
    </row>
    <row r="908" spans="1:6" x14ac:dyDescent="0.25">
      <c r="A908" t="str">
        <f t="shared" si="228"/>
        <v>Ian Whalen</v>
      </c>
      <c r="E908">
        <f t="shared" ref="E908:E910" si="232">E907</f>
        <v>10</v>
      </c>
      <c r="F908">
        <f t="shared" si="229"/>
        <v>0</v>
      </c>
    </row>
    <row r="909" spans="1:6" x14ac:dyDescent="0.25">
      <c r="A909" t="str">
        <f t="shared" si="228"/>
        <v>Ian Whalen</v>
      </c>
      <c r="C909">
        <v>1</v>
      </c>
      <c r="D909" t="s">
        <v>59</v>
      </c>
      <c r="E909">
        <f t="shared" si="232"/>
        <v>10</v>
      </c>
      <c r="F909">
        <f t="shared" si="229"/>
        <v>10</v>
      </c>
    </row>
    <row r="910" spans="1:6" x14ac:dyDescent="0.25">
      <c r="A910" t="s">
        <v>483</v>
      </c>
      <c r="E910">
        <f t="shared" si="232"/>
        <v>10</v>
      </c>
      <c r="F910">
        <f t="shared" si="229"/>
        <v>0</v>
      </c>
    </row>
    <row r="911" spans="1:6" x14ac:dyDescent="0.25">
      <c r="A911" t="str">
        <f t="shared" ref="A911:A913" si="233">A910</f>
        <v>James Wahlin</v>
      </c>
      <c r="B911" t="s">
        <v>281</v>
      </c>
      <c r="E911">
        <v>6</v>
      </c>
      <c r="F911">
        <f t="shared" si="229"/>
        <v>0</v>
      </c>
    </row>
    <row r="912" spans="1:6" x14ac:dyDescent="0.25">
      <c r="A912" t="str">
        <f t="shared" si="233"/>
        <v>James Wahlin</v>
      </c>
      <c r="E912">
        <f t="shared" ref="E912:E914" si="234">E911</f>
        <v>6</v>
      </c>
      <c r="F912">
        <f t="shared" si="229"/>
        <v>0</v>
      </c>
    </row>
    <row r="913" spans="1:6" x14ac:dyDescent="0.25">
      <c r="A913" t="str">
        <f t="shared" si="233"/>
        <v>James Wahlin</v>
      </c>
      <c r="C913">
        <v>1</v>
      </c>
      <c r="D913" t="s">
        <v>282</v>
      </c>
      <c r="E913">
        <f t="shared" si="234"/>
        <v>6</v>
      </c>
      <c r="F913">
        <f t="shared" si="229"/>
        <v>6</v>
      </c>
    </row>
    <row r="914" spans="1:6" x14ac:dyDescent="0.25">
      <c r="A914" t="s">
        <v>484</v>
      </c>
      <c r="E914">
        <f t="shared" si="234"/>
        <v>6</v>
      </c>
      <c r="F914">
        <f t="shared" si="229"/>
        <v>0</v>
      </c>
    </row>
    <row r="915" spans="1:6" x14ac:dyDescent="0.25">
      <c r="A915" t="str">
        <f t="shared" ref="A915:A946" si="235">A914</f>
        <v>Jason Rassi</v>
      </c>
      <c r="B915" t="s">
        <v>285</v>
      </c>
      <c r="E915">
        <v>2</v>
      </c>
      <c r="F915">
        <f t="shared" si="229"/>
        <v>0</v>
      </c>
    </row>
    <row r="916" spans="1:6" x14ac:dyDescent="0.25">
      <c r="A916" t="str">
        <f t="shared" si="235"/>
        <v>Jason Rassi</v>
      </c>
      <c r="E916">
        <f t="shared" ref="E916:E918" si="236">E915</f>
        <v>2</v>
      </c>
      <c r="F916">
        <f t="shared" si="229"/>
        <v>0</v>
      </c>
    </row>
    <row r="917" spans="1:6" x14ac:dyDescent="0.25">
      <c r="A917" t="str">
        <f t="shared" si="235"/>
        <v>Jason Rassi</v>
      </c>
      <c r="C917">
        <v>1</v>
      </c>
      <c r="D917" t="s">
        <v>134</v>
      </c>
      <c r="E917">
        <f t="shared" si="236"/>
        <v>2</v>
      </c>
      <c r="F917">
        <f t="shared" si="229"/>
        <v>2</v>
      </c>
    </row>
    <row r="918" spans="1:6" x14ac:dyDescent="0.25">
      <c r="A918" t="str">
        <f t="shared" si="235"/>
        <v>Jason Rassi</v>
      </c>
      <c r="E918">
        <f t="shared" si="236"/>
        <v>2</v>
      </c>
      <c r="F918">
        <f t="shared" si="229"/>
        <v>0</v>
      </c>
    </row>
    <row r="919" spans="1:6" x14ac:dyDescent="0.25">
      <c r="A919" t="str">
        <f t="shared" si="235"/>
        <v>Jason Rassi</v>
      </c>
      <c r="B919" t="s">
        <v>286</v>
      </c>
      <c r="E919">
        <v>108</v>
      </c>
      <c r="F919">
        <f t="shared" si="229"/>
        <v>0</v>
      </c>
    </row>
    <row r="920" spans="1:6" x14ac:dyDescent="0.25">
      <c r="A920" t="str">
        <f t="shared" si="235"/>
        <v>Jason Rassi</v>
      </c>
      <c r="E920">
        <f t="shared" ref="E920:E924" si="237">E919</f>
        <v>108</v>
      </c>
      <c r="F920">
        <f t="shared" si="229"/>
        <v>0</v>
      </c>
    </row>
    <row r="921" spans="1:6" x14ac:dyDescent="0.25">
      <c r="A921" t="str">
        <f t="shared" si="235"/>
        <v>Jason Rassi</v>
      </c>
      <c r="C921">
        <v>0.374</v>
      </c>
      <c r="D921" t="s">
        <v>61</v>
      </c>
      <c r="E921">
        <f t="shared" si="237"/>
        <v>108</v>
      </c>
      <c r="F921">
        <f t="shared" si="229"/>
        <v>40.392000000000003</v>
      </c>
    </row>
    <row r="922" spans="1:6" x14ac:dyDescent="0.25">
      <c r="A922" t="str">
        <f t="shared" si="235"/>
        <v>Jason Rassi</v>
      </c>
      <c r="C922">
        <v>0.55100000000000005</v>
      </c>
      <c r="D922" t="s">
        <v>173</v>
      </c>
      <c r="E922">
        <f t="shared" si="237"/>
        <v>108</v>
      </c>
      <c r="F922">
        <f t="shared" si="229"/>
        <v>59.508000000000003</v>
      </c>
    </row>
    <row r="923" spans="1:6" x14ac:dyDescent="0.25">
      <c r="A923" t="str">
        <f t="shared" si="235"/>
        <v>Jason Rassi</v>
      </c>
      <c r="C923">
        <v>7.2999999999999995E-2</v>
      </c>
      <c r="D923" t="s">
        <v>16</v>
      </c>
      <c r="E923">
        <f t="shared" si="237"/>
        <v>108</v>
      </c>
      <c r="F923">
        <f t="shared" si="229"/>
        <v>7.8839999999999995</v>
      </c>
    </row>
    <row r="924" spans="1:6" x14ac:dyDescent="0.25">
      <c r="A924" t="str">
        <f t="shared" si="235"/>
        <v>Jason Rassi</v>
      </c>
      <c r="E924">
        <f t="shared" si="237"/>
        <v>108</v>
      </c>
      <c r="F924">
        <f t="shared" si="229"/>
        <v>0</v>
      </c>
    </row>
    <row r="925" spans="1:6" x14ac:dyDescent="0.25">
      <c r="A925" t="str">
        <f t="shared" si="235"/>
        <v>Jason Rassi</v>
      </c>
      <c r="B925" t="s">
        <v>287</v>
      </c>
      <c r="E925">
        <v>34</v>
      </c>
      <c r="F925">
        <f t="shared" si="229"/>
        <v>0</v>
      </c>
    </row>
    <row r="926" spans="1:6" x14ac:dyDescent="0.25">
      <c r="A926" t="str">
        <f t="shared" si="235"/>
        <v>Jason Rassi</v>
      </c>
      <c r="E926">
        <f t="shared" ref="E926:E928" si="238">E925</f>
        <v>34</v>
      </c>
      <c r="F926">
        <f t="shared" si="229"/>
        <v>0</v>
      </c>
    </row>
    <row r="927" spans="1:6" x14ac:dyDescent="0.25">
      <c r="A927" t="str">
        <f t="shared" si="235"/>
        <v>Jason Rassi</v>
      </c>
      <c r="C927">
        <v>1</v>
      </c>
      <c r="D927" t="s">
        <v>115</v>
      </c>
      <c r="E927">
        <f t="shared" si="238"/>
        <v>34</v>
      </c>
      <c r="F927">
        <f t="shared" si="229"/>
        <v>34</v>
      </c>
    </row>
    <row r="928" spans="1:6" x14ac:dyDescent="0.25">
      <c r="A928" t="str">
        <f t="shared" si="235"/>
        <v>Jason Rassi</v>
      </c>
      <c r="E928">
        <f t="shared" si="238"/>
        <v>34</v>
      </c>
      <c r="F928">
        <f t="shared" si="229"/>
        <v>0</v>
      </c>
    </row>
    <row r="929" spans="1:6" x14ac:dyDescent="0.25">
      <c r="A929" t="str">
        <f t="shared" si="235"/>
        <v>Jason Rassi</v>
      </c>
      <c r="B929" t="s">
        <v>288</v>
      </c>
      <c r="E929">
        <v>44</v>
      </c>
      <c r="F929">
        <f t="shared" si="229"/>
        <v>0</v>
      </c>
    </row>
    <row r="930" spans="1:6" x14ac:dyDescent="0.25">
      <c r="A930" t="str">
        <f t="shared" si="235"/>
        <v>Jason Rassi</v>
      </c>
      <c r="E930">
        <f t="shared" ref="E930:E932" si="239">E929</f>
        <v>44</v>
      </c>
      <c r="F930">
        <f t="shared" si="229"/>
        <v>0</v>
      </c>
    </row>
    <row r="931" spans="1:6" x14ac:dyDescent="0.25">
      <c r="A931" t="str">
        <f t="shared" si="235"/>
        <v>Jason Rassi</v>
      </c>
      <c r="C931">
        <v>1</v>
      </c>
      <c r="D931" t="s">
        <v>185</v>
      </c>
      <c r="E931">
        <f t="shared" si="239"/>
        <v>44</v>
      </c>
      <c r="F931">
        <f t="shared" si="229"/>
        <v>44</v>
      </c>
    </row>
    <row r="932" spans="1:6" x14ac:dyDescent="0.25">
      <c r="A932" t="str">
        <f t="shared" si="235"/>
        <v>Jason Rassi</v>
      </c>
      <c r="E932">
        <f t="shared" si="239"/>
        <v>44</v>
      </c>
      <c r="F932">
        <f t="shared" si="229"/>
        <v>0</v>
      </c>
    </row>
    <row r="933" spans="1:6" x14ac:dyDescent="0.25">
      <c r="A933" t="str">
        <f t="shared" si="235"/>
        <v>Jason Rassi</v>
      </c>
      <c r="B933" t="s">
        <v>289</v>
      </c>
      <c r="E933">
        <v>1</v>
      </c>
      <c r="F933">
        <f t="shared" si="229"/>
        <v>0</v>
      </c>
    </row>
    <row r="934" spans="1:6" x14ac:dyDescent="0.25">
      <c r="A934" t="str">
        <f t="shared" si="235"/>
        <v>Jason Rassi</v>
      </c>
      <c r="E934">
        <f t="shared" ref="E934:E936" si="240">E933</f>
        <v>1</v>
      </c>
      <c r="F934">
        <f t="shared" si="229"/>
        <v>0</v>
      </c>
    </row>
    <row r="935" spans="1:6" x14ac:dyDescent="0.25">
      <c r="A935" t="str">
        <f t="shared" si="235"/>
        <v>Jason Rassi</v>
      </c>
      <c r="C935">
        <v>1</v>
      </c>
      <c r="D935" t="s">
        <v>28</v>
      </c>
      <c r="E935">
        <f t="shared" si="240"/>
        <v>1</v>
      </c>
      <c r="F935">
        <f t="shared" si="229"/>
        <v>1</v>
      </c>
    </row>
    <row r="936" spans="1:6" x14ac:dyDescent="0.25">
      <c r="A936" t="str">
        <f t="shared" si="235"/>
        <v>Jason Rassi</v>
      </c>
      <c r="E936">
        <f t="shared" si="240"/>
        <v>1</v>
      </c>
      <c r="F936">
        <f t="shared" si="229"/>
        <v>0</v>
      </c>
    </row>
    <row r="937" spans="1:6" x14ac:dyDescent="0.25">
      <c r="A937" t="str">
        <f t="shared" si="235"/>
        <v>Jason Rassi</v>
      </c>
      <c r="B937" t="s">
        <v>290</v>
      </c>
      <c r="E937">
        <v>47</v>
      </c>
      <c r="F937">
        <f t="shared" si="229"/>
        <v>0</v>
      </c>
    </row>
    <row r="938" spans="1:6" x14ac:dyDescent="0.25">
      <c r="A938" t="str">
        <f t="shared" si="235"/>
        <v>Jason Rassi</v>
      </c>
      <c r="E938">
        <f t="shared" ref="E938:E943" si="241">E937</f>
        <v>47</v>
      </c>
      <c r="F938">
        <f t="shared" si="229"/>
        <v>0</v>
      </c>
    </row>
    <row r="939" spans="1:6" x14ac:dyDescent="0.25">
      <c r="A939" t="str">
        <f t="shared" si="235"/>
        <v>Jason Rassi</v>
      </c>
      <c r="C939">
        <v>0.33200000000000002</v>
      </c>
      <c r="D939" t="s">
        <v>61</v>
      </c>
      <c r="E939">
        <f t="shared" si="241"/>
        <v>47</v>
      </c>
      <c r="F939">
        <f t="shared" si="229"/>
        <v>15.604000000000001</v>
      </c>
    </row>
    <row r="940" spans="1:6" x14ac:dyDescent="0.25">
      <c r="A940" t="str">
        <f t="shared" si="235"/>
        <v>Jason Rassi</v>
      </c>
      <c r="C940">
        <v>0.16200000000000001</v>
      </c>
      <c r="D940" t="s">
        <v>84</v>
      </c>
      <c r="E940">
        <f t="shared" si="241"/>
        <v>47</v>
      </c>
      <c r="F940">
        <f t="shared" si="229"/>
        <v>7.6139999999999999</v>
      </c>
    </row>
    <row r="941" spans="1:6" x14ac:dyDescent="0.25">
      <c r="A941" t="str">
        <f t="shared" si="235"/>
        <v>Jason Rassi</v>
      </c>
      <c r="C941">
        <v>0.46800000000000003</v>
      </c>
      <c r="D941" t="s">
        <v>115</v>
      </c>
      <c r="E941">
        <f t="shared" si="241"/>
        <v>47</v>
      </c>
      <c r="F941">
        <f t="shared" si="229"/>
        <v>21.996000000000002</v>
      </c>
    </row>
    <row r="942" spans="1:6" x14ac:dyDescent="0.25">
      <c r="A942" t="str">
        <f t="shared" si="235"/>
        <v>Jason Rassi</v>
      </c>
      <c r="C942">
        <v>3.5000000000000003E-2</v>
      </c>
      <c r="D942" t="s">
        <v>79</v>
      </c>
      <c r="E942">
        <f t="shared" si="241"/>
        <v>47</v>
      </c>
      <c r="F942">
        <f t="shared" si="229"/>
        <v>1.6450000000000002</v>
      </c>
    </row>
    <row r="943" spans="1:6" x14ac:dyDescent="0.25">
      <c r="A943" t="str">
        <f t="shared" si="235"/>
        <v>Jason Rassi</v>
      </c>
      <c r="E943">
        <f t="shared" si="241"/>
        <v>47</v>
      </c>
      <c r="F943">
        <f t="shared" si="229"/>
        <v>0</v>
      </c>
    </row>
    <row r="944" spans="1:6" x14ac:dyDescent="0.25">
      <c r="A944" t="str">
        <f t="shared" si="235"/>
        <v>Jason Rassi</v>
      </c>
      <c r="B944" t="s">
        <v>291</v>
      </c>
      <c r="E944">
        <v>32</v>
      </c>
      <c r="F944">
        <f t="shared" si="229"/>
        <v>0</v>
      </c>
    </row>
    <row r="945" spans="1:6" x14ac:dyDescent="0.25">
      <c r="A945" t="str">
        <f t="shared" si="235"/>
        <v>Jason Rassi</v>
      </c>
      <c r="E945">
        <f t="shared" ref="E945:E947" si="242">E944</f>
        <v>32</v>
      </c>
      <c r="F945">
        <f t="shared" si="229"/>
        <v>0</v>
      </c>
    </row>
    <row r="946" spans="1:6" x14ac:dyDescent="0.25">
      <c r="A946" t="str">
        <f t="shared" si="235"/>
        <v>Jason Rassi</v>
      </c>
      <c r="C946">
        <v>1</v>
      </c>
      <c r="D946" t="s">
        <v>79</v>
      </c>
      <c r="E946">
        <f t="shared" si="242"/>
        <v>32</v>
      </c>
      <c r="F946">
        <f t="shared" si="229"/>
        <v>32</v>
      </c>
    </row>
    <row r="947" spans="1:6" x14ac:dyDescent="0.25">
      <c r="A947" t="str">
        <f t="shared" ref="A947:A979" si="243">A946</f>
        <v>Jason Rassi</v>
      </c>
      <c r="E947">
        <f t="shared" si="242"/>
        <v>32</v>
      </c>
      <c r="F947">
        <f t="shared" si="229"/>
        <v>0</v>
      </c>
    </row>
    <row r="948" spans="1:6" x14ac:dyDescent="0.25">
      <c r="A948" t="str">
        <f t="shared" si="243"/>
        <v>Jason Rassi</v>
      </c>
      <c r="B948" t="s">
        <v>292</v>
      </c>
      <c r="E948">
        <v>8</v>
      </c>
      <c r="F948">
        <f t="shared" si="229"/>
        <v>0</v>
      </c>
    </row>
    <row r="949" spans="1:6" x14ac:dyDescent="0.25">
      <c r="A949" t="str">
        <f t="shared" si="243"/>
        <v>Jason Rassi</v>
      </c>
      <c r="E949">
        <f t="shared" ref="E949:E951" si="244">E948</f>
        <v>8</v>
      </c>
      <c r="F949">
        <f t="shared" si="229"/>
        <v>0</v>
      </c>
    </row>
    <row r="950" spans="1:6" x14ac:dyDescent="0.25">
      <c r="A950" t="str">
        <f t="shared" si="243"/>
        <v>Jason Rassi</v>
      </c>
      <c r="C950">
        <v>1</v>
      </c>
      <c r="D950" t="s">
        <v>79</v>
      </c>
      <c r="E950">
        <f t="shared" si="244"/>
        <v>8</v>
      </c>
      <c r="F950">
        <f t="shared" si="229"/>
        <v>8</v>
      </c>
    </row>
    <row r="951" spans="1:6" x14ac:dyDescent="0.25">
      <c r="A951" t="str">
        <f t="shared" si="243"/>
        <v>Jason Rassi</v>
      </c>
      <c r="E951">
        <f t="shared" si="244"/>
        <v>8</v>
      </c>
      <c r="F951">
        <f t="shared" si="229"/>
        <v>0</v>
      </c>
    </row>
    <row r="952" spans="1:6" x14ac:dyDescent="0.25">
      <c r="A952" t="str">
        <f t="shared" si="243"/>
        <v>Jason Rassi</v>
      </c>
      <c r="B952" t="s">
        <v>293</v>
      </c>
      <c r="E952">
        <v>8</v>
      </c>
      <c r="F952">
        <f t="shared" si="229"/>
        <v>0</v>
      </c>
    </row>
    <row r="953" spans="1:6" x14ac:dyDescent="0.25">
      <c r="A953" t="str">
        <f t="shared" si="243"/>
        <v>Jason Rassi</v>
      </c>
      <c r="E953">
        <f t="shared" ref="E953:E955" si="245">E952</f>
        <v>8</v>
      </c>
      <c r="F953">
        <f t="shared" si="229"/>
        <v>0</v>
      </c>
    </row>
    <row r="954" spans="1:6" x14ac:dyDescent="0.25">
      <c r="A954" t="str">
        <f t="shared" si="243"/>
        <v>Jason Rassi</v>
      </c>
      <c r="C954">
        <v>1</v>
      </c>
      <c r="D954" t="s">
        <v>79</v>
      </c>
      <c r="E954">
        <f t="shared" si="245"/>
        <v>8</v>
      </c>
      <c r="F954">
        <f t="shared" si="229"/>
        <v>8</v>
      </c>
    </row>
    <row r="955" spans="1:6" x14ac:dyDescent="0.25">
      <c r="A955" t="str">
        <f t="shared" si="243"/>
        <v>Jason Rassi</v>
      </c>
      <c r="E955">
        <f t="shared" si="245"/>
        <v>8</v>
      </c>
      <c r="F955">
        <f t="shared" si="229"/>
        <v>0</v>
      </c>
    </row>
    <row r="956" spans="1:6" x14ac:dyDescent="0.25">
      <c r="A956" t="str">
        <f t="shared" si="243"/>
        <v>Jason Rassi</v>
      </c>
      <c r="B956" t="s">
        <v>294</v>
      </c>
      <c r="E956">
        <v>248</v>
      </c>
      <c r="F956">
        <f t="shared" si="229"/>
        <v>0</v>
      </c>
    </row>
    <row r="957" spans="1:6" x14ac:dyDescent="0.25">
      <c r="A957" t="str">
        <f t="shared" si="243"/>
        <v>Jason Rassi</v>
      </c>
      <c r="E957">
        <f t="shared" ref="E957:E963" si="246">E956</f>
        <v>248</v>
      </c>
      <c r="F957">
        <f t="shared" si="229"/>
        <v>0</v>
      </c>
    </row>
    <row r="958" spans="1:6" x14ac:dyDescent="0.25">
      <c r="A958" t="str">
        <f t="shared" si="243"/>
        <v>Jason Rassi</v>
      </c>
      <c r="C958">
        <v>4.7E-2</v>
      </c>
      <c r="D958" t="s">
        <v>295</v>
      </c>
      <c r="E958">
        <f t="shared" si="246"/>
        <v>248</v>
      </c>
      <c r="F958">
        <f t="shared" si="229"/>
        <v>11.656000000000001</v>
      </c>
    </row>
    <row r="959" spans="1:6" x14ac:dyDescent="0.25">
      <c r="A959" t="str">
        <f t="shared" si="243"/>
        <v>Jason Rassi</v>
      </c>
      <c r="C959">
        <v>0.54500000000000004</v>
      </c>
      <c r="D959" t="s">
        <v>61</v>
      </c>
      <c r="E959">
        <f t="shared" si="246"/>
        <v>248</v>
      </c>
      <c r="F959">
        <f t="shared" si="229"/>
        <v>135.16</v>
      </c>
    </row>
    <row r="960" spans="1:6" x14ac:dyDescent="0.25">
      <c r="A960" t="str">
        <f t="shared" si="243"/>
        <v>Jason Rassi</v>
      </c>
      <c r="C960">
        <v>0.122</v>
      </c>
      <c r="D960" t="s">
        <v>93</v>
      </c>
      <c r="E960">
        <f t="shared" si="246"/>
        <v>248</v>
      </c>
      <c r="F960">
        <f t="shared" si="229"/>
        <v>30.256</v>
      </c>
    </row>
    <row r="961" spans="1:6" x14ac:dyDescent="0.25">
      <c r="A961" t="str">
        <f t="shared" si="243"/>
        <v>Jason Rassi</v>
      </c>
      <c r="C961">
        <v>0.23100000000000001</v>
      </c>
      <c r="D961" t="s">
        <v>102</v>
      </c>
      <c r="E961">
        <f t="shared" si="246"/>
        <v>248</v>
      </c>
      <c r="F961">
        <f t="shared" si="229"/>
        <v>57.288000000000004</v>
      </c>
    </row>
    <row r="962" spans="1:6" x14ac:dyDescent="0.25">
      <c r="A962" t="str">
        <f t="shared" si="243"/>
        <v>Jason Rassi</v>
      </c>
      <c r="C962">
        <v>5.1999999999999998E-2</v>
      </c>
      <c r="D962" t="s">
        <v>28</v>
      </c>
      <c r="E962">
        <f t="shared" si="246"/>
        <v>248</v>
      </c>
      <c r="F962">
        <f t="shared" si="229"/>
        <v>12.895999999999999</v>
      </c>
    </row>
    <row r="963" spans="1:6" x14ac:dyDescent="0.25">
      <c r="A963" t="str">
        <f t="shared" si="243"/>
        <v>Jason Rassi</v>
      </c>
      <c r="E963">
        <f t="shared" si="246"/>
        <v>248</v>
      </c>
      <c r="F963">
        <f t="shared" ref="F963:F1026" si="247">C963*E963</f>
        <v>0</v>
      </c>
    </row>
    <row r="964" spans="1:6" x14ac:dyDescent="0.25">
      <c r="A964" t="str">
        <f t="shared" si="243"/>
        <v>Jason Rassi</v>
      </c>
      <c r="B964" t="s">
        <v>296</v>
      </c>
      <c r="E964">
        <v>37</v>
      </c>
      <c r="F964">
        <f t="shared" si="247"/>
        <v>0</v>
      </c>
    </row>
    <row r="965" spans="1:6" x14ac:dyDescent="0.25">
      <c r="A965" t="str">
        <f t="shared" si="243"/>
        <v>Jason Rassi</v>
      </c>
      <c r="E965">
        <f t="shared" ref="E965:E967" si="248">E964</f>
        <v>37</v>
      </c>
      <c r="F965">
        <f t="shared" si="247"/>
        <v>0</v>
      </c>
    </row>
    <row r="966" spans="1:6" x14ac:dyDescent="0.25">
      <c r="A966" t="str">
        <f t="shared" si="243"/>
        <v>Jason Rassi</v>
      </c>
      <c r="C966">
        <v>1</v>
      </c>
      <c r="D966" t="s">
        <v>115</v>
      </c>
      <c r="E966">
        <f t="shared" si="248"/>
        <v>37</v>
      </c>
      <c r="F966">
        <f t="shared" si="247"/>
        <v>37</v>
      </c>
    </row>
    <row r="967" spans="1:6" x14ac:dyDescent="0.25">
      <c r="A967" t="str">
        <f t="shared" si="243"/>
        <v>Jason Rassi</v>
      </c>
      <c r="E967">
        <f t="shared" si="248"/>
        <v>37</v>
      </c>
      <c r="F967">
        <f t="shared" si="247"/>
        <v>0</v>
      </c>
    </row>
    <row r="968" spans="1:6" x14ac:dyDescent="0.25">
      <c r="A968" t="str">
        <f t="shared" si="243"/>
        <v>Jason Rassi</v>
      </c>
      <c r="B968" t="s">
        <v>297</v>
      </c>
      <c r="E968">
        <v>46</v>
      </c>
      <c r="F968">
        <f t="shared" si="247"/>
        <v>0</v>
      </c>
    </row>
    <row r="969" spans="1:6" x14ac:dyDescent="0.25">
      <c r="A969" t="str">
        <f t="shared" si="243"/>
        <v>Jason Rassi</v>
      </c>
      <c r="E969">
        <f t="shared" ref="E969:E971" si="249">E968</f>
        <v>46</v>
      </c>
      <c r="F969">
        <f t="shared" si="247"/>
        <v>0</v>
      </c>
    </row>
    <row r="970" spans="1:6" x14ac:dyDescent="0.25">
      <c r="A970" t="str">
        <f t="shared" si="243"/>
        <v>Jason Rassi</v>
      </c>
      <c r="C970">
        <v>1</v>
      </c>
      <c r="D970" t="s">
        <v>115</v>
      </c>
      <c r="E970">
        <f t="shared" si="249"/>
        <v>46</v>
      </c>
      <c r="F970">
        <f t="shared" si="247"/>
        <v>46</v>
      </c>
    </row>
    <row r="971" spans="1:6" x14ac:dyDescent="0.25">
      <c r="A971" t="str">
        <f t="shared" si="243"/>
        <v>Jason Rassi</v>
      </c>
      <c r="E971">
        <f t="shared" si="249"/>
        <v>46</v>
      </c>
      <c r="F971">
        <f t="shared" si="247"/>
        <v>0</v>
      </c>
    </row>
    <row r="972" spans="1:6" x14ac:dyDescent="0.25">
      <c r="A972" t="str">
        <f t="shared" si="243"/>
        <v>Jason Rassi</v>
      </c>
      <c r="B972" t="s">
        <v>298</v>
      </c>
      <c r="E972">
        <v>55</v>
      </c>
      <c r="F972">
        <f t="shared" si="247"/>
        <v>0</v>
      </c>
    </row>
    <row r="973" spans="1:6" x14ac:dyDescent="0.25">
      <c r="A973" t="str">
        <f t="shared" si="243"/>
        <v>Jason Rassi</v>
      </c>
      <c r="E973">
        <f t="shared" ref="E973:E976" si="250">E972</f>
        <v>55</v>
      </c>
      <c r="F973">
        <f t="shared" si="247"/>
        <v>0</v>
      </c>
    </row>
    <row r="974" spans="1:6" x14ac:dyDescent="0.25">
      <c r="A974" t="str">
        <f t="shared" si="243"/>
        <v>Jason Rassi</v>
      </c>
      <c r="C974">
        <v>0.36499999999999999</v>
      </c>
      <c r="D974" t="s">
        <v>61</v>
      </c>
      <c r="E974">
        <f t="shared" si="250"/>
        <v>55</v>
      </c>
      <c r="F974">
        <f t="shared" si="247"/>
        <v>20.074999999999999</v>
      </c>
    </row>
    <row r="975" spans="1:6" x14ac:dyDescent="0.25">
      <c r="A975" t="str">
        <f t="shared" si="243"/>
        <v>Jason Rassi</v>
      </c>
      <c r="C975">
        <v>0.63400000000000001</v>
      </c>
      <c r="D975" t="s">
        <v>173</v>
      </c>
      <c r="E975">
        <f t="shared" si="250"/>
        <v>55</v>
      </c>
      <c r="F975">
        <f t="shared" si="247"/>
        <v>34.869999999999997</v>
      </c>
    </row>
    <row r="976" spans="1:6" x14ac:dyDescent="0.25">
      <c r="A976" t="str">
        <f t="shared" si="243"/>
        <v>Jason Rassi</v>
      </c>
      <c r="E976">
        <f t="shared" si="250"/>
        <v>55</v>
      </c>
      <c r="F976">
        <f t="shared" si="247"/>
        <v>0</v>
      </c>
    </row>
    <row r="977" spans="1:6" x14ac:dyDescent="0.25">
      <c r="A977" t="str">
        <f t="shared" si="243"/>
        <v>Jason Rassi</v>
      </c>
      <c r="B977" t="s">
        <v>299</v>
      </c>
      <c r="E977">
        <v>10</v>
      </c>
      <c r="F977">
        <f t="shared" si="247"/>
        <v>0</v>
      </c>
    </row>
    <row r="978" spans="1:6" x14ac:dyDescent="0.25">
      <c r="A978" t="str">
        <f t="shared" si="243"/>
        <v>Jason Rassi</v>
      </c>
      <c r="E978">
        <f t="shared" ref="E978:E980" si="251">E977</f>
        <v>10</v>
      </c>
      <c r="F978">
        <f t="shared" si="247"/>
        <v>0</v>
      </c>
    </row>
    <row r="979" spans="1:6" x14ac:dyDescent="0.25">
      <c r="A979" t="str">
        <f t="shared" si="243"/>
        <v>Jason Rassi</v>
      </c>
      <c r="C979">
        <v>1</v>
      </c>
      <c r="D979" t="s">
        <v>16</v>
      </c>
      <c r="E979">
        <f t="shared" si="251"/>
        <v>10</v>
      </c>
      <c r="F979">
        <f t="shared" si="247"/>
        <v>10</v>
      </c>
    </row>
    <row r="980" spans="1:6" x14ac:dyDescent="0.25">
      <c r="A980" t="s">
        <v>485</v>
      </c>
      <c r="E980">
        <f t="shared" si="251"/>
        <v>10</v>
      </c>
      <c r="F980">
        <f t="shared" si="247"/>
        <v>0</v>
      </c>
    </row>
    <row r="981" spans="1:6" x14ac:dyDescent="0.25">
      <c r="A981" t="str">
        <f t="shared" ref="A981:A994" si="252">A980</f>
        <v>Kaloian Manassiev</v>
      </c>
      <c r="B981" t="s">
        <v>302</v>
      </c>
      <c r="E981">
        <v>20</v>
      </c>
      <c r="F981">
        <f t="shared" si="247"/>
        <v>0</v>
      </c>
    </row>
    <row r="982" spans="1:6" x14ac:dyDescent="0.25">
      <c r="A982" t="str">
        <f t="shared" si="252"/>
        <v>Kaloian Manassiev</v>
      </c>
      <c r="E982">
        <f t="shared" ref="E982:E984" si="253">E981</f>
        <v>20</v>
      </c>
      <c r="F982">
        <f t="shared" si="247"/>
        <v>0</v>
      </c>
    </row>
    <row r="983" spans="1:6" x14ac:dyDescent="0.25">
      <c r="A983" t="str">
        <f t="shared" si="252"/>
        <v>Kaloian Manassiev</v>
      </c>
      <c r="C983">
        <v>1</v>
      </c>
      <c r="D983" t="s">
        <v>91</v>
      </c>
      <c r="E983">
        <f t="shared" si="253"/>
        <v>20</v>
      </c>
      <c r="F983">
        <f t="shared" si="247"/>
        <v>20</v>
      </c>
    </row>
    <row r="984" spans="1:6" x14ac:dyDescent="0.25">
      <c r="A984" t="str">
        <f t="shared" si="252"/>
        <v>Kaloian Manassiev</v>
      </c>
      <c r="E984">
        <f t="shared" si="253"/>
        <v>20</v>
      </c>
      <c r="F984">
        <f t="shared" si="247"/>
        <v>0</v>
      </c>
    </row>
    <row r="985" spans="1:6" x14ac:dyDescent="0.25">
      <c r="A985" t="str">
        <f t="shared" si="252"/>
        <v>Kaloian Manassiev</v>
      </c>
      <c r="B985" t="s">
        <v>303</v>
      </c>
      <c r="E985">
        <v>49</v>
      </c>
      <c r="F985">
        <f t="shared" si="247"/>
        <v>0</v>
      </c>
    </row>
    <row r="986" spans="1:6" x14ac:dyDescent="0.25">
      <c r="A986" t="str">
        <f t="shared" si="252"/>
        <v>Kaloian Manassiev</v>
      </c>
      <c r="E986">
        <f t="shared" ref="E986:E988" si="254">E985</f>
        <v>49</v>
      </c>
      <c r="F986">
        <f t="shared" si="247"/>
        <v>0</v>
      </c>
    </row>
    <row r="987" spans="1:6" x14ac:dyDescent="0.25">
      <c r="A987" t="str">
        <f t="shared" si="252"/>
        <v>Kaloian Manassiev</v>
      </c>
      <c r="C987">
        <v>1</v>
      </c>
      <c r="D987" t="s">
        <v>11</v>
      </c>
      <c r="E987">
        <f t="shared" si="254"/>
        <v>49</v>
      </c>
      <c r="F987">
        <f t="shared" si="247"/>
        <v>49</v>
      </c>
    </row>
    <row r="988" spans="1:6" x14ac:dyDescent="0.25">
      <c r="A988" t="str">
        <f t="shared" si="252"/>
        <v>Kaloian Manassiev</v>
      </c>
      <c r="E988">
        <f t="shared" si="254"/>
        <v>49</v>
      </c>
      <c r="F988">
        <f t="shared" si="247"/>
        <v>0</v>
      </c>
    </row>
    <row r="989" spans="1:6" x14ac:dyDescent="0.25">
      <c r="A989" t="str">
        <f t="shared" si="252"/>
        <v>Kaloian Manassiev</v>
      </c>
      <c r="B989" t="s">
        <v>304</v>
      </c>
      <c r="E989">
        <v>10</v>
      </c>
      <c r="F989">
        <f t="shared" si="247"/>
        <v>0</v>
      </c>
    </row>
    <row r="990" spans="1:6" x14ac:dyDescent="0.25">
      <c r="A990" t="str">
        <f t="shared" si="252"/>
        <v>Kaloian Manassiev</v>
      </c>
      <c r="E990">
        <f t="shared" ref="E990:E991" si="255">E989</f>
        <v>10</v>
      </c>
      <c r="F990">
        <f t="shared" si="247"/>
        <v>0</v>
      </c>
    </row>
    <row r="991" spans="1:6" x14ac:dyDescent="0.25">
      <c r="A991" t="str">
        <f t="shared" si="252"/>
        <v>Kaloian Manassiev</v>
      </c>
      <c r="E991">
        <f t="shared" si="255"/>
        <v>10</v>
      </c>
      <c r="F991">
        <f t="shared" si="247"/>
        <v>0</v>
      </c>
    </row>
    <row r="992" spans="1:6" x14ac:dyDescent="0.25">
      <c r="A992" t="str">
        <f t="shared" si="252"/>
        <v>Kaloian Manassiev</v>
      </c>
      <c r="B992" t="s">
        <v>305</v>
      </c>
      <c r="E992">
        <v>2</v>
      </c>
      <c r="F992">
        <f t="shared" si="247"/>
        <v>0</v>
      </c>
    </row>
    <row r="993" spans="1:6" x14ac:dyDescent="0.25">
      <c r="A993" t="str">
        <f t="shared" si="252"/>
        <v>Kaloian Manassiev</v>
      </c>
      <c r="E993">
        <f t="shared" ref="E993:E995" si="256">E992</f>
        <v>2</v>
      </c>
      <c r="F993">
        <f t="shared" si="247"/>
        <v>0</v>
      </c>
    </row>
    <row r="994" spans="1:6" x14ac:dyDescent="0.25">
      <c r="A994" t="str">
        <f t="shared" si="252"/>
        <v>Kaloian Manassiev</v>
      </c>
      <c r="C994">
        <v>1</v>
      </c>
      <c r="D994" t="s">
        <v>39</v>
      </c>
      <c r="E994">
        <f t="shared" si="256"/>
        <v>2</v>
      </c>
      <c r="F994">
        <f t="shared" si="247"/>
        <v>2</v>
      </c>
    </row>
    <row r="995" spans="1:6" x14ac:dyDescent="0.25">
      <c r="A995" t="s">
        <v>486</v>
      </c>
      <c r="E995">
        <f t="shared" si="256"/>
        <v>2</v>
      </c>
      <c r="F995">
        <f t="shared" si="247"/>
        <v>0</v>
      </c>
    </row>
    <row r="996" spans="1:6" x14ac:dyDescent="0.25">
      <c r="A996" t="str">
        <f t="shared" ref="A996:A1001" si="257">A995</f>
        <v>Mark Benvenuto</v>
      </c>
      <c r="B996" t="s">
        <v>308</v>
      </c>
      <c r="E996">
        <v>9</v>
      </c>
      <c r="F996">
        <f t="shared" si="247"/>
        <v>0</v>
      </c>
    </row>
    <row r="997" spans="1:6" x14ac:dyDescent="0.25">
      <c r="A997" t="str">
        <f t="shared" si="257"/>
        <v>Mark Benvenuto</v>
      </c>
      <c r="E997">
        <f t="shared" ref="E997:E998" si="258">E996</f>
        <v>9</v>
      </c>
      <c r="F997">
        <f t="shared" si="247"/>
        <v>0</v>
      </c>
    </row>
    <row r="998" spans="1:6" x14ac:dyDescent="0.25">
      <c r="A998" t="str">
        <f t="shared" si="257"/>
        <v>Mark Benvenuto</v>
      </c>
      <c r="E998">
        <f t="shared" si="258"/>
        <v>9</v>
      </c>
      <c r="F998">
        <f t="shared" si="247"/>
        <v>0</v>
      </c>
    </row>
    <row r="999" spans="1:6" x14ac:dyDescent="0.25">
      <c r="A999" t="str">
        <f t="shared" si="257"/>
        <v>Mark Benvenuto</v>
      </c>
      <c r="B999" t="s">
        <v>309</v>
      </c>
      <c r="E999">
        <v>2</v>
      </c>
      <c r="F999">
        <f t="shared" si="247"/>
        <v>0</v>
      </c>
    </row>
    <row r="1000" spans="1:6" x14ac:dyDescent="0.25">
      <c r="A1000" t="str">
        <f t="shared" si="257"/>
        <v>Mark Benvenuto</v>
      </c>
      <c r="E1000">
        <f t="shared" ref="E1000:E1002" si="259">E999</f>
        <v>2</v>
      </c>
      <c r="F1000">
        <f t="shared" si="247"/>
        <v>0</v>
      </c>
    </row>
    <row r="1001" spans="1:6" x14ac:dyDescent="0.25">
      <c r="A1001" t="str">
        <f t="shared" si="257"/>
        <v>Mark Benvenuto</v>
      </c>
      <c r="C1001">
        <v>1</v>
      </c>
      <c r="D1001" t="s">
        <v>17</v>
      </c>
      <c r="E1001">
        <f t="shared" si="259"/>
        <v>2</v>
      </c>
      <c r="F1001">
        <f t="shared" si="247"/>
        <v>2</v>
      </c>
    </row>
    <row r="1002" spans="1:6" x14ac:dyDescent="0.25">
      <c r="A1002" t="s">
        <v>487</v>
      </c>
      <c r="E1002">
        <f t="shared" si="259"/>
        <v>2</v>
      </c>
      <c r="F1002">
        <f t="shared" si="247"/>
        <v>0</v>
      </c>
    </row>
    <row r="1003" spans="1:6" x14ac:dyDescent="0.25">
      <c r="A1003" t="str">
        <f t="shared" ref="A1003:A1034" si="260">A1002</f>
        <v>Mathias Stearn</v>
      </c>
      <c r="B1003" t="s">
        <v>312</v>
      </c>
      <c r="E1003">
        <v>24</v>
      </c>
      <c r="F1003">
        <f t="shared" si="247"/>
        <v>0</v>
      </c>
    </row>
    <row r="1004" spans="1:6" x14ac:dyDescent="0.25">
      <c r="A1004" t="str">
        <f t="shared" si="260"/>
        <v>Mathias Stearn</v>
      </c>
      <c r="E1004">
        <f t="shared" ref="E1004:E1006" si="261">E1003</f>
        <v>24</v>
      </c>
      <c r="F1004">
        <f t="shared" si="247"/>
        <v>0</v>
      </c>
    </row>
    <row r="1005" spans="1:6" x14ac:dyDescent="0.25">
      <c r="A1005" t="str">
        <f t="shared" si="260"/>
        <v>Mathias Stearn</v>
      </c>
      <c r="C1005">
        <v>1</v>
      </c>
      <c r="D1005" t="s">
        <v>229</v>
      </c>
      <c r="E1005">
        <f t="shared" si="261"/>
        <v>24</v>
      </c>
      <c r="F1005">
        <f t="shared" si="247"/>
        <v>24</v>
      </c>
    </row>
    <row r="1006" spans="1:6" x14ac:dyDescent="0.25">
      <c r="A1006" t="str">
        <f t="shared" si="260"/>
        <v>Mathias Stearn</v>
      </c>
      <c r="E1006">
        <f t="shared" si="261"/>
        <v>24</v>
      </c>
      <c r="F1006">
        <f t="shared" si="247"/>
        <v>0</v>
      </c>
    </row>
    <row r="1007" spans="1:6" x14ac:dyDescent="0.25">
      <c r="A1007" t="str">
        <f t="shared" si="260"/>
        <v>Mathias Stearn</v>
      </c>
      <c r="B1007" t="s">
        <v>313</v>
      </c>
      <c r="E1007">
        <v>41</v>
      </c>
      <c r="F1007">
        <f t="shared" si="247"/>
        <v>0</v>
      </c>
    </row>
    <row r="1008" spans="1:6" x14ac:dyDescent="0.25">
      <c r="A1008" t="str">
        <f t="shared" si="260"/>
        <v>Mathias Stearn</v>
      </c>
      <c r="E1008">
        <f t="shared" ref="E1008:E1013" si="262">E1007</f>
        <v>41</v>
      </c>
      <c r="F1008">
        <f t="shared" si="247"/>
        <v>0</v>
      </c>
    </row>
    <row r="1009" spans="1:6" x14ac:dyDescent="0.25">
      <c r="A1009" t="str">
        <f t="shared" si="260"/>
        <v>Mathias Stearn</v>
      </c>
      <c r="C1009">
        <v>0.26100000000000001</v>
      </c>
      <c r="D1009" t="s">
        <v>145</v>
      </c>
      <c r="E1009">
        <f t="shared" si="262"/>
        <v>41</v>
      </c>
      <c r="F1009">
        <f t="shared" si="247"/>
        <v>10.701000000000001</v>
      </c>
    </row>
    <row r="1010" spans="1:6" x14ac:dyDescent="0.25">
      <c r="A1010" t="str">
        <f t="shared" si="260"/>
        <v>Mathias Stearn</v>
      </c>
      <c r="C1010">
        <v>3.2000000000000001E-2</v>
      </c>
      <c r="D1010" t="s">
        <v>314</v>
      </c>
      <c r="E1010">
        <f t="shared" si="262"/>
        <v>41</v>
      </c>
      <c r="F1010">
        <f t="shared" si="247"/>
        <v>1.3120000000000001</v>
      </c>
    </row>
    <row r="1011" spans="1:6" x14ac:dyDescent="0.25">
      <c r="A1011" t="str">
        <f t="shared" si="260"/>
        <v>Mathias Stearn</v>
      </c>
      <c r="C1011">
        <v>0.64800000000000002</v>
      </c>
      <c r="D1011" t="s">
        <v>247</v>
      </c>
      <c r="E1011">
        <f t="shared" si="262"/>
        <v>41</v>
      </c>
      <c r="F1011">
        <f t="shared" si="247"/>
        <v>26.568000000000001</v>
      </c>
    </row>
    <row r="1012" spans="1:6" x14ac:dyDescent="0.25">
      <c r="A1012" t="str">
        <f t="shared" si="260"/>
        <v>Mathias Stearn</v>
      </c>
      <c r="C1012">
        <v>5.7000000000000002E-2</v>
      </c>
      <c r="D1012" t="s">
        <v>72</v>
      </c>
      <c r="E1012">
        <f t="shared" si="262"/>
        <v>41</v>
      </c>
      <c r="F1012">
        <f t="shared" si="247"/>
        <v>2.3370000000000002</v>
      </c>
    </row>
    <row r="1013" spans="1:6" x14ac:dyDescent="0.25">
      <c r="A1013" t="str">
        <f t="shared" si="260"/>
        <v>Mathias Stearn</v>
      </c>
      <c r="E1013">
        <f t="shared" si="262"/>
        <v>41</v>
      </c>
      <c r="F1013">
        <f t="shared" si="247"/>
        <v>0</v>
      </c>
    </row>
    <row r="1014" spans="1:6" x14ac:dyDescent="0.25">
      <c r="A1014" t="str">
        <f t="shared" si="260"/>
        <v>Mathias Stearn</v>
      </c>
      <c r="B1014" t="s">
        <v>315</v>
      </c>
      <c r="E1014">
        <v>25</v>
      </c>
      <c r="F1014">
        <f t="shared" si="247"/>
        <v>0</v>
      </c>
    </row>
    <row r="1015" spans="1:6" x14ac:dyDescent="0.25">
      <c r="A1015" t="str">
        <f t="shared" si="260"/>
        <v>Mathias Stearn</v>
      </c>
      <c r="E1015">
        <f t="shared" ref="E1015:E1018" si="263">E1014</f>
        <v>25</v>
      </c>
      <c r="F1015">
        <f t="shared" si="247"/>
        <v>0</v>
      </c>
    </row>
    <row r="1016" spans="1:6" x14ac:dyDescent="0.25">
      <c r="A1016" t="str">
        <f t="shared" si="260"/>
        <v>Mathias Stearn</v>
      </c>
      <c r="C1016">
        <v>0.25</v>
      </c>
      <c r="D1016" t="s">
        <v>147</v>
      </c>
      <c r="E1016">
        <f t="shared" si="263"/>
        <v>25</v>
      </c>
      <c r="F1016">
        <f t="shared" si="247"/>
        <v>6.25</v>
      </c>
    </row>
    <row r="1017" spans="1:6" x14ac:dyDescent="0.25">
      <c r="A1017" t="str">
        <f t="shared" si="260"/>
        <v>Mathias Stearn</v>
      </c>
      <c r="C1017">
        <v>0.749</v>
      </c>
      <c r="D1017" t="s">
        <v>72</v>
      </c>
      <c r="E1017">
        <f t="shared" si="263"/>
        <v>25</v>
      </c>
      <c r="F1017">
        <f t="shared" si="247"/>
        <v>18.725000000000001</v>
      </c>
    </row>
    <row r="1018" spans="1:6" x14ac:dyDescent="0.25">
      <c r="A1018" t="str">
        <f t="shared" si="260"/>
        <v>Mathias Stearn</v>
      </c>
      <c r="E1018">
        <f t="shared" si="263"/>
        <v>25</v>
      </c>
      <c r="F1018">
        <f t="shared" si="247"/>
        <v>0</v>
      </c>
    </row>
    <row r="1019" spans="1:6" x14ac:dyDescent="0.25">
      <c r="A1019" t="str">
        <f t="shared" si="260"/>
        <v>Mathias Stearn</v>
      </c>
      <c r="B1019" t="s">
        <v>316</v>
      </c>
      <c r="E1019">
        <v>2</v>
      </c>
      <c r="F1019">
        <f t="shared" si="247"/>
        <v>0</v>
      </c>
    </row>
    <row r="1020" spans="1:6" x14ac:dyDescent="0.25">
      <c r="A1020" t="str">
        <f t="shared" si="260"/>
        <v>Mathias Stearn</v>
      </c>
      <c r="E1020">
        <f t="shared" ref="E1020:E1022" si="264">E1019</f>
        <v>2</v>
      </c>
      <c r="F1020">
        <f t="shared" si="247"/>
        <v>0</v>
      </c>
    </row>
    <row r="1021" spans="1:6" x14ac:dyDescent="0.25">
      <c r="A1021" t="str">
        <f t="shared" si="260"/>
        <v>Mathias Stearn</v>
      </c>
      <c r="C1021">
        <v>1</v>
      </c>
      <c r="D1021" t="s">
        <v>247</v>
      </c>
      <c r="E1021">
        <f t="shared" si="264"/>
        <v>2</v>
      </c>
      <c r="F1021">
        <f t="shared" si="247"/>
        <v>2</v>
      </c>
    </row>
    <row r="1022" spans="1:6" x14ac:dyDescent="0.25">
      <c r="A1022" t="str">
        <f t="shared" si="260"/>
        <v>Mathias Stearn</v>
      </c>
      <c r="E1022">
        <f t="shared" si="264"/>
        <v>2</v>
      </c>
      <c r="F1022">
        <f t="shared" si="247"/>
        <v>0</v>
      </c>
    </row>
    <row r="1023" spans="1:6" x14ac:dyDescent="0.25">
      <c r="A1023" t="str">
        <f t="shared" si="260"/>
        <v>Mathias Stearn</v>
      </c>
      <c r="B1023" t="s">
        <v>317</v>
      </c>
      <c r="E1023">
        <v>78</v>
      </c>
      <c r="F1023">
        <f t="shared" si="247"/>
        <v>0</v>
      </c>
    </row>
    <row r="1024" spans="1:6" x14ac:dyDescent="0.25">
      <c r="A1024" t="str">
        <f t="shared" si="260"/>
        <v>Mathias Stearn</v>
      </c>
      <c r="E1024">
        <f t="shared" ref="E1024:E1027" si="265">E1023</f>
        <v>78</v>
      </c>
      <c r="F1024">
        <f t="shared" si="247"/>
        <v>0</v>
      </c>
    </row>
    <row r="1025" spans="1:6" x14ac:dyDescent="0.25">
      <c r="A1025" t="str">
        <f t="shared" si="260"/>
        <v>Mathias Stearn</v>
      </c>
      <c r="C1025">
        <v>0.95899999999999996</v>
      </c>
      <c r="D1025" t="s">
        <v>61</v>
      </c>
      <c r="E1025">
        <f t="shared" si="265"/>
        <v>78</v>
      </c>
      <c r="F1025">
        <f t="shared" si="247"/>
        <v>74.801999999999992</v>
      </c>
    </row>
    <row r="1026" spans="1:6" x14ac:dyDescent="0.25">
      <c r="A1026" t="str">
        <f t="shared" si="260"/>
        <v>Mathias Stearn</v>
      </c>
      <c r="C1026">
        <v>0.04</v>
      </c>
      <c r="D1026" t="s">
        <v>68</v>
      </c>
      <c r="E1026">
        <f t="shared" si="265"/>
        <v>78</v>
      </c>
      <c r="F1026">
        <f t="shared" si="247"/>
        <v>3.12</v>
      </c>
    </row>
    <row r="1027" spans="1:6" x14ac:dyDescent="0.25">
      <c r="A1027" t="str">
        <f t="shared" si="260"/>
        <v>Mathias Stearn</v>
      </c>
      <c r="E1027">
        <f t="shared" si="265"/>
        <v>78</v>
      </c>
      <c r="F1027">
        <f t="shared" ref="F1027:F1090" si="266">C1027*E1027</f>
        <v>0</v>
      </c>
    </row>
    <row r="1028" spans="1:6" x14ac:dyDescent="0.25">
      <c r="A1028" t="str">
        <f t="shared" si="260"/>
        <v>Mathias Stearn</v>
      </c>
      <c r="B1028" t="s">
        <v>318</v>
      </c>
      <c r="E1028">
        <v>6</v>
      </c>
      <c r="F1028">
        <f t="shared" si="266"/>
        <v>0</v>
      </c>
    </row>
    <row r="1029" spans="1:6" x14ac:dyDescent="0.25">
      <c r="A1029" t="str">
        <f t="shared" si="260"/>
        <v>Mathias Stearn</v>
      </c>
      <c r="E1029">
        <f t="shared" ref="E1029:E1031" si="267">E1028</f>
        <v>6</v>
      </c>
      <c r="F1029">
        <f t="shared" si="266"/>
        <v>0</v>
      </c>
    </row>
    <row r="1030" spans="1:6" x14ac:dyDescent="0.25">
      <c r="A1030" t="str">
        <f t="shared" si="260"/>
        <v>Mathias Stearn</v>
      </c>
      <c r="C1030">
        <v>1</v>
      </c>
      <c r="D1030" t="s">
        <v>247</v>
      </c>
      <c r="E1030">
        <f t="shared" si="267"/>
        <v>6</v>
      </c>
      <c r="F1030">
        <f t="shared" si="266"/>
        <v>6</v>
      </c>
    </row>
    <row r="1031" spans="1:6" x14ac:dyDescent="0.25">
      <c r="A1031" t="str">
        <f t="shared" si="260"/>
        <v>Mathias Stearn</v>
      </c>
      <c r="E1031">
        <f t="shared" si="267"/>
        <v>6</v>
      </c>
      <c r="F1031">
        <f t="shared" si="266"/>
        <v>0</v>
      </c>
    </row>
    <row r="1032" spans="1:6" x14ac:dyDescent="0.25">
      <c r="A1032" t="str">
        <f t="shared" si="260"/>
        <v>Mathias Stearn</v>
      </c>
      <c r="B1032" t="s">
        <v>319</v>
      </c>
      <c r="E1032">
        <v>8</v>
      </c>
      <c r="F1032">
        <f t="shared" si="266"/>
        <v>0</v>
      </c>
    </row>
    <row r="1033" spans="1:6" x14ac:dyDescent="0.25">
      <c r="A1033" t="str">
        <f t="shared" si="260"/>
        <v>Mathias Stearn</v>
      </c>
      <c r="E1033">
        <f t="shared" ref="E1033:E1036" si="268">E1032</f>
        <v>8</v>
      </c>
      <c r="F1033">
        <f t="shared" si="266"/>
        <v>0</v>
      </c>
    </row>
    <row r="1034" spans="1:6" x14ac:dyDescent="0.25">
      <c r="A1034" t="str">
        <f t="shared" si="260"/>
        <v>Mathias Stearn</v>
      </c>
      <c r="C1034">
        <v>0.68200000000000005</v>
      </c>
      <c r="D1034" t="s">
        <v>145</v>
      </c>
      <c r="E1034">
        <f t="shared" si="268"/>
        <v>8</v>
      </c>
      <c r="F1034">
        <f t="shared" si="266"/>
        <v>5.4560000000000004</v>
      </c>
    </row>
    <row r="1035" spans="1:6" x14ac:dyDescent="0.25">
      <c r="A1035" t="str">
        <f t="shared" ref="A1035:A1066" si="269">A1034</f>
        <v>Mathias Stearn</v>
      </c>
      <c r="C1035">
        <v>0.317</v>
      </c>
      <c r="D1035" t="s">
        <v>247</v>
      </c>
      <c r="E1035">
        <f t="shared" si="268"/>
        <v>8</v>
      </c>
      <c r="F1035">
        <f t="shared" si="266"/>
        <v>2.536</v>
      </c>
    </row>
    <row r="1036" spans="1:6" x14ac:dyDescent="0.25">
      <c r="A1036" t="str">
        <f t="shared" si="269"/>
        <v>Mathias Stearn</v>
      </c>
      <c r="E1036">
        <f t="shared" si="268"/>
        <v>8</v>
      </c>
      <c r="F1036">
        <f t="shared" si="266"/>
        <v>0</v>
      </c>
    </row>
    <row r="1037" spans="1:6" x14ac:dyDescent="0.25">
      <c r="A1037" t="str">
        <f t="shared" si="269"/>
        <v>Mathias Stearn</v>
      </c>
      <c r="B1037" t="s">
        <v>320</v>
      </c>
      <c r="E1037">
        <v>308</v>
      </c>
      <c r="F1037">
        <f t="shared" si="266"/>
        <v>0</v>
      </c>
    </row>
    <row r="1038" spans="1:6" x14ac:dyDescent="0.25">
      <c r="A1038" t="str">
        <f t="shared" si="269"/>
        <v>Mathias Stearn</v>
      </c>
      <c r="E1038">
        <f t="shared" ref="E1038:E1043" si="270">E1037</f>
        <v>308</v>
      </c>
      <c r="F1038">
        <f t="shared" si="266"/>
        <v>0</v>
      </c>
    </row>
    <row r="1039" spans="1:6" x14ac:dyDescent="0.25">
      <c r="A1039" t="str">
        <f t="shared" si="269"/>
        <v>Mathias Stearn</v>
      </c>
      <c r="C1039">
        <v>0.129</v>
      </c>
      <c r="D1039" t="s">
        <v>145</v>
      </c>
      <c r="E1039">
        <f t="shared" si="270"/>
        <v>308</v>
      </c>
      <c r="F1039">
        <f t="shared" si="266"/>
        <v>39.731999999999999</v>
      </c>
    </row>
    <row r="1040" spans="1:6" x14ac:dyDescent="0.25">
      <c r="A1040" t="str">
        <f t="shared" si="269"/>
        <v>Mathias Stearn</v>
      </c>
      <c r="C1040">
        <v>0.122</v>
      </c>
      <c r="D1040" t="s">
        <v>16</v>
      </c>
      <c r="E1040">
        <f t="shared" si="270"/>
        <v>308</v>
      </c>
      <c r="F1040">
        <f t="shared" si="266"/>
        <v>37.576000000000001</v>
      </c>
    </row>
    <row r="1041" spans="1:6" x14ac:dyDescent="0.25">
      <c r="A1041" t="str">
        <f t="shared" si="269"/>
        <v>Mathias Stearn</v>
      </c>
      <c r="C1041">
        <v>0.56899999999999995</v>
      </c>
      <c r="D1041" t="s">
        <v>247</v>
      </c>
      <c r="E1041">
        <f t="shared" si="270"/>
        <v>308</v>
      </c>
      <c r="F1041">
        <f t="shared" si="266"/>
        <v>175.25199999999998</v>
      </c>
    </row>
    <row r="1042" spans="1:6" x14ac:dyDescent="0.25">
      <c r="A1042" t="str">
        <f t="shared" si="269"/>
        <v>Mathias Stearn</v>
      </c>
      <c r="C1042">
        <v>0.17799999999999999</v>
      </c>
      <c r="D1042" t="s">
        <v>29</v>
      </c>
      <c r="E1042">
        <f t="shared" si="270"/>
        <v>308</v>
      </c>
      <c r="F1042">
        <f t="shared" si="266"/>
        <v>54.823999999999998</v>
      </c>
    </row>
    <row r="1043" spans="1:6" x14ac:dyDescent="0.25">
      <c r="A1043" t="str">
        <f t="shared" si="269"/>
        <v>Mathias Stearn</v>
      </c>
      <c r="E1043">
        <f t="shared" si="270"/>
        <v>308</v>
      </c>
      <c r="F1043">
        <f t="shared" si="266"/>
        <v>0</v>
      </c>
    </row>
    <row r="1044" spans="1:6" x14ac:dyDescent="0.25">
      <c r="A1044" t="str">
        <f t="shared" si="269"/>
        <v>Mathias Stearn</v>
      </c>
      <c r="B1044" t="s">
        <v>321</v>
      </c>
      <c r="E1044">
        <v>215</v>
      </c>
      <c r="F1044">
        <f t="shared" si="266"/>
        <v>0</v>
      </c>
    </row>
    <row r="1045" spans="1:6" x14ac:dyDescent="0.25">
      <c r="A1045" t="str">
        <f t="shared" si="269"/>
        <v>Mathias Stearn</v>
      </c>
      <c r="E1045">
        <f t="shared" ref="E1045:E1048" si="271">E1044</f>
        <v>215</v>
      </c>
      <c r="F1045">
        <f t="shared" si="266"/>
        <v>0</v>
      </c>
    </row>
    <row r="1046" spans="1:6" x14ac:dyDescent="0.25">
      <c r="A1046" t="str">
        <f t="shared" si="269"/>
        <v>Mathias Stearn</v>
      </c>
      <c r="C1046">
        <v>0.88400000000000001</v>
      </c>
      <c r="D1046" t="s">
        <v>16</v>
      </c>
      <c r="E1046">
        <f t="shared" si="271"/>
        <v>215</v>
      </c>
      <c r="F1046">
        <f t="shared" si="266"/>
        <v>190.06</v>
      </c>
    </row>
    <row r="1047" spans="1:6" x14ac:dyDescent="0.25">
      <c r="A1047" t="str">
        <f t="shared" si="269"/>
        <v>Mathias Stearn</v>
      </c>
      <c r="C1047">
        <v>0.115</v>
      </c>
      <c r="D1047" t="s">
        <v>247</v>
      </c>
      <c r="E1047">
        <f t="shared" si="271"/>
        <v>215</v>
      </c>
      <c r="F1047">
        <f t="shared" si="266"/>
        <v>24.725000000000001</v>
      </c>
    </row>
    <row r="1048" spans="1:6" x14ac:dyDescent="0.25">
      <c r="A1048" t="str">
        <f t="shared" si="269"/>
        <v>Mathias Stearn</v>
      </c>
      <c r="E1048">
        <f t="shared" si="271"/>
        <v>215</v>
      </c>
      <c r="F1048">
        <f t="shared" si="266"/>
        <v>0</v>
      </c>
    </row>
    <row r="1049" spans="1:6" x14ac:dyDescent="0.25">
      <c r="A1049" t="str">
        <f t="shared" si="269"/>
        <v>Mathias Stearn</v>
      </c>
      <c r="B1049" t="s">
        <v>322</v>
      </c>
      <c r="E1049">
        <v>63</v>
      </c>
      <c r="F1049">
        <f t="shared" si="266"/>
        <v>0</v>
      </c>
    </row>
    <row r="1050" spans="1:6" x14ac:dyDescent="0.25">
      <c r="A1050" t="str">
        <f t="shared" si="269"/>
        <v>Mathias Stearn</v>
      </c>
      <c r="E1050">
        <f t="shared" ref="E1050:E1054" si="272">E1049</f>
        <v>63</v>
      </c>
      <c r="F1050">
        <f t="shared" si="266"/>
        <v>0</v>
      </c>
    </row>
    <row r="1051" spans="1:6" x14ac:dyDescent="0.25">
      <c r="A1051" t="str">
        <f t="shared" si="269"/>
        <v>Mathias Stearn</v>
      </c>
      <c r="C1051">
        <v>0.217</v>
      </c>
      <c r="D1051" t="s">
        <v>16</v>
      </c>
      <c r="E1051">
        <f t="shared" si="272"/>
        <v>63</v>
      </c>
      <c r="F1051">
        <f t="shared" si="266"/>
        <v>13.670999999999999</v>
      </c>
    </row>
    <row r="1052" spans="1:6" x14ac:dyDescent="0.25">
      <c r="A1052" t="str">
        <f t="shared" si="269"/>
        <v>Mathias Stearn</v>
      </c>
      <c r="C1052">
        <v>0.22600000000000001</v>
      </c>
      <c r="D1052" t="s">
        <v>175</v>
      </c>
      <c r="E1052">
        <f t="shared" si="272"/>
        <v>63</v>
      </c>
      <c r="F1052">
        <f t="shared" si="266"/>
        <v>14.238</v>
      </c>
    </row>
    <row r="1053" spans="1:6" x14ac:dyDescent="0.25">
      <c r="A1053" t="str">
        <f t="shared" si="269"/>
        <v>Mathias Stearn</v>
      </c>
      <c r="C1053">
        <v>0.55600000000000005</v>
      </c>
      <c r="D1053" t="s">
        <v>28</v>
      </c>
      <c r="E1053">
        <f t="shared" si="272"/>
        <v>63</v>
      </c>
      <c r="F1053">
        <f t="shared" si="266"/>
        <v>35.028000000000006</v>
      </c>
    </row>
    <row r="1054" spans="1:6" x14ac:dyDescent="0.25">
      <c r="A1054" t="str">
        <f t="shared" si="269"/>
        <v>Mathias Stearn</v>
      </c>
      <c r="E1054">
        <f t="shared" si="272"/>
        <v>63</v>
      </c>
      <c r="F1054">
        <f t="shared" si="266"/>
        <v>0</v>
      </c>
    </row>
    <row r="1055" spans="1:6" x14ac:dyDescent="0.25">
      <c r="A1055" t="str">
        <f t="shared" si="269"/>
        <v>Mathias Stearn</v>
      </c>
      <c r="B1055" t="s">
        <v>323</v>
      </c>
      <c r="E1055">
        <v>167</v>
      </c>
      <c r="F1055">
        <f t="shared" si="266"/>
        <v>0</v>
      </c>
    </row>
    <row r="1056" spans="1:6" x14ac:dyDescent="0.25">
      <c r="A1056" t="str">
        <f t="shared" si="269"/>
        <v>Mathias Stearn</v>
      </c>
      <c r="E1056">
        <f t="shared" ref="E1056:E1058" si="273">E1055</f>
        <v>167</v>
      </c>
      <c r="F1056">
        <f t="shared" si="266"/>
        <v>0</v>
      </c>
    </row>
    <row r="1057" spans="1:6" x14ac:dyDescent="0.25">
      <c r="A1057" t="str">
        <f t="shared" si="269"/>
        <v>Mathias Stearn</v>
      </c>
      <c r="C1057">
        <v>1</v>
      </c>
      <c r="D1057" t="s">
        <v>173</v>
      </c>
      <c r="E1057">
        <f t="shared" si="273"/>
        <v>167</v>
      </c>
      <c r="F1057">
        <f t="shared" si="266"/>
        <v>167</v>
      </c>
    </row>
    <row r="1058" spans="1:6" x14ac:dyDescent="0.25">
      <c r="A1058" t="str">
        <f t="shared" si="269"/>
        <v>Mathias Stearn</v>
      </c>
      <c r="E1058">
        <f t="shared" si="273"/>
        <v>167</v>
      </c>
      <c r="F1058">
        <f t="shared" si="266"/>
        <v>0</v>
      </c>
    </row>
    <row r="1059" spans="1:6" x14ac:dyDescent="0.25">
      <c r="A1059" t="str">
        <f t="shared" si="269"/>
        <v>Mathias Stearn</v>
      </c>
      <c r="B1059" t="s">
        <v>324</v>
      </c>
      <c r="E1059">
        <v>173</v>
      </c>
      <c r="F1059">
        <f t="shared" si="266"/>
        <v>0</v>
      </c>
    </row>
    <row r="1060" spans="1:6" x14ac:dyDescent="0.25">
      <c r="A1060" t="str">
        <f t="shared" si="269"/>
        <v>Mathias Stearn</v>
      </c>
      <c r="E1060">
        <f t="shared" ref="E1060:E1063" si="274">E1059</f>
        <v>173</v>
      </c>
      <c r="F1060">
        <f t="shared" si="266"/>
        <v>0</v>
      </c>
    </row>
    <row r="1061" spans="1:6" x14ac:dyDescent="0.25">
      <c r="A1061" t="str">
        <f t="shared" si="269"/>
        <v>Mathias Stearn</v>
      </c>
      <c r="C1061">
        <v>1.2999999999999999E-2</v>
      </c>
      <c r="D1061" t="s">
        <v>145</v>
      </c>
      <c r="E1061">
        <f t="shared" si="274"/>
        <v>173</v>
      </c>
      <c r="F1061">
        <f t="shared" si="266"/>
        <v>2.2490000000000001</v>
      </c>
    </row>
    <row r="1062" spans="1:6" x14ac:dyDescent="0.25">
      <c r="A1062" t="str">
        <f t="shared" si="269"/>
        <v>Mathias Stearn</v>
      </c>
      <c r="C1062">
        <v>0.98599999999999999</v>
      </c>
      <c r="D1062" t="s">
        <v>247</v>
      </c>
      <c r="E1062">
        <f t="shared" si="274"/>
        <v>173</v>
      </c>
      <c r="F1062">
        <f t="shared" si="266"/>
        <v>170.578</v>
      </c>
    </row>
    <row r="1063" spans="1:6" x14ac:dyDescent="0.25">
      <c r="A1063" t="str">
        <f t="shared" si="269"/>
        <v>Mathias Stearn</v>
      </c>
      <c r="E1063">
        <f t="shared" si="274"/>
        <v>173</v>
      </c>
      <c r="F1063">
        <f t="shared" si="266"/>
        <v>0</v>
      </c>
    </row>
    <row r="1064" spans="1:6" x14ac:dyDescent="0.25">
      <c r="A1064" t="str">
        <f t="shared" si="269"/>
        <v>Mathias Stearn</v>
      </c>
      <c r="B1064" t="s">
        <v>325</v>
      </c>
      <c r="E1064">
        <v>16</v>
      </c>
      <c r="F1064">
        <f t="shared" si="266"/>
        <v>0</v>
      </c>
    </row>
    <row r="1065" spans="1:6" x14ac:dyDescent="0.25">
      <c r="A1065" t="str">
        <f t="shared" si="269"/>
        <v>Mathias Stearn</v>
      </c>
      <c r="E1065">
        <f t="shared" ref="E1065:E1068" si="275">E1064</f>
        <v>16</v>
      </c>
      <c r="F1065">
        <f t="shared" si="266"/>
        <v>0</v>
      </c>
    </row>
    <row r="1066" spans="1:6" x14ac:dyDescent="0.25">
      <c r="A1066" t="str">
        <f t="shared" si="269"/>
        <v>Mathias Stearn</v>
      </c>
      <c r="C1066">
        <v>6.6000000000000003E-2</v>
      </c>
      <c r="D1066" t="s">
        <v>145</v>
      </c>
      <c r="E1066">
        <f t="shared" si="275"/>
        <v>16</v>
      </c>
      <c r="F1066">
        <f t="shared" si="266"/>
        <v>1.056</v>
      </c>
    </row>
    <row r="1067" spans="1:6" x14ac:dyDescent="0.25">
      <c r="A1067" t="str">
        <f t="shared" ref="A1067:A1092" si="276">A1066</f>
        <v>Mathias Stearn</v>
      </c>
      <c r="C1067">
        <v>0.93300000000000005</v>
      </c>
      <c r="D1067" t="s">
        <v>247</v>
      </c>
      <c r="E1067">
        <f t="shared" si="275"/>
        <v>16</v>
      </c>
      <c r="F1067">
        <f t="shared" si="266"/>
        <v>14.928000000000001</v>
      </c>
    </row>
    <row r="1068" spans="1:6" x14ac:dyDescent="0.25">
      <c r="A1068" t="str">
        <f t="shared" si="276"/>
        <v>Mathias Stearn</v>
      </c>
      <c r="E1068">
        <f t="shared" si="275"/>
        <v>16</v>
      </c>
      <c r="F1068">
        <f t="shared" si="266"/>
        <v>0</v>
      </c>
    </row>
    <row r="1069" spans="1:6" x14ac:dyDescent="0.25">
      <c r="A1069" t="str">
        <f t="shared" si="276"/>
        <v>Mathias Stearn</v>
      </c>
      <c r="B1069" t="s">
        <v>326</v>
      </c>
      <c r="E1069">
        <v>4</v>
      </c>
      <c r="F1069">
        <f t="shared" si="266"/>
        <v>0</v>
      </c>
    </row>
    <row r="1070" spans="1:6" x14ac:dyDescent="0.25">
      <c r="A1070" t="str">
        <f t="shared" si="276"/>
        <v>Mathias Stearn</v>
      </c>
      <c r="E1070">
        <f t="shared" ref="E1070:E1072" si="277">E1069</f>
        <v>4</v>
      </c>
      <c r="F1070">
        <f t="shared" si="266"/>
        <v>0</v>
      </c>
    </row>
    <row r="1071" spans="1:6" x14ac:dyDescent="0.25">
      <c r="A1071" t="str">
        <f t="shared" si="276"/>
        <v>Mathias Stearn</v>
      </c>
      <c r="C1071">
        <v>1</v>
      </c>
      <c r="D1071" t="s">
        <v>247</v>
      </c>
      <c r="E1071">
        <f t="shared" si="277"/>
        <v>4</v>
      </c>
      <c r="F1071">
        <f t="shared" si="266"/>
        <v>4</v>
      </c>
    </row>
    <row r="1072" spans="1:6" x14ac:dyDescent="0.25">
      <c r="A1072" t="str">
        <f t="shared" si="276"/>
        <v>Mathias Stearn</v>
      </c>
      <c r="E1072">
        <f t="shared" si="277"/>
        <v>4</v>
      </c>
      <c r="F1072">
        <f t="shared" si="266"/>
        <v>0</v>
      </c>
    </row>
    <row r="1073" spans="1:6" x14ac:dyDescent="0.25">
      <c r="A1073" t="str">
        <f t="shared" si="276"/>
        <v>Mathias Stearn</v>
      </c>
      <c r="B1073" t="s">
        <v>327</v>
      </c>
      <c r="E1073">
        <v>42</v>
      </c>
      <c r="F1073">
        <f t="shared" si="266"/>
        <v>0</v>
      </c>
    </row>
    <row r="1074" spans="1:6" x14ac:dyDescent="0.25">
      <c r="A1074" t="str">
        <f t="shared" si="276"/>
        <v>Mathias Stearn</v>
      </c>
      <c r="E1074">
        <f t="shared" ref="E1074:E1077" si="278">E1073</f>
        <v>42</v>
      </c>
      <c r="F1074">
        <f t="shared" si="266"/>
        <v>0</v>
      </c>
    </row>
    <row r="1075" spans="1:6" x14ac:dyDescent="0.25">
      <c r="A1075" t="str">
        <f t="shared" si="276"/>
        <v>Mathias Stearn</v>
      </c>
      <c r="C1075">
        <v>0.629</v>
      </c>
      <c r="D1075" t="s">
        <v>61</v>
      </c>
      <c r="E1075">
        <f t="shared" si="278"/>
        <v>42</v>
      </c>
      <c r="F1075">
        <f t="shared" si="266"/>
        <v>26.417999999999999</v>
      </c>
    </row>
    <row r="1076" spans="1:6" x14ac:dyDescent="0.25">
      <c r="A1076" t="str">
        <f t="shared" si="276"/>
        <v>Mathias Stearn</v>
      </c>
      <c r="C1076">
        <v>0.37</v>
      </c>
      <c r="D1076" t="s">
        <v>16</v>
      </c>
      <c r="E1076">
        <f t="shared" si="278"/>
        <v>42</v>
      </c>
      <c r="F1076">
        <f t="shared" si="266"/>
        <v>15.54</v>
      </c>
    </row>
    <row r="1077" spans="1:6" x14ac:dyDescent="0.25">
      <c r="A1077" t="str">
        <f t="shared" si="276"/>
        <v>Mathias Stearn</v>
      </c>
      <c r="E1077">
        <f t="shared" si="278"/>
        <v>42</v>
      </c>
      <c r="F1077">
        <f t="shared" si="266"/>
        <v>0</v>
      </c>
    </row>
    <row r="1078" spans="1:6" x14ac:dyDescent="0.25">
      <c r="A1078" t="str">
        <f t="shared" si="276"/>
        <v>Mathias Stearn</v>
      </c>
      <c r="B1078" t="s">
        <v>328</v>
      </c>
      <c r="E1078">
        <v>21</v>
      </c>
      <c r="F1078">
        <f t="shared" si="266"/>
        <v>0</v>
      </c>
    </row>
    <row r="1079" spans="1:6" x14ac:dyDescent="0.25">
      <c r="A1079" t="str">
        <f t="shared" si="276"/>
        <v>Mathias Stearn</v>
      </c>
      <c r="E1079">
        <f t="shared" ref="E1079:E1081" si="279">E1078</f>
        <v>21</v>
      </c>
      <c r="F1079">
        <f t="shared" si="266"/>
        <v>0</v>
      </c>
    </row>
    <row r="1080" spans="1:6" x14ac:dyDescent="0.25">
      <c r="A1080" t="str">
        <f t="shared" si="276"/>
        <v>Mathias Stearn</v>
      </c>
      <c r="C1080">
        <v>1</v>
      </c>
      <c r="D1080" t="s">
        <v>329</v>
      </c>
      <c r="E1080">
        <f t="shared" si="279"/>
        <v>21</v>
      </c>
      <c r="F1080">
        <f t="shared" si="266"/>
        <v>21</v>
      </c>
    </row>
    <row r="1081" spans="1:6" x14ac:dyDescent="0.25">
      <c r="A1081" t="str">
        <f t="shared" si="276"/>
        <v>Mathias Stearn</v>
      </c>
      <c r="E1081">
        <f t="shared" si="279"/>
        <v>21</v>
      </c>
      <c r="F1081">
        <f t="shared" si="266"/>
        <v>0</v>
      </c>
    </row>
    <row r="1082" spans="1:6" x14ac:dyDescent="0.25">
      <c r="A1082" t="str">
        <f t="shared" si="276"/>
        <v>Mathias Stearn</v>
      </c>
      <c r="B1082" t="s">
        <v>330</v>
      </c>
      <c r="E1082">
        <v>61</v>
      </c>
      <c r="F1082">
        <f t="shared" si="266"/>
        <v>0</v>
      </c>
    </row>
    <row r="1083" spans="1:6" x14ac:dyDescent="0.25">
      <c r="A1083" t="str">
        <f t="shared" si="276"/>
        <v>Mathias Stearn</v>
      </c>
      <c r="E1083">
        <f t="shared" ref="E1083:E1085" si="280">E1082</f>
        <v>61</v>
      </c>
      <c r="F1083">
        <f t="shared" si="266"/>
        <v>0</v>
      </c>
    </row>
    <row r="1084" spans="1:6" x14ac:dyDescent="0.25">
      <c r="A1084" t="str">
        <f t="shared" si="276"/>
        <v>Mathias Stearn</v>
      </c>
      <c r="C1084">
        <v>1</v>
      </c>
      <c r="D1084" t="s">
        <v>39</v>
      </c>
      <c r="E1084">
        <f t="shared" si="280"/>
        <v>61</v>
      </c>
      <c r="F1084">
        <f t="shared" si="266"/>
        <v>61</v>
      </c>
    </row>
    <row r="1085" spans="1:6" x14ac:dyDescent="0.25">
      <c r="A1085" t="str">
        <f t="shared" si="276"/>
        <v>Mathias Stearn</v>
      </c>
      <c r="E1085">
        <f t="shared" si="280"/>
        <v>61</v>
      </c>
      <c r="F1085">
        <f t="shared" si="266"/>
        <v>0</v>
      </c>
    </row>
    <row r="1086" spans="1:6" x14ac:dyDescent="0.25">
      <c r="A1086" t="str">
        <f t="shared" si="276"/>
        <v>Mathias Stearn</v>
      </c>
      <c r="B1086" t="s">
        <v>331</v>
      </c>
      <c r="E1086">
        <v>1</v>
      </c>
      <c r="F1086">
        <f t="shared" si="266"/>
        <v>0</v>
      </c>
    </row>
    <row r="1087" spans="1:6" x14ac:dyDescent="0.25">
      <c r="A1087" t="str">
        <f t="shared" si="276"/>
        <v>Mathias Stearn</v>
      </c>
      <c r="E1087">
        <f t="shared" ref="E1087:E1089" si="281">E1086</f>
        <v>1</v>
      </c>
      <c r="F1087">
        <f t="shared" si="266"/>
        <v>0</v>
      </c>
    </row>
    <row r="1088" spans="1:6" x14ac:dyDescent="0.25">
      <c r="A1088" t="str">
        <f t="shared" si="276"/>
        <v>Mathias Stearn</v>
      </c>
      <c r="C1088">
        <v>1</v>
      </c>
      <c r="D1088" t="s">
        <v>39</v>
      </c>
      <c r="E1088">
        <f t="shared" si="281"/>
        <v>1</v>
      </c>
      <c r="F1088">
        <f t="shared" si="266"/>
        <v>1</v>
      </c>
    </row>
    <row r="1089" spans="1:6" x14ac:dyDescent="0.25">
      <c r="A1089" t="str">
        <f t="shared" si="276"/>
        <v>Mathias Stearn</v>
      </c>
      <c r="E1089">
        <f t="shared" si="281"/>
        <v>1</v>
      </c>
      <c r="F1089">
        <f t="shared" si="266"/>
        <v>0</v>
      </c>
    </row>
    <row r="1090" spans="1:6" x14ac:dyDescent="0.25">
      <c r="A1090" t="str">
        <f t="shared" si="276"/>
        <v>Mathias Stearn</v>
      </c>
      <c r="B1090" t="s">
        <v>332</v>
      </c>
      <c r="E1090">
        <v>3</v>
      </c>
      <c r="F1090">
        <f t="shared" si="266"/>
        <v>0</v>
      </c>
    </row>
    <row r="1091" spans="1:6" x14ac:dyDescent="0.25">
      <c r="A1091" t="str">
        <f t="shared" si="276"/>
        <v>Mathias Stearn</v>
      </c>
      <c r="E1091">
        <f t="shared" ref="E1091:E1093" si="282">E1090</f>
        <v>3</v>
      </c>
      <c r="F1091">
        <f t="shared" ref="F1091:F1154" si="283">C1091*E1091</f>
        <v>0</v>
      </c>
    </row>
    <row r="1092" spans="1:6" x14ac:dyDescent="0.25">
      <c r="A1092" t="str">
        <f t="shared" si="276"/>
        <v>Mathias Stearn</v>
      </c>
      <c r="C1092">
        <v>1</v>
      </c>
      <c r="D1092" t="s">
        <v>39</v>
      </c>
      <c r="E1092">
        <f t="shared" si="282"/>
        <v>3</v>
      </c>
      <c r="F1092">
        <f t="shared" si="283"/>
        <v>3</v>
      </c>
    </row>
    <row r="1093" spans="1:6" x14ac:dyDescent="0.25">
      <c r="A1093" t="s">
        <v>488</v>
      </c>
      <c r="E1093">
        <f t="shared" si="282"/>
        <v>3</v>
      </c>
      <c r="F1093">
        <f t="shared" si="283"/>
        <v>0</v>
      </c>
    </row>
    <row r="1094" spans="1:6" x14ac:dyDescent="0.25">
      <c r="A1094" t="str">
        <f t="shared" ref="A1094:A1135" si="284">A1093</f>
        <v>matt dannenberg</v>
      </c>
      <c r="B1094" t="s">
        <v>335</v>
      </c>
      <c r="E1094">
        <v>2</v>
      </c>
      <c r="F1094">
        <f t="shared" si="283"/>
        <v>0</v>
      </c>
    </row>
    <row r="1095" spans="1:6" x14ac:dyDescent="0.25">
      <c r="A1095" t="str">
        <f t="shared" si="284"/>
        <v>matt dannenberg</v>
      </c>
      <c r="E1095">
        <f t="shared" ref="E1095:E1097" si="285">E1094</f>
        <v>2</v>
      </c>
      <c r="F1095">
        <f t="shared" si="283"/>
        <v>0</v>
      </c>
    </row>
    <row r="1096" spans="1:6" x14ac:dyDescent="0.25">
      <c r="A1096" t="str">
        <f t="shared" si="284"/>
        <v>matt dannenberg</v>
      </c>
      <c r="C1096">
        <v>1</v>
      </c>
      <c r="D1096" t="s">
        <v>149</v>
      </c>
      <c r="E1096">
        <f t="shared" si="285"/>
        <v>2</v>
      </c>
      <c r="F1096">
        <f t="shared" si="283"/>
        <v>2</v>
      </c>
    </row>
    <row r="1097" spans="1:6" x14ac:dyDescent="0.25">
      <c r="A1097" t="str">
        <f t="shared" si="284"/>
        <v>matt dannenberg</v>
      </c>
      <c r="E1097">
        <f t="shared" si="285"/>
        <v>2</v>
      </c>
      <c r="F1097">
        <f t="shared" si="283"/>
        <v>0</v>
      </c>
    </row>
    <row r="1098" spans="1:6" x14ac:dyDescent="0.25">
      <c r="A1098" t="str">
        <f t="shared" si="284"/>
        <v>matt dannenberg</v>
      </c>
      <c r="B1098" t="s">
        <v>336</v>
      </c>
      <c r="E1098">
        <v>18</v>
      </c>
      <c r="F1098">
        <f t="shared" si="283"/>
        <v>0</v>
      </c>
    </row>
    <row r="1099" spans="1:6" x14ac:dyDescent="0.25">
      <c r="A1099" t="str">
        <f t="shared" si="284"/>
        <v>matt dannenberg</v>
      </c>
      <c r="E1099">
        <f t="shared" ref="E1099:E1101" si="286">E1098</f>
        <v>18</v>
      </c>
      <c r="F1099">
        <f t="shared" si="283"/>
        <v>0</v>
      </c>
    </row>
    <row r="1100" spans="1:6" x14ac:dyDescent="0.25">
      <c r="A1100" t="str">
        <f t="shared" si="284"/>
        <v>matt dannenberg</v>
      </c>
      <c r="C1100">
        <v>1</v>
      </c>
      <c r="D1100" t="s">
        <v>56</v>
      </c>
      <c r="E1100">
        <f t="shared" si="286"/>
        <v>18</v>
      </c>
      <c r="F1100">
        <f t="shared" si="283"/>
        <v>18</v>
      </c>
    </row>
    <row r="1101" spans="1:6" x14ac:dyDescent="0.25">
      <c r="A1101" t="str">
        <f t="shared" si="284"/>
        <v>matt dannenberg</v>
      </c>
      <c r="E1101">
        <f t="shared" si="286"/>
        <v>18</v>
      </c>
      <c r="F1101">
        <f t="shared" si="283"/>
        <v>0</v>
      </c>
    </row>
    <row r="1102" spans="1:6" x14ac:dyDescent="0.25">
      <c r="A1102" t="str">
        <f t="shared" si="284"/>
        <v>matt dannenberg</v>
      </c>
      <c r="B1102" t="s">
        <v>337</v>
      </c>
      <c r="E1102">
        <v>1</v>
      </c>
      <c r="F1102">
        <f t="shared" si="283"/>
        <v>0</v>
      </c>
    </row>
    <row r="1103" spans="1:6" x14ac:dyDescent="0.25">
      <c r="A1103" t="str">
        <f t="shared" si="284"/>
        <v>matt dannenberg</v>
      </c>
      <c r="E1103">
        <f t="shared" ref="E1103:E1105" si="287">E1102</f>
        <v>1</v>
      </c>
      <c r="F1103">
        <f t="shared" si="283"/>
        <v>0</v>
      </c>
    </row>
    <row r="1104" spans="1:6" x14ac:dyDescent="0.25">
      <c r="A1104" t="str">
        <f t="shared" si="284"/>
        <v>matt dannenberg</v>
      </c>
      <c r="C1104">
        <v>1</v>
      </c>
      <c r="D1104" t="s">
        <v>56</v>
      </c>
      <c r="E1104">
        <f t="shared" si="287"/>
        <v>1</v>
      </c>
      <c r="F1104">
        <f t="shared" si="283"/>
        <v>1</v>
      </c>
    </row>
    <row r="1105" spans="1:6" x14ac:dyDescent="0.25">
      <c r="A1105" t="str">
        <f t="shared" si="284"/>
        <v>matt dannenberg</v>
      </c>
      <c r="E1105">
        <f t="shared" si="287"/>
        <v>1</v>
      </c>
      <c r="F1105">
        <f t="shared" si="283"/>
        <v>0</v>
      </c>
    </row>
    <row r="1106" spans="1:6" x14ac:dyDescent="0.25">
      <c r="A1106" t="str">
        <f t="shared" si="284"/>
        <v>matt dannenberg</v>
      </c>
      <c r="B1106" t="s">
        <v>338</v>
      </c>
      <c r="E1106">
        <v>177</v>
      </c>
      <c r="F1106">
        <f t="shared" si="283"/>
        <v>0</v>
      </c>
    </row>
    <row r="1107" spans="1:6" x14ac:dyDescent="0.25">
      <c r="A1107" t="str">
        <f t="shared" si="284"/>
        <v>matt dannenberg</v>
      </c>
      <c r="E1107">
        <f t="shared" ref="E1107:E1111" si="288">E1106</f>
        <v>177</v>
      </c>
      <c r="F1107">
        <f t="shared" si="283"/>
        <v>0</v>
      </c>
    </row>
    <row r="1108" spans="1:6" x14ac:dyDescent="0.25">
      <c r="A1108" t="str">
        <f t="shared" si="284"/>
        <v>matt dannenberg</v>
      </c>
      <c r="C1108">
        <v>0.16500000000000001</v>
      </c>
      <c r="D1108" t="s">
        <v>68</v>
      </c>
      <c r="E1108">
        <f t="shared" si="288"/>
        <v>177</v>
      </c>
      <c r="F1108">
        <f t="shared" si="283"/>
        <v>29.205000000000002</v>
      </c>
    </row>
    <row r="1109" spans="1:6" x14ac:dyDescent="0.25">
      <c r="A1109" t="str">
        <f t="shared" si="284"/>
        <v>matt dannenberg</v>
      </c>
      <c r="C1109">
        <v>0.72</v>
      </c>
      <c r="D1109" t="s">
        <v>11</v>
      </c>
      <c r="E1109">
        <f t="shared" si="288"/>
        <v>177</v>
      </c>
      <c r="F1109">
        <f t="shared" si="283"/>
        <v>127.44</v>
      </c>
    </row>
    <row r="1110" spans="1:6" x14ac:dyDescent="0.25">
      <c r="A1110" t="str">
        <f t="shared" si="284"/>
        <v>matt dannenberg</v>
      </c>
      <c r="C1110">
        <v>0.113</v>
      </c>
      <c r="D1110" t="s">
        <v>40</v>
      </c>
      <c r="E1110">
        <f t="shared" si="288"/>
        <v>177</v>
      </c>
      <c r="F1110">
        <f t="shared" si="283"/>
        <v>20.001000000000001</v>
      </c>
    </row>
    <row r="1111" spans="1:6" x14ac:dyDescent="0.25">
      <c r="A1111" t="str">
        <f t="shared" si="284"/>
        <v>matt dannenberg</v>
      </c>
      <c r="E1111">
        <f t="shared" si="288"/>
        <v>177</v>
      </c>
      <c r="F1111">
        <f t="shared" si="283"/>
        <v>0</v>
      </c>
    </row>
    <row r="1112" spans="1:6" x14ac:dyDescent="0.25">
      <c r="A1112" t="str">
        <f t="shared" si="284"/>
        <v>matt dannenberg</v>
      </c>
      <c r="B1112" t="s">
        <v>339</v>
      </c>
      <c r="E1112">
        <v>243</v>
      </c>
      <c r="F1112">
        <f t="shared" si="283"/>
        <v>0</v>
      </c>
    </row>
    <row r="1113" spans="1:6" x14ac:dyDescent="0.25">
      <c r="A1113" t="str">
        <f t="shared" si="284"/>
        <v>matt dannenberg</v>
      </c>
      <c r="E1113">
        <f t="shared" ref="E1113:E1119" si="289">E1112</f>
        <v>243</v>
      </c>
      <c r="F1113">
        <f t="shared" si="283"/>
        <v>0</v>
      </c>
    </row>
    <row r="1114" spans="1:6" x14ac:dyDescent="0.25">
      <c r="A1114" t="str">
        <f t="shared" si="284"/>
        <v>matt dannenberg</v>
      </c>
      <c r="C1114">
        <v>0.91900000000000004</v>
      </c>
      <c r="D1114" t="s">
        <v>173</v>
      </c>
      <c r="E1114">
        <f t="shared" si="289"/>
        <v>243</v>
      </c>
      <c r="F1114">
        <f t="shared" si="283"/>
        <v>223.31700000000001</v>
      </c>
    </row>
    <row r="1115" spans="1:6" x14ac:dyDescent="0.25">
      <c r="A1115" t="str">
        <f t="shared" si="284"/>
        <v>matt dannenberg</v>
      </c>
      <c r="C1115">
        <v>1.7999999999999999E-2</v>
      </c>
      <c r="D1115" t="s">
        <v>16</v>
      </c>
      <c r="E1115">
        <f t="shared" si="289"/>
        <v>243</v>
      </c>
      <c r="F1115">
        <f t="shared" si="283"/>
        <v>4.3739999999999997</v>
      </c>
    </row>
    <row r="1116" spans="1:6" x14ac:dyDescent="0.25">
      <c r="A1116" t="str">
        <f t="shared" si="284"/>
        <v>matt dannenberg</v>
      </c>
      <c r="C1116">
        <v>1.7999999999999999E-2</v>
      </c>
      <c r="D1116" t="s">
        <v>175</v>
      </c>
      <c r="E1116">
        <f t="shared" si="289"/>
        <v>243</v>
      </c>
      <c r="F1116">
        <f t="shared" si="283"/>
        <v>4.3739999999999997</v>
      </c>
    </row>
    <row r="1117" spans="1:6" x14ac:dyDescent="0.25">
      <c r="A1117" t="str">
        <f t="shared" si="284"/>
        <v>matt dannenberg</v>
      </c>
      <c r="C1117">
        <v>1.9E-2</v>
      </c>
      <c r="D1117" t="s">
        <v>28</v>
      </c>
      <c r="E1117">
        <f t="shared" si="289"/>
        <v>243</v>
      </c>
      <c r="F1117">
        <f t="shared" si="283"/>
        <v>4.617</v>
      </c>
    </row>
    <row r="1118" spans="1:6" x14ac:dyDescent="0.25">
      <c r="A1118" t="str">
        <f t="shared" si="284"/>
        <v>matt dannenberg</v>
      </c>
      <c r="C1118">
        <v>2.1999999999999999E-2</v>
      </c>
      <c r="D1118" t="s">
        <v>40</v>
      </c>
      <c r="E1118">
        <f t="shared" si="289"/>
        <v>243</v>
      </c>
      <c r="F1118">
        <f t="shared" si="283"/>
        <v>5.3460000000000001</v>
      </c>
    </row>
    <row r="1119" spans="1:6" x14ac:dyDescent="0.25">
      <c r="A1119" t="str">
        <f t="shared" si="284"/>
        <v>matt dannenberg</v>
      </c>
      <c r="E1119">
        <f t="shared" si="289"/>
        <v>243</v>
      </c>
      <c r="F1119">
        <f t="shared" si="283"/>
        <v>0</v>
      </c>
    </row>
    <row r="1120" spans="1:6" x14ac:dyDescent="0.25">
      <c r="A1120" t="str">
        <f t="shared" si="284"/>
        <v>matt dannenberg</v>
      </c>
      <c r="B1120" t="s">
        <v>340</v>
      </c>
      <c r="E1120">
        <v>353</v>
      </c>
      <c r="F1120">
        <f t="shared" si="283"/>
        <v>0</v>
      </c>
    </row>
    <row r="1121" spans="1:6" x14ac:dyDescent="0.25">
      <c r="A1121" t="str">
        <f t="shared" si="284"/>
        <v>matt dannenberg</v>
      </c>
      <c r="E1121">
        <f t="shared" ref="E1121:E1124" si="290">E1120</f>
        <v>353</v>
      </c>
      <c r="F1121">
        <f t="shared" si="283"/>
        <v>0</v>
      </c>
    </row>
    <row r="1122" spans="1:6" x14ac:dyDescent="0.25">
      <c r="A1122" t="str">
        <f t="shared" si="284"/>
        <v>matt dannenberg</v>
      </c>
      <c r="C1122">
        <v>0.996</v>
      </c>
      <c r="D1122" t="s">
        <v>51</v>
      </c>
      <c r="E1122">
        <f t="shared" si="290"/>
        <v>353</v>
      </c>
      <c r="F1122">
        <f t="shared" si="283"/>
        <v>351.58800000000002</v>
      </c>
    </row>
    <row r="1123" spans="1:6" x14ac:dyDescent="0.25">
      <c r="A1123" t="str">
        <f t="shared" si="284"/>
        <v>matt dannenberg</v>
      </c>
      <c r="C1123">
        <v>3.0000000000000001E-3</v>
      </c>
      <c r="D1123" t="s">
        <v>40</v>
      </c>
      <c r="E1123">
        <f t="shared" si="290"/>
        <v>353</v>
      </c>
      <c r="F1123">
        <f t="shared" si="283"/>
        <v>1.0589999999999999</v>
      </c>
    </row>
    <row r="1124" spans="1:6" x14ac:dyDescent="0.25">
      <c r="A1124" t="str">
        <f t="shared" si="284"/>
        <v>matt dannenberg</v>
      </c>
      <c r="E1124">
        <f t="shared" si="290"/>
        <v>353</v>
      </c>
      <c r="F1124">
        <f t="shared" si="283"/>
        <v>0</v>
      </c>
    </row>
    <row r="1125" spans="1:6" x14ac:dyDescent="0.25">
      <c r="A1125" t="str">
        <f t="shared" si="284"/>
        <v>matt dannenberg</v>
      </c>
      <c r="B1125" t="s">
        <v>341</v>
      </c>
      <c r="E1125">
        <v>1</v>
      </c>
      <c r="F1125">
        <f t="shared" si="283"/>
        <v>0</v>
      </c>
    </row>
    <row r="1126" spans="1:6" x14ac:dyDescent="0.25">
      <c r="A1126" t="str">
        <f t="shared" si="284"/>
        <v>matt dannenberg</v>
      </c>
      <c r="E1126">
        <f t="shared" ref="E1126:E1127" si="291">E1125</f>
        <v>1</v>
      </c>
      <c r="F1126">
        <f t="shared" si="283"/>
        <v>0</v>
      </c>
    </row>
    <row r="1127" spans="1:6" x14ac:dyDescent="0.25">
      <c r="A1127" t="str">
        <f t="shared" si="284"/>
        <v>matt dannenberg</v>
      </c>
      <c r="E1127">
        <f t="shared" si="291"/>
        <v>1</v>
      </c>
      <c r="F1127">
        <f t="shared" si="283"/>
        <v>0</v>
      </c>
    </row>
    <row r="1128" spans="1:6" x14ac:dyDescent="0.25">
      <c r="A1128" t="str">
        <f t="shared" si="284"/>
        <v>matt dannenberg</v>
      </c>
      <c r="B1128" t="s">
        <v>342</v>
      </c>
      <c r="E1128">
        <v>1</v>
      </c>
      <c r="F1128">
        <f t="shared" si="283"/>
        <v>0</v>
      </c>
    </row>
    <row r="1129" spans="1:6" x14ac:dyDescent="0.25">
      <c r="A1129" t="str">
        <f t="shared" si="284"/>
        <v>matt dannenberg</v>
      </c>
      <c r="E1129">
        <f t="shared" ref="E1129:E1131" si="292">E1128</f>
        <v>1</v>
      </c>
      <c r="F1129">
        <f t="shared" si="283"/>
        <v>0</v>
      </c>
    </row>
    <row r="1130" spans="1:6" x14ac:dyDescent="0.25">
      <c r="A1130" t="str">
        <f t="shared" si="284"/>
        <v>matt dannenberg</v>
      </c>
      <c r="C1130">
        <v>1</v>
      </c>
      <c r="D1130" t="s">
        <v>91</v>
      </c>
      <c r="E1130">
        <f t="shared" si="292"/>
        <v>1</v>
      </c>
      <c r="F1130">
        <f t="shared" si="283"/>
        <v>1</v>
      </c>
    </row>
    <row r="1131" spans="1:6" x14ac:dyDescent="0.25">
      <c r="A1131" t="str">
        <f t="shared" si="284"/>
        <v>matt dannenberg</v>
      </c>
      <c r="E1131">
        <f t="shared" si="292"/>
        <v>1</v>
      </c>
      <c r="F1131">
        <f t="shared" si="283"/>
        <v>0</v>
      </c>
    </row>
    <row r="1132" spans="1:6" x14ac:dyDescent="0.25">
      <c r="A1132" t="str">
        <f t="shared" si="284"/>
        <v>matt dannenberg</v>
      </c>
      <c r="B1132" t="s">
        <v>343</v>
      </c>
      <c r="E1132">
        <v>9</v>
      </c>
      <c r="F1132">
        <f t="shared" si="283"/>
        <v>0</v>
      </c>
    </row>
    <row r="1133" spans="1:6" x14ac:dyDescent="0.25">
      <c r="A1133" t="str">
        <f t="shared" si="284"/>
        <v>matt dannenberg</v>
      </c>
      <c r="E1133">
        <f t="shared" ref="E1133:E1136" si="293">E1132</f>
        <v>9</v>
      </c>
      <c r="F1133">
        <f t="shared" si="283"/>
        <v>0</v>
      </c>
    </row>
    <row r="1134" spans="1:6" x14ac:dyDescent="0.25">
      <c r="A1134" t="str">
        <f t="shared" si="284"/>
        <v>matt dannenberg</v>
      </c>
      <c r="C1134">
        <v>0.219</v>
      </c>
      <c r="D1134" t="s">
        <v>91</v>
      </c>
      <c r="E1134">
        <f t="shared" si="293"/>
        <v>9</v>
      </c>
      <c r="F1134">
        <f t="shared" si="283"/>
        <v>1.9710000000000001</v>
      </c>
    </row>
    <row r="1135" spans="1:6" x14ac:dyDescent="0.25">
      <c r="A1135" t="str">
        <f t="shared" si="284"/>
        <v>matt dannenberg</v>
      </c>
      <c r="C1135">
        <v>0.78</v>
      </c>
      <c r="D1135" t="s">
        <v>56</v>
      </c>
      <c r="E1135">
        <f t="shared" si="293"/>
        <v>9</v>
      </c>
      <c r="F1135">
        <f t="shared" si="283"/>
        <v>7.0200000000000005</v>
      </c>
    </row>
    <row r="1136" spans="1:6" x14ac:dyDescent="0.25">
      <c r="A1136" t="s">
        <v>489</v>
      </c>
      <c r="E1136">
        <f t="shared" si="293"/>
        <v>9</v>
      </c>
      <c r="F1136">
        <f t="shared" si="283"/>
        <v>0</v>
      </c>
    </row>
    <row r="1137" spans="1:6" x14ac:dyDescent="0.25">
      <c r="A1137" t="str">
        <f t="shared" ref="A1137:A1156" si="294">A1136</f>
        <v>Matt Dannenberg</v>
      </c>
      <c r="B1137" t="s">
        <v>346</v>
      </c>
      <c r="E1137">
        <v>613</v>
      </c>
      <c r="F1137">
        <f t="shared" si="283"/>
        <v>0</v>
      </c>
    </row>
    <row r="1138" spans="1:6" x14ac:dyDescent="0.25">
      <c r="A1138" t="str">
        <f t="shared" si="294"/>
        <v>Matt Dannenberg</v>
      </c>
      <c r="E1138">
        <f t="shared" ref="E1138:E1140" si="295">E1137</f>
        <v>613</v>
      </c>
      <c r="F1138">
        <f t="shared" si="283"/>
        <v>0</v>
      </c>
    </row>
    <row r="1139" spans="1:6" x14ac:dyDescent="0.25">
      <c r="A1139" t="str">
        <f t="shared" si="294"/>
        <v>Matt Dannenberg</v>
      </c>
      <c r="C1139">
        <v>1</v>
      </c>
      <c r="D1139" t="s">
        <v>147</v>
      </c>
      <c r="E1139">
        <f t="shared" si="295"/>
        <v>613</v>
      </c>
      <c r="F1139">
        <f t="shared" si="283"/>
        <v>613</v>
      </c>
    </row>
    <row r="1140" spans="1:6" x14ac:dyDescent="0.25">
      <c r="A1140" t="str">
        <f t="shared" si="294"/>
        <v>Matt Dannenberg</v>
      </c>
      <c r="E1140">
        <f t="shared" si="295"/>
        <v>613</v>
      </c>
      <c r="F1140">
        <f t="shared" si="283"/>
        <v>0</v>
      </c>
    </row>
    <row r="1141" spans="1:6" x14ac:dyDescent="0.25">
      <c r="A1141" t="str">
        <f t="shared" si="294"/>
        <v>Matt Dannenberg</v>
      </c>
      <c r="B1141" t="s">
        <v>347</v>
      </c>
      <c r="E1141">
        <v>1</v>
      </c>
      <c r="F1141">
        <f t="shared" si="283"/>
        <v>0</v>
      </c>
    </row>
    <row r="1142" spans="1:6" x14ac:dyDescent="0.25">
      <c r="A1142" t="str">
        <f t="shared" si="294"/>
        <v>Matt Dannenberg</v>
      </c>
      <c r="E1142">
        <f t="shared" ref="E1142:E1144" si="296">E1141</f>
        <v>1</v>
      </c>
      <c r="F1142">
        <f t="shared" si="283"/>
        <v>0</v>
      </c>
    </row>
    <row r="1143" spans="1:6" x14ac:dyDescent="0.25">
      <c r="A1143" t="str">
        <f t="shared" si="294"/>
        <v>Matt Dannenberg</v>
      </c>
      <c r="C1143">
        <v>1</v>
      </c>
      <c r="D1143" t="s">
        <v>56</v>
      </c>
      <c r="E1143">
        <f t="shared" si="296"/>
        <v>1</v>
      </c>
      <c r="F1143">
        <f t="shared" si="283"/>
        <v>1</v>
      </c>
    </row>
    <row r="1144" spans="1:6" x14ac:dyDescent="0.25">
      <c r="A1144" t="str">
        <f t="shared" si="294"/>
        <v>Matt Dannenberg</v>
      </c>
      <c r="E1144">
        <f t="shared" si="296"/>
        <v>1</v>
      </c>
      <c r="F1144">
        <f t="shared" si="283"/>
        <v>0</v>
      </c>
    </row>
    <row r="1145" spans="1:6" x14ac:dyDescent="0.25">
      <c r="A1145" t="str">
        <f t="shared" si="294"/>
        <v>Matt Dannenberg</v>
      </c>
      <c r="B1145" t="s">
        <v>348</v>
      </c>
      <c r="E1145">
        <v>2</v>
      </c>
      <c r="F1145">
        <f t="shared" si="283"/>
        <v>0</v>
      </c>
    </row>
    <row r="1146" spans="1:6" x14ac:dyDescent="0.25">
      <c r="A1146" t="str">
        <f t="shared" si="294"/>
        <v>Matt Dannenberg</v>
      </c>
      <c r="E1146">
        <f t="shared" ref="E1146:E1148" si="297">E1145</f>
        <v>2</v>
      </c>
      <c r="F1146">
        <f t="shared" si="283"/>
        <v>0</v>
      </c>
    </row>
    <row r="1147" spans="1:6" x14ac:dyDescent="0.25">
      <c r="A1147" t="str">
        <f t="shared" si="294"/>
        <v>Matt Dannenberg</v>
      </c>
      <c r="C1147">
        <v>1</v>
      </c>
      <c r="D1147" t="s">
        <v>91</v>
      </c>
      <c r="E1147">
        <f t="shared" si="297"/>
        <v>2</v>
      </c>
      <c r="F1147">
        <f t="shared" si="283"/>
        <v>2</v>
      </c>
    </row>
    <row r="1148" spans="1:6" x14ac:dyDescent="0.25">
      <c r="A1148" t="str">
        <f t="shared" si="294"/>
        <v>Matt Dannenberg</v>
      </c>
      <c r="E1148">
        <f t="shared" si="297"/>
        <v>2</v>
      </c>
      <c r="F1148">
        <f t="shared" si="283"/>
        <v>0</v>
      </c>
    </row>
    <row r="1149" spans="1:6" x14ac:dyDescent="0.25">
      <c r="A1149" t="str">
        <f t="shared" si="294"/>
        <v>Matt Dannenberg</v>
      </c>
      <c r="B1149" t="s">
        <v>349</v>
      </c>
      <c r="E1149">
        <v>49</v>
      </c>
      <c r="F1149">
        <f t="shared" si="283"/>
        <v>0</v>
      </c>
    </row>
    <row r="1150" spans="1:6" x14ac:dyDescent="0.25">
      <c r="A1150" t="str">
        <f t="shared" si="294"/>
        <v>Matt Dannenberg</v>
      </c>
      <c r="E1150">
        <f t="shared" ref="E1150:E1153" si="298">E1149</f>
        <v>49</v>
      </c>
      <c r="F1150">
        <f t="shared" si="283"/>
        <v>0</v>
      </c>
    </row>
    <row r="1151" spans="1:6" x14ac:dyDescent="0.25">
      <c r="A1151" t="str">
        <f t="shared" si="294"/>
        <v>Matt Dannenberg</v>
      </c>
      <c r="C1151">
        <v>0.66400000000000003</v>
      </c>
      <c r="D1151" t="s">
        <v>145</v>
      </c>
      <c r="E1151">
        <f t="shared" si="298"/>
        <v>49</v>
      </c>
      <c r="F1151">
        <f t="shared" si="283"/>
        <v>32.536000000000001</v>
      </c>
    </row>
    <row r="1152" spans="1:6" x14ac:dyDescent="0.25">
      <c r="A1152" t="str">
        <f t="shared" si="294"/>
        <v>Matt Dannenberg</v>
      </c>
      <c r="C1152">
        <v>0.33500000000000002</v>
      </c>
      <c r="D1152" t="s">
        <v>148</v>
      </c>
      <c r="E1152">
        <f t="shared" si="298"/>
        <v>49</v>
      </c>
      <c r="F1152">
        <f t="shared" si="283"/>
        <v>16.415000000000003</v>
      </c>
    </row>
    <row r="1153" spans="1:6" x14ac:dyDescent="0.25">
      <c r="A1153" t="str">
        <f t="shared" si="294"/>
        <v>Matt Dannenberg</v>
      </c>
      <c r="E1153">
        <f t="shared" si="298"/>
        <v>49</v>
      </c>
      <c r="F1153">
        <f t="shared" si="283"/>
        <v>0</v>
      </c>
    </row>
    <row r="1154" spans="1:6" x14ac:dyDescent="0.25">
      <c r="A1154" t="str">
        <f t="shared" si="294"/>
        <v>Matt Dannenberg</v>
      </c>
      <c r="B1154" t="s">
        <v>350</v>
      </c>
      <c r="E1154">
        <v>61</v>
      </c>
      <c r="F1154">
        <f t="shared" si="283"/>
        <v>0</v>
      </c>
    </row>
    <row r="1155" spans="1:6" x14ac:dyDescent="0.25">
      <c r="A1155" t="str">
        <f t="shared" si="294"/>
        <v>Matt Dannenberg</v>
      </c>
      <c r="E1155">
        <f t="shared" ref="E1155:E1157" si="299">E1154</f>
        <v>61</v>
      </c>
      <c r="F1155">
        <f t="shared" ref="F1155:F1218" si="300">C1155*E1155</f>
        <v>0</v>
      </c>
    </row>
    <row r="1156" spans="1:6" x14ac:dyDescent="0.25">
      <c r="A1156" t="str">
        <f t="shared" si="294"/>
        <v>Matt Dannenberg</v>
      </c>
      <c r="C1156">
        <v>1</v>
      </c>
      <c r="D1156" t="s">
        <v>91</v>
      </c>
      <c r="E1156">
        <f t="shared" si="299"/>
        <v>61</v>
      </c>
      <c r="F1156">
        <f t="shared" si="300"/>
        <v>61</v>
      </c>
    </row>
    <row r="1157" spans="1:6" x14ac:dyDescent="0.25">
      <c r="A1157" t="s">
        <v>490</v>
      </c>
      <c r="E1157">
        <f t="shared" si="299"/>
        <v>61</v>
      </c>
      <c r="F1157">
        <f t="shared" si="300"/>
        <v>0</v>
      </c>
    </row>
    <row r="1158" spans="1:6" x14ac:dyDescent="0.25">
      <c r="A1158" t="str">
        <f t="shared" ref="A1158:A1160" si="301">A1157</f>
        <v>Matt Kangas</v>
      </c>
      <c r="B1158" t="s">
        <v>352</v>
      </c>
      <c r="E1158">
        <v>2</v>
      </c>
      <c r="F1158">
        <f t="shared" si="300"/>
        <v>0</v>
      </c>
    </row>
    <row r="1159" spans="1:6" x14ac:dyDescent="0.25">
      <c r="A1159" t="str">
        <f t="shared" si="301"/>
        <v>Matt Kangas</v>
      </c>
      <c r="E1159">
        <f t="shared" ref="E1159:E1161" si="302">E1158</f>
        <v>2</v>
      </c>
      <c r="F1159">
        <f t="shared" si="300"/>
        <v>0</v>
      </c>
    </row>
    <row r="1160" spans="1:6" x14ac:dyDescent="0.25">
      <c r="A1160" t="str">
        <f t="shared" si="301"/>
        <v>Matt Kangas</v>
      </c>
      <c r="C1160">
        <v>1</v>
      </c>
      <c r="D1160" t="s">
        <v>353</v>
      </c>
      <c r="E1160">
        <f t="shared" si="302"/>
        <v>2</v>
      </c>
      <c r="F1160">
        <f t="shared" si="300"/>
        <v>2</v>
      </c>
    </row>
    <row r="1161" spans="1:6" x14ac:dyDescent="0.25">
      <c r="A1161" t="s">
        <v>491</v>
      </c>
      <c r="E1161">
        <f t="shared" si="302"/>
        <v>2</v>
      </c>
      <c r="F1161">
        <f t="shared" si="300"/>
        <v>0</v>
      </c>
    </row>
    <row r="1162" spans="1:6" x14ac:dyDescent="0.25">
      <c r="A1162" t="str">
        <f t="shared" ref="A1162:A1164" si="303">A1161</f>
        <v>mike o'brien</v>
      </c>
      <c r="B1162" t="s">
        <v>356</v>
      </c>
      <c r="E1162">
        <v>7</v>
      </c>
      <c r="F1162">
        <f t="shared" si="300"/>
        <v>0</v>
      </c>
    </row>
    <row r="1163" spans="1:6" x14ac:dyDescent="0.25">
      <c r="A1163" t="str">
        <f t="shared" si="303"/>
        <v>mike o'brien</v>
      </c>
      <c r="E1163">
        <f t="shared" ref="E1163:E1165" si="304">E1162</f>
        <v>7</v>
      </c>
      <c r="F1163">
        <f t="shared" si="300"/>
        <v>0</v>
      </c>
    </row>
    <row r="1164" spans="1:6" x14ac:dyDescent="0.25">
      <c r="A1164" t="str">
        <f t="shared" si="303"/>
        <v>mike o'brien</v>
      </c>
      <c r="C1164">
        <v>1</v>
      </c>
      <c r="D1164" t="s">
        <v>192</v>
      </c>
      <c r="E1164">
        <f t="shared" si="304"/>
        <v>7</v>
      </c>
      <c r="F1164">
        <f t="shared" si="300"/>
        <v>7</v>
      </c>
    </row>
    <row r="1165" spans="1:6" x14ac:dyDescent="0.25">
      <c r="A1165" t="s">
        <v>492</v>
      </c>
      <c r="E1165">
        <f t="shared" si="304"/>
        <v>7</v>
      </c>
      <c r="F1165">
        <f t="shared" si="300"/>
        <v>0</v>
      </c>
    </row>
    <row r="1166" spans="1:6" x14ac:dyDescent="0.25">
      <c r="A1166" t="str">
        <f t="shared" ref="A1166:A1167" si="305">A1165</f>
        <v>Nikolaus Demmel</v>
      </c>
      <c r="B1166" t="s">
        <v>359</v>
      </c>
      <c r="E1166">
        <v>5</v>
      </c>
      <c r="F1166">
        <f t="shared" si="300"/>
        <v>0</v>
      </c>
    </row>
    <row r="1167" spans="1:6" x14ac:dyDescent="0.25">
      <c r="A1167" t="str">
        <f t="shared" si="305"/>
        <v>Nikolaus Demmel</v>
      </c>
      <c r="E1167">
        <f t="shared" ref="E1167:E1168" si="306">E1166</f>
        <v>5</v>
      </c>
      <c r="F1167">
        <f t="shared" si="300"/>
        <v>0</v>
      </c>
    </row>
    <row r="1168" spans="1:6" x14ac:dyDescent="0.25">
      <c r="A1168" t="s">
        <v>493</v>
      </c>
      <c r="E1168">
        <f t="shared" si="306"/>
        <v>5</v>
      </c>
      <c r="F1168">
        <f t="shared" si="300"/>
        <v>0</v>
      </c>
    </row>
    <row r="1169" spans="1:6" x14ac:dyDescent="0.25">
      <c r="A1169" t="str">
        <f t="shared" ref="A1169:A1200" si="307">A1168</f>
        <v>Randolph Tan</v>
      </c>
      <c r="B1169" t="s">
        <v>362</v>
      </c>
      <c r="E1169">
        <v>38695</v>
      </c>
      <c r="F1169">
        <f t="shared" si="300"/>
        <v>0</v>
      </c>
    </row>
    <row r="1170" spans="1:6" x14ac:dyDescent="0.25">
      <c r="A1170" t="str">
        <f t="shared" si="307"/>
        <v>Randolph Tan</v>
      </c>
      <c r="E1170">
        <f t="shared" ref="E1170:E1175" si="308">E1169</f>
        <v>38695</v>
      </c>
      <c r="F1170">
        <f t="shared" si="300"/>
        <v>0</v>
      </c>
    </row>
    <row r="1171" spans="1:6" x14ac:dyDescent="0.25">
      <c r="A1171" t="str">
        <f t="shared" si="307"/>
        <v>Randolph Tan</v>
      </c>
      <c r="C1171">
        <v>0.499</v>
      </c>
      <c r="D1171" t="s">
        <v>10</v>
      </c>
      <c r="E1171">
        <f t="shared" si="308"/>
        <v>38695</v>
      </c>
      <c r="F1171">
        <f t="shared" si="300"/>
        <v>19308.805</v>
      </c>
    </row>
    <row r="1172" spans="1:6" x14ac:dyDescent="0.25">
      <c r="A1172" t="str">
        <f t="shared" si="307"/>
        <v>Randolph Tan</v>
      </c>
      <c r="C1172">
        <v>0</v>
      </c>
      <c r="D1172" t="s">
        <v>148</v>
      </c>
      <c r="E1172">
        <f t="shared" si="308"/>
        <v>38695</v>
      </c>
      <c r="F1172">
        <f t="shared" si="300"/>
        <v>0</v>
      </c>
    </row>
    <row r="1173" spans="1:6" x14ac:dyDescent="0.25">
      <c r="A1173" t="str">
        <f t="shared" si="307"/>
        <v>Randolph Tan</v>
      </c>
      <c r="C1173">
        <v>0.499</v>
      </c>
      <c r="D1173" t="s">
        <v>61</v>
      </c>
      <c r="E1173">
        <f t="shared" si="308"/>
        <v>38695</v>
      </c>
      <c r="F1173">
        <f t="shared" si="300"/>
        <v>19308.805</v>
      </c>
    </row>
    <row r="1174" spans="1:6" x14ac:dyDescent="0.25">
      <c r="A1174" t="str">
        <f t="shared" si="307"/>
        <v>Randolph Tan</v>
      </c>
      <c r="C1174">
        <v>0</v>
      </c>
      <c r="D1174" t="s">
        <v>11</v>
      </c>
      <c r="E1174">
        <f t="shared" si="308"/>
        <v>38695</v>
      </c>
      <c r="F1174">
        <f t="shared" si="300"/>
        <v>0</v>
      </c>
    </row>
    <row r="1175" spans="1:6" x14ac:dyDescent="0.25">
      <c r="A1175" t="str">
        <f t="shared" si="307"/>
        <v>Randolph Tan</v>
      </c>
      <c r="E1175">
        <f t="shared" si="308"/>
        <v>38695</v>
      </c>
      <c r="F1175">
        <f t="shared" si="300"/>
        <v>0</v>
      </c>
    </row>
    <row r="1176" spans="1:6" x14ac:dyDescent="0.25">
      <c r="A1176" t="str">
        <f t="shared" si="307"/>
        <v>Randolph Tan</v>
      </c>
      <c r="B1176" t="s">
        <v>363</v>
      </c>
      <c r="E1176">
        <v>6</v>
      </c>
      <c r="F1176">
        <f t="shared" si="300"/>
        <v>0</v>
      </c>
    </row>
    <row r="1177" spans="1:6" x14ac:dyDescent="0.25">
      <c r="A1177" t="str">
        <f t="shared" si="307"/>
        <v>Randolph Tan</v>
      </c>
      <c r="E1177">
        <f t="shared" ref="E1177:E1179" si="309">E1176</f>
        <v>6</v>
      </c>
      <c r="F1177">
        <f t="shared" si="300"/>
        <v>0</v>
      </c>
    </row>
    <row r="1178" spans="1:6" x14ac:dyDescent="0.25">
      <c r="A1178" t="str">
        <f t="shared" si="307"/>
        <v>Randolph Tan</v>
      </c>
      <c r="C1178">
        <v>1</v>
      </c>
      <c r="D1178" t="s">
        <v>11</v>
      </c>
      <c r="E1178">
        <f t="shared" si="309"/>
        <v>6</v>
      </c>
      <c r="F1178">
        <f t="shared" si="300"/>
        <v>6</v>
      </c>
    </row>
    <row r="1179" spans="1:6" x14ac:dyDescent="0.25">
      <c r="A1179" t="str">
        <f t="shared" si="307"/>
        <v>Randolph Tan</v>
      </c>
      <c r="E1179">
        <f t="shared" si="309"/>
        <v>6</v>
      </c>
      <c r="F1179">
        <f t="shared" si="300"/>
        <v>0</v>
      </c>
    </row>
    <row r="1180" spans="1:6" x14ac:dyDescent="0.25">
      <c r="A1180" t="str">
        <f t="shared" si="307"/>
        <v>Randolph Tan</v>
      </c>
      <c r="B1180" t="s">
        <v>364</v>
      </c>
      <c r="E1180">
        <v>9</v>
      </c>
      <c r="F1180">
        <f t="shared" si="300"/>
        <v>0</v>
      </c>
    </row>
    <row r="1181" spans="1:6" x14ac:dyDescent="0.25">
      <c r="A1181" t="str">
        <f t="shared" si="307"/>
        <v>Randolph Tan</v>
      </c>
      <c r="E1181">
        <f t="shared" ref="E1181:E1183" si="310">E1180</f>
        <v>9</v>
      </c>
      <c r="F1181">
        <f t="shared" si="300"/>
        <v>0</v>
      </c>
    </row>
    <row r="1182" spans="1:6" x14ac:dyDescent="0.25">
      <c r="A1182" t="str">
        <f t="shared" si="307"/>
        <v>Randolph Tan</v>
      </c>
      <c r="C1182">
        <v>1</v>
      </c>
      <c r="D1182" t="s">
        <v>236</v>
      </c>
      <c r="E1182">
        <f t="shared" si="310"/>
        <v>9</v>
      </c>
      <c r="F1182">
        <f t="shared" si="300"/>
        <v>9</v>
      </c>
    </row>
    <row r="1183" spans="1:6" x14ac:dyDescent="0.25">
      <c r="A1183" t="str">
        <f t="shared" si="307"/>
        <v>Randolph Tan</v>
      </c>
      <c r="E1183">
        <f t="shared" si="310"/>
        <v>9</v>
      </c>
      <c r="F1183">
        <f t="shared" si="300"/>
        <v>0</v>
      </c>
    </row>
    <row r="1184" spans="1:6" x14ac:dyDescent="0.25">
      <c r="A1184" t="str">
        <f t="shared" si="307"/>
        <v>Randolph Tan</v>
      </c>
      <c r="B1184" t="s">
        <v>365</v>
      </c>
      <c r="E1184">
        <v>170</v>
      </c>
      <c r="F1184">
        <f t="shared" si="300"/>
        <v>0</v>
      </c>
    </row>
    <row r="1185" spans="1:6" x14ac:dyDescent="0.25">
      <c r="A1185" t="str">
        <f t="shared" si="307"/>
        <v>Randolph Tan</v>
      </c>
      <c r="E1185">
        <f t="shared" ref="E1185:E1188" si="311">E1184</f>
        <v>170</v>
      </c>
      <c r="F1185">
        <f t="shared" si="300"/>
        <v>0</v>
      </c>
    </row>
    <row r="1186" spans="1:6" x14ac:dyDescent="0.25">
      <c r="A1186" t="str">
        <f t="shared" si="307"/>
        <v>Randolph Tan</v>
      </c>
      <c r="C1186">
        <v>0.55100000000000005</v>
      </c>
      <c r="D1186" t="s">
        <v>235</v>
      </c>
      <c r="E1186">
        <f t="shared" si="311"/>
        <v>170</v>
      </c>
      <c r="F1186">
        <f t="shared" si="300"/>
        <v>93.67</v>
      </c>
    </row>
    <row r="1187" spans="1:6" x14ac:dyDescent="0.25">
      <c r="A1187" t="str">
        <f t="shared" si="307"/>
        <v>Randolph Tan</v>
      </c>
      <c r="C1187">
        <v>0.44800000000000001</v>
      </c>
      <c r="D1187" t="s">
        <v>61</v>
      </c>
      <c r="E1187">
        <f t="shared" si="311"/>
        <v>170</v>
      </c>
      <c r="F1187">
        <f t="shared" si="300"/>
        <v>76.16</v>
      </c>
    </row>
    <row r="1188" spans="1:6" x14ac:dyDescent="0.25">
      <c r="A1188" t="str">
        <f t="shared" si="307"/>
        <v>Randolph Tan</v>
      </c>
      <c r="E1188">
        <f t="shared" si="311"/>
        <v>170</v>
      </c>
      <c r="F1188">
        <f t="shared" si="300"/>
        <v>0</v>
      </c>
    </row>
    <row r="1189" spans="1:6" x14ac:dyDescent="0.25">
      <c r="A1189" t="str">
        <f t="shared" si="307"/>
        <v>Randolph Tan</v>
      </c>
      <c r="B1189" t="s">
        <v>366</v>
      </c>
      <c r="E1189">
        <v>14</v>
      </c>
      <c r="F1189">
        <f t="shared" si="300"/>
        <v>0</v>
      </c>
    </row>
    <row r="1190" spans="1:6" x14ac:dyDescent="0.25">
      <c r="A1190" t="str">
        <f t="shared" si="307"/>
        <v>Randolph Tan</v>
      </c>
      <c r="E1190">
        <f t="shared" ref="E1190:E1192" si="312">E1189</f>
        <v>14</v>
      </c>
      <c r="F1190">
        <f t="shared" si="300"/>
        <v>0</v>
      </c>
    </row>
    <row r="1191" spans="1:6" x14ac:dyDescent="0.25">
      <c r="A1191" t="str">
        <f t="shared" si="307"/>
        <v>Randolph Tan</v>
      </c>
      <c r="C1191">
        <v>1</v>
      </c>
      <c r="D1191" t="s">
        <v>145</v>
      </c>
      <c r="E1191">
        <f t="shared" si="312"/>
        <v>14</v>
      </c>
      <c r="F1191">
        <f t="shared" si="300"/>
        <v>14</v>
      </c>
    </row>
    <row r="1192" spans="1:6" x14ac:dyDescent="0.25">
      <c r="A1192" t="str">
        <f t="shared" si="307"/>
        <v>Randolph Tan</v>
      </c>
      <c r="E1192">
        <f t="shared" si="312"/>
        <v>14</v>
      </c>
      <c r="F1192">
        <f t="shared" si="300"/>
        <v>0</v>
      </c>
    </row>
    <row r="1193" spans="1:6" x14ac:dyDescent="0.25">
      <c r="A1193" t="str">
        <f t="shared" si="307"/>
        <v>Randolph Tan</v>
      </c>
      <c r="B1193" t="s">
        <v>367</v>
      </c>
      <c r="E1193">
        <v>99</v>
      </c>
      <c r="F1193">
        <f t="shared" si="300"/>
        <v>0</v>
      </c>
    </row>
    <row r="1194" spans="1:6" x14ac:dyDescent="0.25">
      <c r="A1194" t="str">
        <f t="shared" si="307"/>
        <v>Randolph Tan</v>
      </c>
      <c r="E1194">
        <f t="shared" ref="E1194:E1196" si="313">E1193</f>
        <v>99</v>
      </c>
      <c r="F1194">
        <f t="shared" si="300"/>
        <v>0</v>
      </c>
    </row>
    <row r="1195" spans="1:6" x14ac:dyDescent="0.25">
      <c r="A1195" t="str">
        <f t="shared" si="307"/>
        <v>Randolph Tan</v>
      </c>
      <c r="C1195">
        <v>1</v>
      </c>
      <c r="D1195" t="s">
        <v>72</v>
      </c>
      <c r="E1195">
        <f t="shared" si="313"/>
        <v>99</v>
      </c>
      <c r="F1195">
        <f t="shared" si="300"/>
        <v>99</v>
      </c>
    </row>
    <row r="1196" spans="1:6" x14ac:dyDescent="0.25">
      <c r="A1196" t="str">
        <f t="shared" si="307"/>
        <v>Randolph Tan</v>
      </c>
      <c r="E1196">
        <f t="shared" si="313"/>
        <v>99</v>
      </c>
      <c r="F1196">
        <f t="shared" si="300"/>
        <v>0</v>
      </c>
    </row>
    <row r="1197" spans="1:6" x14ac:dyDescent="0.25">
      <c r="A1197" t="str">
        <f t="shared" si="307"/>
        <v>Randolph Tan</v>
      </c>
      <c r="B1197" t="s">
        <v>368</v>
      </c>
      <c r="E1197">
        <v>4</v>
      </c>
      <c r="F1197">
        <f t="shared" si="300"/>
        <v>0</v>
      </c>
    </row>
    <row r="1198" spans="1:6" x14ac:dyDescent="0.25">
      <c r="A1198" t="str">
        <f t="shared" si="307"/>
        <v>Randolph Tan</v>
      </c>
      <c r="E1198">
        <f t="shared" ref="E1198:E1200" si="314">E1197</f>
        <v>4</v>
      </c>
      <c r="F1198">
        <f t="shared" si="300"/>
        <v>0</v>
      </c>
    </row>
    <row r="1199" spans="1:6" x14ac:dyDescent="0.25">
      <c r="A1199" t="str">
        <f t="shared" si="307"/>
        <v>Randolph Tan</v>
      </c>
      <c r="C1199">
        <v>1</v>
      </c>
      <c r="D1199" t="s">
        <v>61</v>
      </c>
      <c r="E1199">
        <f t="shared" si="314"/>
        <v>4</v>
      </c>
      <c r="F1199">
        <f t="shared" si="300"/>
        <v>4</v>
      </c>
    </row>
    <row r="1200" spans="1:6" x14ac:dyDescent="0.25">
      <c r="A1200" t="str">
        <f t="shared" si="307"/>
        <v>Randolph Tan</v>
      </c>
      <c r="E1200">
        <f t="shared" si="314"/>
        <v>4</v>
      </c>
      <c r="F1200">
        <f t="shared" si="300"/>
        <v>0</v>
      </c>
    </row>
    <row r="1201" spans="1:6" x14ac:dyDescent="0.25">
      <c r="A1201" t="str">
        <f t="shared" ref="A1201:A1232" si="315">A1200</f>
        <v>Randolph Tan</v>
      </c>
      <c r="B1201" t="s">
        <v>369</v>
      </c>
      <c r="E1201">
        <v>2</v>
      </c>
      <c r="F1201">
        <f t="shared" si="300"/>
        <v>0</v>
      </c>
    </row>
    <row r="1202" spans="1:6" x14ac:dyDescent="0.25">
      <c r="A1202" t="str">
        <f t="shared" si="315"/>
        <v>Randolph Tan</v>
      </c>
      <c r="E1202">
        <f t="shared" ref="E1202:E1204" si="316">E1201</f>
        <v>2</v>
      </c>
      <c r="F1202">
        <f t="shared" si="300"/>
        <v>0</v>
      </c>
    </row>
    <row r="1203" spans="1:6" x14ac:dyDescent="0.25">
      <c r="A1203" t="str">
        <f t="shared" si="315"/>
        <v>Randolph Tan</v>
      </c>
      <c r="C1203">
        <v>1</v>
      </c>
      <c r="D1203" t="s">
        <v>28</v>
      </c>
      <c r="E1203">
        <f t="shared" si="316"/>
        <v>2</v>
      </c>
      <c r="F1203">
        <f t="shared" si="300"/>
        <v>2</v>
      </c>
    </row>
    <row r="1204" spans="1:6" x14ac:dyDescent="0.25">
      <c r="A1204" t="str">
        <f t="shared" si="315"/>
        <v>Randolph Tan</v>
      </c>
      <c r="E1204">
        <f t="shared" si="316"/>
        <v>2</v>
      </c>
      <c r="F1204">
        <f t="shared" si="300"/>
        <v>0</v>
      </c>
    </row>
    <row r="1205" spans="1:6" x14ac:dyDescent="0.25">
      <c r="A1205" t="str">
        <f t="shared" si="315"/>
        <v>Randolph Tan</v>
      </c>
      <c r="B1205" t="s">
        <v>370</v>
      </c>
      <c r="E1205">
        <v>142</v>
      </c>
      <c r="F1205">
        <f t="shared" si="300"/>
        <v>0</v>
      </c>
    </row>
    <row r="1206" spans="1:6" x14ac:dyDescent="0.25">
      <c r="A1206" t="str">
        <f t="shared" si="315"/>
        <v>Randolph Tan</v>
      </c>
      <c r="E1206">
        <f t="shared" ref="E1206:E1216" si="317">E1205</f>
        <v>142</v>
      </c>
      <c r="F1206">
        <f t="shared" si="300"/>
        <v>0</v>
      </c>
    </row>
    <row r="1207" spans="1:6" x14ac:dyDescent="0.25">
      <c r="A1207" t="str">
        <f t="shared" si="315"/>
        <v>Randolph Tan</v>
      </c>
      <c r="C1207">
        <v>9.1999999999999998E-2</v>
      </c>
      <c r="D1207" t="s">
        <v>10</v>
      </c>
      <c r="E1207">
        <f t="shared" si="317"/>
        <v>142</v>
      </c>
      <c r="F1207">
        <f t="shared" si="300"/>
        <v>13.064</v>
      </c>
    </row>
    <row r="1208" spans="1:6" x14ac:dyDescent="0.25">
      <c r="A1208" t="str">
        <f t="shared" si="315"/>
        <v>Randolph Tan</v>
      </c>
      <c r="C1208">
        <v>5.6000000000000001E-2</v>
      </c>
      <c r="D1208" t="s">
        <v>61</v>
      </c>
      <c r="E1208">
        <f t="shared" si="317"/>
        <v>142</v>
      </c>
      <c r="F1208">
        <f t="shared" si="300"/>
        <v>7.952</v>
      </c>
    </row>
    <row r="1209" spans="1:6" x14ac:dyDescent="0.25">
      <c r="A1209" t="str">
        <f t="shared" si="315"/>
        <v>Randolph Tan</v>
      </c>
      <c r="C1209">
        <v>0.26400000000000001</v>
      </c>
      <c r="D1209" t="s">
        <v>19</v>
      </c>
      <c r="E1209">
        <f t="shared" si="317"/>
        <v>142</v>
      </c>
      <c r="F1209">
        <f t="shared" si="300"/>
        <v>37.488</v>
      </c>
    </row>
    <row r="1210" spans="1:6" x14ac:dyDescent="0.25">
      <c r="A1210" t="str">
        <f t="shared" si="315"/>
        <v>Randolph Tan</v>
      </c>
      <c r="C1210">
        <v>5.1999999999999998E-2</v>
      </c>
      <c r="D1210" t="s">
        <v>58</v>
      </c>
      <c r="E1210">
        <f t="shared" si="317"/>
        <v>142</v>
      </c>
      <c r="F1210">
        <f t="shared" si="300"/>
        <v>7.3839999999999995</v>
      </c>
    </row>
    <row r="1211" spans="1:6" x14ac:dyDescent="0.25">
      <c r="A1211" t="str">
        <f t="shared" si="315"/>
        <v>Randolph Tan</v>
      </c>
      <c r="C1211">
        <v>0.153</v>
      </c>
      <c r="D1211" t="s">
        <v>16</v>
      </c>
      <c r="E1211">
        <f t="shared" si="317"/>
        <v>142</v>
      </c>
      <c r="F1211">
        <f t="shared" si="300"/>
        <v>21.725999999999999</v>
      </c>
    </row>
    <row r="1212" spans="1:6" x14ac:dyDescent="0.25">
      <c r="A1212" t="str">
        <f t="shared" si="315"/>
        <v>Randolph Tan</v>
      </c>
      <c r="C1212">
        <v>4.3999999999999997E-2</v>
      </c>
      <c r="D1212" t="s">
        <v>59</v>
      </c>
      <c r="E1212">
        <f t="shared" si="317"/>
        <v>142</v>
      </c>
      <c r="F1212">
        <f t="shared" si="300"/>
        <v>6.2479999999999993</v>
      </c>
    </row>
    <row r="1213" spans="1:6" x14ac:dyDescent="0.25">
      <c r="A1213" t="str">
        <f t="shared" si="315"/>
        <v>Randolph Tan</v>
      </c>
      <c r="C1213">
        <v>0.08</v>
      </c>
      <c r="D1213" t="s">
        <v>28</v>
      </c>
      <c r="E1213">
        <f t="shared" si="317"/>
        <v>142</v>
      </c>
      <c r="F1213">
        <f t="shared" si="300"/>
        <v>11.36</v>
      </c>
    </row>
    <row r="1214" spans="1:6" x14ac:dyDescent="0.25">
      <c r="A1214" t="str">
        <f t="shared" si="315"/>
        <v>Randolph Tan</v>
      </c>
      <c r="C1214">
        <v>0.17399999999999999</v>
      </c>
      <c r="D1214" t="s">
        <v>229</v>
      </c>
      <c r="E1214">
        <f t="shared" si="317"/>
        <v>142</v>
      </c>
      <c r="F1214">
        <f t="shared" si="300"/>
        <v>24.707999999999998</v>
      </c>
    </row>
    <row r="1215" spans="1:6" x14ac:dyDescent="0.25">
      <c r="A1215" t="str">
        <f t="shared" si="315"/>
        <v>Randolph Tan</v>
      </c>
      <c r="C1215">
        <v>8.1000000000000003E-2</v>
      </c>
      <c r="D1215" t="s">
        <v>11</v>
      </c>
      <c r="E1215">
        <f t="shared" si="317"/>
        <v>142</v>
      </c>
      <c r="F1215">
        <f t="shared" si="300"/>
        <v>11.502000000000001</v>
      </c>
    </row>
    <row r="1216" spans="1:6" x14ac:dyDescent="0.25">
      <c r="A1216" t="str">
        <f t="shared" si="315"/>
        <v>Randolph Tan</v>
      </c>
      <c r="E1216">
        <f t="shared" si="317"/>
        <v>142</v>
      </c>
      <c r="F1216">
        <f t="shared" si="300"/>
        <v>0</v>
      </c>
    </row>
    <row r="1217" spans="1:6" x14ac:dyDescent="0.25">
      <c r="A1217" t="str">
        <f t="shared" si="315"/>
        <v>Randolph Tan</v>
      </c>
      <c r="B1217" t="s">
        <v>371</v>
      </c>
      <c r="E1217">
        <v>44</v>
      </c>
      <c r="F1217">
        <f t="shared" si="300"/>
        <v>0</v>
      </c>
    </row>
    <row r="1218" spans="1:6" x14ac:dyDescent="0.25">
      <c r="A1218" t="str">
        <f t="shared" si="315"/>
        <v>Randolph Tan</v>
      </c>
      <c r="E1218">
        <f t="shared" ref="E1218:E1222" si="318">E1217</f>
        <v>44</v>
      </c>
      <c r="F1218">
        <f t="shared" si="300"/>
        <v>0</v>
      </c>
    </row>
    <row r="1219" spans="1:6" x14ac:dyDescent="0.25">
      <c r="A1219" t="str">
        <f t="shared" si="315"/>
        <v>Randolph Tan</v>
      </c>
      <c r="C1219">
        <v>0.69299999999999995</v>
      </c>
      <c r="D1219" t="s">
        <v>91</v>
      </c>
      <c r="E1219">
        <f t="shared" si="318"/>
        <v>44</v>
      </c>
      <c r="F1219">
        <f t="shared" ref="F1219:F1282" si="319">C1219*E1219</f>
        <v>30.491999999999997</v>
      </c>
    </row>
    <row r="1220" spans="1:6" x14ac:dyDescent="0.25">
      <c r="A1220" t="str">
        <f t="shared" si="315"/>
        <v>Randolph Tan</v>
      </c>
      <c r="C1220">
        <v>0.182</v>
      </c>
      <c r="D1220" t="s">
        <v>58</v>
      </c>
      <c r="E1220">
        <f t="shared" si="318"/>
        <v>44</v>
      </c>
      <c r="F1220">
        <f t="shared" si="319"/>
        <v>8.0079999999999991</v>
      </c>
    </row>
    <row r="1221" spans="1:6" x14ac:dyDescent="0.25">
      <c r="A1221" t="str">
        <f t="shared" si="315"/>
        <v>Randolph Tan</v>
      </c>
      <c r="C1221">
        <v>0.123</v>
      </c>
      <c r="D1221" t="s">
        <v>28</v>
      </c>
      <c r="E1221">
        <f t="shared" si="318"/>
        <v>44</v>
      </c>
      <c r="F1221">
        <f t="shared" si="319"/>
        <v>5.4119999999999999</v>
      </c>
    </row>
    <row r="1222" spans="1:6" x14ac:dyDescent="0.25">
      <c r="A1222" t="str">
        <f t="shared" si="315"/>
        <v>Randolph Tan</v>
      </c>
      <c r="E1222">
        <f t="shared" si="318"/>
        <v>44</v>
      </c>
      <c r="F1222">
        <f t="shared" si="319"/>
        <v>0</v>
      </c>
    </row>
    <row r="1223" spans="1:6" x14ac:dyDescent="0.25">
      <c r="A1223" t="str">
        <f t="shared" si="315"/>
        <v>Randolph Tan</v>
      </c>
      <c r="B1223" t="s">
        <v>372</v>
      </c>
      <c r="E1223">
        <v>6</v>
      </c>
      <c r="F1223">
        <f t="shared" si="319"/>
        <v>0</v>
      </c>
    </row>
    <row r="1224" spans="1:6" x14ac:dyDescent="0.25">
      <c r="A1224" t="str">
        <f t="shared" si="315"/>
        <v>Randolph Tan</v>
      </c>
      <c r="E1224">
        <f t="shared" ref="E1224:E1226" si="320">E1223</f>
        <v>6</v>
      </c>
      <c r="F1224">
        <f t="shared" si="319"/>
        <v>0</v>
      </c>
    </row>
    <row r="1225" spans="1:6" x14ac:dyDescent="0.25">
      <c r="A1225" t="str">
        <f t="shared" si="315"/>
        <v>Randolph Tan</v>
      </c>
      <c r="C1225">
        <v>1</v>
      </c>
      <c r="D1225" t="s">
        <v>134</v>
      </c>
      <c r="E1225">
        <f t="shared" si="320"/>
        <v>6</v>
      </c>
      <c r="F1225">
        <f t="shared" si="319"/>
        <v>6</v>
      </c>
    </row>
    <row r="1226" spans="1:6" x14ac:dyDescent="0.25">
      <c r="A1226" t="str">
        <f t="shared" si="315"/>
        <v>Randolph Tan</v>
      </c>
      <c r="E1226">
        <f t="shared" si="320"/>
        <v>6</v>
      </c>
      <c r="F1226">
        <f t="shared" si="319"/>
        <v>0</v>
      </c>
    </row>
    <row r="1227" spans="1:6" x14ac:dyDescent="0.25">
      <c r="A1227" t="str">
        <f t="shared" si="315"/>
        <v>Randolph Tan</v>
      </c>
      <c r="B1227" t="s">
        <v>373</v>
      </c>
      <c r="E1227">
        <v>120</v>
      </c>
      <c r="F1227">
        <f t="shared" si="319"/>
        <v>0</v>
      </c>
    </row>
    <row r="1228" spans="1:6" x14ac:dyDescent="0.25">
      <c r="A1228" t="str">
        <f t="shared" si="315"/>
        <v>Randolph Tan</v>
      </c>
      <c r="E1228">
        <f t="shared" ref="E1228:E1232" si="321">E1227</f>
        <v>120</v>
      </c>
      <c r="F1228">
        <f t="shared" si="319"/>
        <v>0</v>
      </c>
    </row>
    <row r="1229" spans="1:6" x14ac:dyDescent="0.25">
      <c r="A1229" t="str">
        <f t="shared" si="315"/>
        <v>Randolph Tan</v>
      </c>
      <c r="C1229">
        <v>0.749</v>
      </c>
      <c r="D1229" t="s">
        <v>134</v>
      </c>
      <c r="E1229">
        <f t="shared" si="321"/>
        <v>120</v>
      </c>
      <c r="F1229">
        <f t="shared" si="319"/>
        <v>89.88</v>
      </c>
    </row>
    <row r="1230" spans="1:6" x14ac:dyDescent="0.25">
      <c r="A1230" t="str">
        <f t="shared" si="315"/>
        <v>Randolph Tan</v>
      </c>
      <c r="C1230">
        <v>7.6999999999999999E-2</v>
      </c>
      <c r="D1230" t="s">
        <v>28</v>
      </c>
      <c r="E1230">
        <f t="shared" si="321"/>
        <v>120</v>
      </c>
      <c r="F1230">
        <f t="shared" si="319"/>
        <v>9.24</v>
      </c>
    </row>
    <row r="1231" spans="1:6" x14ac:dyDescent="0.25">
      <c r="A1231" t="str">
        <f t="shared" si="315"/>
        <v>Randolph Tan</v>
      </c>
      <c r="C1231">
        <v>0.17299999999999999</v>
      </c>
      <c r="D1231" t="s">
        <v>72</v>
      </c>
      <c r="E1231">
        <f t="shared" si="321"/>
        <v>120</v>
      </c>
      <c r="F1231">
        <f t="shared" si="319"/>
        <v>20.759999999999998</v>
      </c>
    </row>
    <row r="1232" spans="1:6" x14ac:dyDescent="0.25">
      <c r="A1232" t="str">
        <f t="shared" si="315"/>
        <v>Randolph Tan</v>
      </c>
      <c r="E1232">
        <f t="shared" si="321"/>
        <v>120</v>
      </c>
      <c r="F1232">
        <f t="shared" si="319"/>
        <v>0</v>
      </c>
    </row>
    <row r="1233" spans="1:6" x14ac:dyDescent="0.25">
      <c r="A1233" t="str">
        <f t="shared" ref="A1233:A1258" si="322">A1232</f>
        <v>Randolph Tan</v>
      </c>
      <c r="B1233" t="s">
        <v>374</v>
      </c>
      <c r="E1233">
        <v>3</v>
      </c>
      <c r="F1233">
        <f t="shared" si="319"/>
        <v>0</v>
      </c>
    </row>
    <row r="1234" spans="1:6" x14ac:dyDescent="0.25">
      <c r="A1234" t="str">
        <f t="shared" si="322"/>
        <v>Randolph Tan</v>
      </c>
      <c r="E1234">
        <f t="shared" ref="E1234:E1236" si="323">E1233</f>
        <v>3</v>
      </c>
      <c r="F1234">
        <f t="shared" si="319"/>
        <v>0</v>
      </c>
    </row>
    <row r="1235" spans="1:6" x14ac:dyDescent="0.25">
      <c r="A1235" t="str">
        <f t="shared" si="322"/>
        <v>Randolph Tan</v>
      </c>
      <c r="C1235">
        <v>1</v>
      </c>
      <c r="D1235" t="s">
        <v>28</v>
      </c>
      <c r="E1235">
        <f t="shared" si="323"/>
        <v>3</v>
      </c>
      <c r="F1235">
        <f t="shared" si="319"/>
        <v>3</v>
      </c>
    </row>
    <row r="1236" spans="1:6" x14ac:dyDescent="0.25">
      <c r="A1236" t="str">
        <f t="shared" si="322"/>
        <v>Randolph Tan</v>
      </c>
      <c r="E1236">
        <f t="shared" si="323"/>
        <v>3</v>
      </c>
      <c r="F1236">
        <f t="shared" si="319"/>
        <v>0</v>
      </c>
    </row>
    <row r="1237" spans="1:6" x14ac:dyDescent="0.25">
      <c r="A1237" t="str">
        <f t="shared" si="322"/>
        <v>Randolph Tan</v>
      </c>
      <c r="B1237" t="s">
        <v>375</v>
      </c>
      <c r="E1237">
        <v>166</v>
      </c>
      <c r="F1237">
        <f t="shared" si="319"/>
        <v>0</v>
      </c>
    </row>
    <row r="1238" spans="1:6" x14ac:dyDescent="0.25">
      <c r="A1238" t="str">
        <f t="shared" si="322"/>
        <v>Randolph Tan</v>
      </c>
      <c r="E1238">
        <f t="shared" ref="E1238:E1241" si="324">E1237</f>
        <v>166</v>
      </c>
      <c r="F1238">
        <f t="shared" si="319"/>
        <v>0</v>
      </c>
    </row>
    <row r="1239" spans="1:6" x14ac:dyDescent="0.25">
      <c r="A1239" t="str">
        <f t="shared" si="322"/>
        <v>Randolph Tan</v>
      </c>
      <c r="C1239">
        <v>0.04</v>
      </c>
      <c r="D1239" t="s">
        <v>28</v>
      </c>
      <c r="E1239">
        <f t="shared" si="324"/>
        <v>166</v>
      </c>
      <c r="F1239">
        <f t="shared" si="319"/>
        <v>6.6400000000000006</v>
      </c>
    </row>
    <row r="1240" spans="1:6" x14ac:dyDescent="0.25">
      <c r="A1240" t="str">
        <f t="shared" si="322"/>
        <v>Randolph Tan</v>
      </c>
      <c r="C1240">
        <v>0.95899999999999996</v>
      </c>
      <c r="D1240" t="s">
        <v>72</v>
      </c>
      <c r="E1240">
        <f t="shared" si="324"/>
        <v>166</v>
      </c>
      <c r="F1240">
        <f t="shared" si="319"/>
        <v>159.19399999999999</v>
      </c>
    </row>
    <row r="1241" spans="1:6" x14ac:dyDescent="0.25">
      <c r="A1241" t="str">
        <f t="shared" si="322"/>
        <v>Randolph Tan</v>
      </c>
      <c r="E1241">
        <f t="shared" si="324"/>
        <v>166</v>
      </c>
      <c r="F1241">
        <f t="shared" si="319"/>
        <v>0</v>
      </c>
    </row>
    <row r="1242" spans="1:6" x14ac:dyDescent="0.25">
      <c r="A1242" t="str">
        <f t="shared" si="322"/>
        <v>Randolph Tan</v>
      </c>
      <c r="B1242" t="s">
        <v>376</v>
      </c>
      <c r="E1242">
        <v>324</v>
      </c>
      <c r="F1242">
        <f t="shared" si="319"/>
        <v>0</v>
      </c>
    </row>
    <row r="1243" spans="1:6" x14ac:dyDescent="0.25">
      <c r="A1243" t="str">
        <f t="shared" si="322"/>
        <v>Randolph Tan</v>
      </c>
      <c r="E1243">
        <f t="shared" ref="E1243:E1246" si="325">E1242</f>
        <v>324</v>
      </c>
      <c r="F1243">
        <f t="shared" si="319"/>
        <v>0</v>
      </c>
    </row>
    <row r="1244" spans="1:6" x14ac:dyDescent="0.25">
      <c r="A1244" t="str">
        <f t="shared" si="322"/>
        <v>Randolph Tan</v>
      </c>
      <c r="C1244">
        <v>0.88300000000000001</v>
      </c>
      <c r="D1244" t="s">
        <v>134</v>
      </c>
      <c r="E1244">
        <f t="shared" si="325"/>
        <v>324</v>
      </c>
      <c r="F1244">
        <f t="shared" si="319"/>
        <v>286.09199999999998</v>
      </c>
    </row>
    <row r="1245" spans="1:6" x14ac:dyDescent="0.25">
      <c r="A1245" t="str">
        <f t="shared" si="322"/>
        <v>Randolph Tan</v>
      </c>
      <c r="C1245">
        <v>0.11600000000000001</v>
      </c>
      <c r="D1245" t="s">
        <v>72</v>
      </c>
      <c r="E1245">
        <f t="shared" si="325"/>
        <v>324</v>
      </c>
      <c r="F1245">
        <f t="shared" si="319"/>
        <v>37.584000000000003</v>
      </c>
    </row>
    <row r="1246" spans="1:6" x14ac:dyDescent="0.25">
      <c r="A1246" t="str">
        <f t="shared" si="322"/>
        <v>Randolph Tan</v>
      </c>
      <c r="E1246">
        <f t="shared" si="325"/>
        <v>324</v>
      </c>
      <c r="F1246">
        <f t="shared" si="319"/>
        <v>0</v>
      </c>
    </row>
    <row r="1247" spans="1:6" x14ac:dyDescent="0.25">
      <c r="A1247" t="str">
        <f t="shared" si="322"/>
        <v>Randolph Tan</v>
      </c>
      <c r="B1247" t="s">
        <v>377</v>
      </c>
      <c r="E1247">
        <v>7</v>
      </c>
      <c r="F1247">
        <f t="shared" si="319"/>
        <v>0</v>
      </c>
    </row>
    <row r="1248" spans="1:6" x14ac:dyDescent="0.25">
      <c r="A1248" t="str">
        <f t="shared" si="322"/>
        <v>Randolph Tan</v>
      </c>
      <c r="E1248">
        <f t="shared" ref="E1248:E1250" si="326">E1247</f>
        <v>7</v>
      </c>
      <c r="F1248">
        <f t="shared" si="319"/>
        <v>0</v>
      </c>
    </row>
    <row r="1249" spans="1:6" x14ac:dyDescent="0.25">
      <c r="A1249" t="str">
        <f t="shared" si="322"/>
        <v>Randolph Tan</v>
      </c>
      <c r="C1249">
        <v>1</v>
      </c>
      <c r="D1249" t="s">
        <v>72</v>
      </c>
      <c r="E1249">
        <f t="shared" si="326"/>
        <v>7</v>
      </c>
      <c r="F1249">
        <f t="shared" si="319"/>
        <v>7</v>
      </c>
    </row>
    <row r="1250" spans="1:6" x14ac:dyDescent="0.25">
      <c r="A1250" t="str">
        <f t="shared" si="322"/>
        <v>Randolph Tan</v>
      </c>
      <c r="E1250">
        <f t="shared" si="326"/>
        <v>7</v>
      </c>
      <c r="F1250">
        <f t="shared" si="319"/>
        <v>0</v>
      </c>
    </row>
    <row r="1251" spans="1:6" x14ac:dyDescent="0.25">
      <c r="A1251" t="str">
        <f t="shared" si="322"/>
        <v>Randolph Tan</v>
      </c>
      <c r="B1251" t="s">
        <v>378</v>
      </c>
      <c r="E1251">
        <v>4</v>
      </c>
      <c r="F1251">
        <f t="shared" si="319"/>
        <v>0</v>
      </c>
    </row>
    <row r="1252" spans="1:6" x14ac:dyDescent="0.25">
      <c r="A1252" t="str">
        <f t="shared" si="322"/>
        <v>Randolph Tan</v>
      </c>
      <c r="E1252">
        <f t="shared" ref="E1252:E1254" si="327">E1251</f>
        <v>4</v>
      </c>
      <c r="F1252">
        <f t="shared" si="319"/>
        <v>0</v>
      </c>
    </row>
    <row r="1253" spans="1:6" x14ac:dyDescent="0.25">
      <c r="A1253" t="str">
        <f t="shared" si="322"/>
        <v>Randolph Tan</v>
      </c>
      <c r="C1253">
        <v>1</v>
      </c>
      <c r="D1253" t="s">
        <v>28</v>
      </c>
      <c r="E1253">
        <f t="shared" si="327"/>
        <v>4</v>
      </c>
      <c r="F1253">
        <f t="shared" si="319"/>
        <v>4</v>
      </c>
    </row>
    <row r="1254" spans="1:6" x14ac:dyDescent="0.25">
      <c r="A1254" t="str">
        <f t="shared" si="322"/>
        <v>Randolph Tan</v>
      </c>
      <c r="E1254">
        <f t="shared" si="327"/>
        <v>4</v>
      </c>
      <c r="F1254">
        <f t="shared" si="319"/>
        <v>0</v>
      </c>
    </row>
    <row r="1255" spans="1:6" x14ac:dyDescent="0.25">
      <c r="A1255" t="str">
        <f t="shared" si="322"/>
        <v>Randolph Tan</v>
      </c>
      <c r="B1255" t="s">
        <v>379</v>
      </c>
      <c r="E1255">
        <v>26</v>
      </c>
      <c r="F1255">
        <f t="shared" si="319"/>
        <v>0</v>
      </c>
    </row>
    <row r="1256" spans="1:6" x14ac:dyDescent="0.25">
      <c r="A1256" t="str">
        <f t="shared" si="322"/>
        <v>Randolph Tan</v>
      </c>
      <c r="E1256">
        <f t="shared" ref="E1256:E1259" si="328">E1255</f>
        <v>26</v>
      </c>
      <c r="F1256">
        <f t="shared" si="319"/>
        <v>0</v>
      </c>
    </row>
    <row r="1257" spans="1:6" x14ac:dyDescent="0.25">
      <c r="A1257" t="str">
        <f t="shared" si="322"/>
        <v>Randolph Tan</v>
      </c>
      <c r="C1257">
        <v>0.115</v>
      </c>
      <c r="D1257" t="s">
        <v>10</v>
      </c>
      <c r="E1257">
        <f t="shared" si="328"/>
        <v>26</v>
      </c>
      <c r="F1257">
        <f t="shared" si="319"/>
        <v>2.99</v>
      </c>
    </row>
    <row r="1258" spans="1:6" x14ac:dyDescent="0.25">
      <c r="A1258" t="str">
        <f t="shared" si="322"/>
        <v>Randolph Tan</v>
      </c>
      <c r="C1258">
        <v>0.88400000000000001</v>
      </c>
      <c r="D1258" t="s">
        <v>16</v>
      </c>
      <c r="E1258">
        <f t="shared" si="328"/>
        <v>26</v>
      </c>
      <c r="F1258">
        <f t="shared" si="319"/>
        <v>22.984000000000002</v>
      </c>
    </row>
    <row r="1259" spans="1:6" x14ac:dyDescent="0.25">
      <c r="A1259" t="s">
        <v>494</v>
      </c>
      <c r="E1259">
        <f t="shared" si="328"/>
        <v>26</v>
      </c>
      <c r="F1259">
        <f t="shared" si="319"/>
        <v>0</v>
      </c>
    </row>
    <row r="1260" spans="1:6" x14ac:dyDescent="0.25">
      <c r="A1260" t="str">
        <f t="shared" ref="A1260:A1262" si="329">A1259</f>
        <v>Reno Reckling</v>
      </c>
      <c r="B1260" t="s">
        <v>382</v>
      </c>
      <c r="E1260">
        <v>2</v>
      </c>
      <c r="F1260">
        <f t="shared" si="319"/>
        <v>0</v>
      </c>
    </row>
    <row r="1261" spans="1:6" x14ac:dyDescent="0.25">
      <c r="A1261" t="str">
        <f t="shared" si="329"/>
        <v>Reno Reckling</v>
      </c>
      <c r="E1261">
        <f t="shared" ref="E1261:E1263" si="330">E1260</f>
        <v>2</v>
      </c>
      <c r="F1261">
        <f t="shared" si="319"/>
        <v>0</v>
      </c>
    </row>
    <row r="1262" spans="1:6" x14ac:dyDescent="0.25">
      <c r="A1262" t="str">
        <f t="shared" si="329"/>
        <v>Reno Reckling</v>
      </c>
      <c r="C1262">
        <v>1</v>
      </c>
      <c r="D1262" t="s">
        <v>175</v>
      </c>
      <c r="E1262">
        <f t="shared" si="330"/>
        <v>2</v>
      </c>
      <c r="F1262">
        <f t="shared" si="319"/>
        <v>2</v>
      </c>
    </row>
    <row r="1263" spans="1:6" x14ac:dyDescent="0.25">
      <c r="A1263" t="s">
        <v>495</v>
      </c>
      <c r="E1263">
        <f t="shared" si="330"/>
        <v>2</v>
      </c>
      <c r="F1263">
        <f t="shared" si="319"/>
        <v>0</v>
      </c>
    </row>
    <row r="1264" spans="1:6" x14ac:dyDescent="0.25">
      <c r="A1264" t="str">
        <f t="shared" ref="A1264:A1266" si="331">A1263</f>
        <v>Robin Hallabro</v>
      </c>
      <c r="B1264" t="s">
        <v>385</v>
      </c>
      <c r="E1264">
        <v>6</v>
      </c>
      <c r="F1264">
        <f t="shared" si="319"/>
        <v>0</v>
      </c>
    </row>
    <row r="1265" spans="1:6" x14ac:dyDescent="0.25">
      <c r="A1265" t="str">
        <f t="shared" si="331"/>
        <v>Robin Hallabro</v>
      </c>
      <c r="E1265">
        <f t="shared" ref="E1265:E1267" si="332">E1264</f>
        <v>6</v>
      </c>
      <c r="F1265">
        <f t="shared" si="319"/>
        <v>0</v>
      </c>
    </row>
    <row r="1266" spans="1:6" x14ac:dyDescent="0.25">
      <c r="A1266" t="str">
        <f t="shared" si="331"/>
        <v>Robin Hallabro</v>
      </c>
      <c r="C1266">
        <v>1</v>
      </c>
      <c r="D1266" t="s">
        <v>353</v>
      </c>
      <c r="E1266">
        <f t="shared" si="332"/>
        <v>6</v>
      </c>
      <c r="F1266">
        <f t="shared" si="319"/>
        <v>6</v>
      </c>
    </row>
    <row r="1267" spans="1:6" x14ac:dyDescent="0.25">
      <c r="A1267" t="s">
        <v>496</v>
      </c>
      <c r="E1267">
        <f t="shared" si="332"/>
        <v>6</v>
      </c>
      <c r="F1267">
        <f t="shared" si="319"/>
        <v>0</v>
      </c>
    </row>
    <row r="1268" spans="1:6" x14ac:dyDescent="0.25">
      <c r="A1268" t="str">
        <f t="shared" ref="A1268:A1274" si="333">A1267</f>
        <v>Sam Kleinman</v>
      </c>
      <c r="B1268" t="s">
        <v>388</v>
      </c>
      <c r="E1268">
        <v>10</v>
      </c>
      <c r="F1268">
        <f t="shared" si="319"/>
        <v>0</v>
      </c>
    </row>
    <row r="1269" spans="1:6" x14ac:dyDescent="0.25">
      <c r="A1269" t="str">
        <f t="shared" si="333"/>
        <v>Sam Kleinman</v>
      </c>
      <c r="E1269">
        <f t="shared" ref="E1269:E1271" si="334">E1268</f>
        <v>10</v>
      </c>
      <c r="F1269">
        <f t="shared" si="319"/>
        <v>0</v>
      </c>
    </row>
    <row r="1270" spans="1:6" x14ac:dyDescent="0.25">
      <c r="A1270" t="str">
        <f t="shared" si="333"/>
        <v>Sam Kleinman</v>
      </c>
      <c r="C1270">
        <v>1</v>
      </c>
      <c r="D1270" t="s">
        <v>28</v>
      </c>
      <c r="E1270">
        <f t="shared" si="334"/>
        <v>10</v>
      </c>
      <c r="F1270">
        <f t="shared" si="319"/>
        <v>10</v>
      </c>
    </row>
    <row r="1271" spans="1:6" x14ac:dyDescent="0.25">
      <c r="A1271" t="str">
        <f t="shared" si="333"/>
        <v>Sam Kleinman</v>
      </c>
      <c r="E1271">
        <f t="shared" si="334"/>
        <v>10</v>
      </c>
      <c r="F1271">
        <f t="shared" si="319"/>
        <v>0</v>
      </c>
    </row>
    <row r="1272" spans="1:6" x14ac:dyDescent="0.25">
      <c r="A1272" t="str">
        <f t="shared" si="333"/>
        <v>Sam Kleinman</v>
      </c>
      <c r="B1272" t="s">
        <v>389</v>
      </c>
      <c r="E1272">
        <v>4</v>
      </c>
      <c r="F1272">
        <f t="shared" si="319"/>
        <v>0</v>
      </c>
    </row>
    <row r="1273" spans="1:6" x14ac:dyDescent="0.25">
      <c r="A1273" t="str">
        <f t="shared" si="333"/>
        <v>Sam Kleinman</v>
      </c>
      <c r="E1273">
        <f t="shared" ref="E1273:E1275" si="335">E1272</f>
        <v>4</v>
      </c>
      <c r="F1273">
        <f t="shared" si="319"/>
        <v>0</v>
      </c>
    </row>
    <row r="1274" spans="1:6" x14ac:dyDescent="0.25">
      <c r="A1274" t="str">
        <f t="shared" si="333"/>
        <v>Sam Kleinman</v>
      </c>
      <c r="C1274">
        <v>1</v>
      </c>
      <c r="D1274" t="s">
        <v>51</v>
      </c>
      <c r="E1274">
        <f t="shared" si="335"/>
        <v>4</v>
      </c>
      <c r="F1274">
        <f t="shared" si="319"/>
        <v>4</v>
      </c>
    </row>
    <row r="1275" spans="1:6" x14ac:dyDescent="0.25">
      <c r="A1275" t="s">
        <v>497</v>
      </c>
      <c r="E1275">
        <f t="shared" si="335"/>
        <v>4</v>
      </c>
      <c r="F1275">
        <f t="shared" si="319"/>
        <v>0</v>
      </c>
    </row>
    <row r="1276" spans="1:6" x14ac:dyDescent="0.25">
      <c r="A1276" t="str">
        <f t="shared" ref="A1276:A1283" si="336">A1275</f>
        <v>Samantha Ritter</v>
      </c>
      <c r="B1276" t="s">
        <v>392</v>
      </c>
      <c r="E1276">
        <v>447</v>
      </c>
      <c r="F1276">
        <f t="shared" si="319"/>
        <v>0</v>
      </c>
    </row>
    <row r="1277" spans="1:6" x14ac:dyDescent="0.25">
      <c r="A1277" t="str">
        <f t="shared" si="336"/>
        <v>Samantha Ritter</v>
      </c>
      <c r="E1277">
        <f t="shared" ref="E1277:E1280" si="337">E1276</f>
        <v>447</v>
      </c>
      <c r="F1277">
        <f t="shared" si="319"/>
        <v>0</v>
      </c>
    </row>
    <row r="1278" spans="1:6" x14ac:dyDescent="0.25">
      <c r="A1278" t="str">
        <f t="shared" si="336"/>
        <v>Samantha Ritter</v>
      </c>
      <c r="C1278">
        <v>0.65400000000000003</v>
      </c>
      <c r="D1278" t="s">
        <v>61</v>
      </c>
      <c r="E1278">
        <f t="shared" si="337"/>
        <v>447</v>
      </c>
      <c r="F1278">
        <f t="shared" si="319"/>
        <v>292.33800000000002</v>
      </c>
    </row>
    <row r="1279" spans="1:6" x14ac:dyDescent="0.25">
      <c r="A1279" t="str">
        <f t="shared" si="336"/>
        <v>Samantha Ritter</v>
      </c>
      <c r="C1279">
        <v>0.34499999999999997</v>
      </c>
      <c r="D1279" t="s">
        <v>79</v>
      </c>
      <c r="E1279">
        <f t="shared" si="337"/>
        <v>447</v>
      </c>
      <c r="F1279">
        <f t="shared" si="319"/>
        <v>154.21499999999997</v>
      </c>
    </row>
    <row r="1280" spans="1:6" x14ac:dyDescent="0.25">
      <c r="A1280" t="str">
        <f t="shared" si="336"/>
        <v>Samantha Ritter</v>
      </c>
      <c r="E1280">
        <f t="shared" si="337"/>
        <v>447</v>
      </c>
      <c r="F1280">
        <f t="shared" si="319"/>
        <v>0</v>
      </c>
    </row>
    <row r="1281" spans="1:6" x14ac:dyDescent="0.25">
      <c r="A1281" t="str">
        <f t="shared" si="336"/>
        <v>Samantha Ritter</v>
      </c>
      <c r="B1281" t="s">
        <v>393</v>
      </c>
      <c r="E1281">
        <v>694</v>
      </c>
      <c r="F1281">
        <f t="shared" si="319"/>
        <v>0</v>
      </c>
    </row>
    <row r="1282" spans="1:6" x14ac:dyDescent="0.25">
      <c r="A1282" t="str">
        <f t="shared" si="336"/>
        <v>Samantha Ritter</v>
      </c>
      <c r="E1282">
        <f t="shared" ref="E1282:E1284" si="338">E1281</f>
        <v>694</v>
      </c>
      <c r="F1282">
        <f t="shared" si="319"/>
        <v>0</v>
      </c>
    </row>
    <row r="1283" spans="1:6" x14ac:dyDescent="0.25">
      <c r="A1283" t="str">
        <f t="shared" si="336"/>
        <v>Samantha Ritter</v>
      </c>
      <c r="C1283">
        <v>1</v>
      </c>
      <c r="D1283" t="s">
        <v>29</v>
      </c>
      <c r="E1283">
        <f t="shared" si="338"/>
        <v>694</v>
      </c>
      <c r="F1283">
        <f t="shared" ref="F1283:F1346" si="339">C1283*E1283</f>
        <v>694</v>
      </c>
    </row>
    <row r="1284" spans="1:6" x14ac:dyDescent="0.25">
      <c r="A1284" t="s">
        <v>498</v>
      </c>
      <c r="E1284">
        <f t="shared" si="338"/>
        <v>694</v>
      </c>
      <c r="F1284">
        <f t="shared" si="339"/>
        <v>0</v>
      </c>
    </row>
    <row r="1285" spans="1:6" x14ac:dyDescent="0.25">
      <c r="A1285" t="str">
        <f t="shared" ref="A1285:A1287" si="340">A1284</f>
        <v xml:space="preserve">samantharitter </v>
      </c>
      <c r="B1285" t="s">
        <v>395</v>
      </c>
      <c r="E1285">
        <v>476</v>
      </c>
      <c r="F1285">
        <f t="shared" si="339"/>
        <v>0</v>
      </c>
    </row>
    <row r="1286" spans="1:6" x14ac:dyDescent="0.25">
      <c r="A1286" t="str">
        <f t="shared" si="340"/>
        <v xml:space="preserve">samantharitter </v>
      </c>
      <c r="E1286">
        <f t="shared" ref="E1286:E1288" si="341">E1285</f>
        <v>476</v>
      </c>
      <c r="F1286">
        <f t="shared" si="339"/>
        <v>0</v>
      </c>
    </row>
    <row r="1287" spans="1:6" x14ac:dyDescent="0.25">
      <c r="A1287" t="str">
        <f t="shared" si="340"/>
        <v xml:space="preserve">samantharitter </v>
      </c>
      <c r="C1287">
        <v>1</v>
      </c>
      <c r="D1287" t="s">
        <v>79</v>
      </c>
      <c r="E1287">
        <f t="shared" si="341"/>
        <v>476</v>
      </c>
      <c r="F1287">
        <f t="shared" si="339"/>
        <v>476</v>
      </c>
    </row>
    <row r="1288" spans="1:6" x14ac:dyDescent="0.25">
      <c r="A1288" t="s">
        <v>499</v>
      </c>
      <c r="E1288">
        <f t="shared" si="341"/>
        <v>476</v>
      </c>
      <c r="F1288">
        <f t="shared" si="339"/>
        <v>0</v>
      </c>
    </row>
    <row r="1289" spans="1:6" x14ac:dyDescent="0.25">
      <c r="A1289" t="str">
        <f t="shared" ref="A1289:A1320" si="342">A1288</f>
        <v>Scott Hernandez</v>
      </c>
      <c r="B1289" t="s">
        <v>398</v>
      </c>
      <c r="E1289">
        <v>14</v>
      </c>
      <c r="F1289">
        <f t="shared" si="339"/>
        <v>0</v>
      </c>
    </row>
    <row r="1290" spans="1:6" x14ac:dyDescent="0.25">
      <c r="A1290" t="str">
        <f t="shared" si="342"/>
        <v>Scott Hernandez</v>
      </c>
      <c r="E1290">
        <f t="shared" ref="E1290:E1292" si="343">E1289</f>
        <v>14</v>
      </c>
      <c r="F1290">
        <f t="shared" si="339"/>
        <v>0</v>
      </c>
    </row>
    <row r="1291" spans="1:6" x14ac:dyDescent="0.25">
      <c r="A1291" t="str">
        <f t="shared" si="342"/>
        <v>Scott Hernandez</v>
      </c>
      <c r="C1291">
        <v>1</v>
      </c>
      <c r="D1291" t="s">
        <v>192</v>
      </c>
      <c r="E1291">
        <f t="shared" si="343"/>
        <v>14</v>
      </c>
      <c r="F1291">
        <f t="shared" si="339"/>
        <v>14</v>
      </c>
    </row>
    <row r="1292" spans="1:6" x14ac:dyDescent="0.25">
      <c r="A1292" t="str">
        <f t="shared" si="342"/>
        <v>Scott Hernandez</v>
      </c>
      <c r="E1292">
        <f t="shared" si="343"/>
        <v>14</v>
      </c>
      <c r="F1292">
        <f t="shared" si="339"/>
        <v>0</v>
      </c>
    </row>
    <row r="1293" spans="1:6" x14ac:dyDescent="0.25">
      <c r="A1293" t="str">
        <f t="shared" si="342"/>
        <v>Scott Hernandez</v>
      </c>
      <c r="B1293" t="s">
        <v>399</v>
      </c>
      <c r="E1293">
        <v>47</v>
      </c>
      <c r="F1293">
        <f t="shared" si="339"/>
        <v>0</v>
      </c>
    </row>
    <row r="1294" spans="1:6" x14ac:dyDescent="0.25">
      <c r="A1294" t="str">
        <f t="shared" si="342"/>
        <v>Scott Hernandez</v>
      </c>
      <c r="E1294">
        <f t="shared" ref="E1294:E1297" si="344">E1293</f>
        <v>47</v>
      </c>
      <c r="F1294">
        <f t="shared" si="339"/>
        <v>0</v>
      </c>
    </row>
    <row r="1295" spans="1:6" x14ac:dyDescent="0.25">
      <c r="A1295" t="str">
        <f t="shared" si="342"/>
        <v>Scott Hernandez</v>
      </c>
      <c r="C1295">
        <v>0.91900000000000004</v>
      </c>
      <c r="D1295" t="s">
        <v>10</v>
      </c>
      <c r="E1295">
        <f t="shared" si="344"/>
        <v>47</v>
      </c>
      <c r="F1295">
        <f t="shared" si="339"/>
        <v>43.193000000000005</v>
      </c>
    </row>
    <row r="1296" spans="1:6" x14ac:dyDescent="0.25">
      <c r="A1296" t="str">
        <f t="shared" si="342"/>
        <v>Scott Hernandez</v>
      </c>
      <c r="C1296">
        <v>0.08</v>
      </c>
      <c r="D1296" t="s">
        <v>61</v>
      </c>
      <c r="E1296">
        <f t="shared" si="344"/>
        <v>47</v>
      </c>
      <c r="F1296">
        <f t="shared" si="339"/>
        <v>3.7600000000000002</v>
      </c>
    </row>
    <row r="1297" spans="1:6" x14ac:dyDescent="0.25">
      <c r="A1297" t="str">
        <f t="shared" si="342"/>
        <v>Scott Hernandez</v>
      </c>
      <c r="E1297">
        <f t="shared" si="344"/>
        <v>47</v>
      </c>
      <c r="F1297">
        <f t="shared" si="339"/>
        <v>0</v>
      </c>
    </row>
    <row r="1298" spans="1:6" x14ac:dyDescent="0.25">
      <c r="A1298" t="str">
        <f t="shared" si="342"/>
        <v>Scott Hernandez</v>
      </c>
      <c r="B1298" t="s">
        <v>400</v>
      </c>
      <c r="E1298">
        <v>8</v>
      </c>
      <c r="F1298">
        <f t="shared" si="339"/>
        <v>0</v>
      </c>
    </row>
    <row r="1299" spans="1:6" x14ac:dyDescent="0.25">
      <c r="A1299" t="str">
        <f t="shared" si="342"/>
        <v>Scott Hernandez</v>
      </c>
      <c r="E1299">
        <f t="shared" ref="E1299:E1301" si="345">E1298</f>
        <v>8</v>
      </c>
      <c r="F1299">
        <f t="shared" si="339"/>
        <v>0</v>
      </c>
    </row>
    <row r="1300" spans="1:6" x14ac:dyDescent="0.25">
      <c r="A1300" t="str">
        <f t="shared" si="342"/>
        <v>Scott Hernandez</v>
      </c>
      <c r="C1300">
        <v>1</v>
      </c>
      <c r="D1300" t="s">
        <v>59</v>
      </c>
      <c r="E1300">
        <f t="shared" si="345"/>
        <v>8</v>
      </c>
      <c r="F1300">
        <f t="shared" si="339"/>
        <v>8</v>
      </c>
    </row>
    <row r="1301" spans="1:6" x14ac:dyDescent="0.25">
      <c r="A1301" t="str">
        <f t="shared" si="342"/>
        <v>Scott Hernandez</v>
      </c>
      <c r="E1301">
        <f t="shared" si="345"/>
        <v>8</v>
      </c>
      <c r="F1301">
        <f t="shared" si="339"/>
        <v>0</v>
      </c>
    </row>
    <row r="1302" spans="1:6" x14ac:dyDescent="0.25">
      <c r="A1302" t="str">
        <f t="shared" si="342"/>
        <v>Scott Hernandez</v>
      </c>
      <c r="B1302" t="s">
        <v>401</v>
      </c>
      <c r="E1302">
        <v>13</v>
      </c>
      <c r="F1302">
        <f t="shared" si="339"/>
        <v>0</v>
      </c>
    </row>
    <row r="1303" spans="1:6" x14ac:dyDescent="0.25">
      <c r="A1303" t="str">
        <f t="shared" si="342"/>
        <v>Scott Hernandez</v>
      </c>
      <c r="E1303">
        <f t="shared" ref="E1303:E1305" si="346">E1302</f>
        <v>13</v>
      </c>
      <c r="F1303">
        <f t="shared" si="339"/>
        <v>0</v>
      </c>
    </row>
    <row r="1304" spans="1:6" x14ac:dyDescent="0.25">
      <c r="A1304" t="str">
        <f t="shared" si="342"/>
        <v>Scott Hernandez</v>
      </c>
      <c r="C1304">
        <v>1</v>
      </c>
      <c r="D1304" t="s">
        <v>192</v>
      </c>
      <c r="E1304">
        <f t="shared" si="346"/>
        <v>13</v>
      </c>
      <c r="F1304">
        <f t="shared" si="339"/>
        <v>13</v>
      </c>
    </row>
    <row r="1305" spans="1:6" x14ac:dyDescent="0.25">
      <c r="A1305" t="str">
        <f t="shared" si="342"/>
        <v>Scott Hernandez</v>
      </c>
      <c r="E1305">
        <f t="shared" si="346"/>
        <v>13</v>
      </c>
      <c r="F1305">
        <f t="shared" si="339"/>
        <v>0</v>
      </c>
    </row>
    <row r="1306" spans="1:6" x14ac:dyDescent="0.25">
      <c r="A1306" t="str">
        <f t="shared" si="342"/>
        <v>Scott Hernandez</v>
      </c>
      <c r="B1306" t="s">
        <v>402</v>
      </c>
      <c r="E1306">
        <v>2</v>
      </c>
      <c r="F1306">
        <f t="shared" si="339"/>
        <v>0</v>
      </c>
    </row>
    <row r="1307" spans="1:6" x14ac:dyDescent="0.25">
      <c r="A1307" t="str">
        <f t="shared" si="342"/>
        <v>Scott Hernandez</v>
      </c>
      <c r="E1307">
        <f t="shared" ref="E1307:E1309" si="347">E1306</f>
        <v>2</v>
      </c>
      <c r="F1307">
        <f t="shared" si="339"/>
        <v>0</v>
      </c>
    </row>
    <row r="1308" spans="1:6" x14ac:dyDescent="0.25">
      <c r="A1308" t="str">
        <f t="shared" si="342"/>
        <v>Scott Hernandez</v>
      </c>
      <c r="C1308">
        <v>1</v>
      </c>
      <c r="D1308" t="s">
        <v>11</v>
      </c>
      <c r="E1308">
        <f t="shared" si="347"/>
        <v>2</v>
      </c>
      <c r="F1308">
        <f t="shared" si="339"/>
        <v>2</v>
      </c>
    </row>
    <row r="1309" spans="1:6" x14ac:dyDescent="0.25">
      <c r="A1309" t="str">
        <f t="shared" si="342"/>
        <v>Scott Hernandez</v>
      </c>
      <c r="E1309">
        <f t="shared" si="347"/>
        <v>2</v>
      </c>
      <c r="F1309">
        <f t="shared" si="339"/>
        <v>0</v>
      </c>
    </row>
    <row r="1310" spans="1:6" x14ac:dyDescent="0.25">
      <c r="A1310" t="str">
        <f t="shared" si="342"/>
        <v>Scott Hernandez</v>
      </c>
      <c r="B1310" t="s">
        <v>403</v>
      </c>
      <c r="E1310">
        <v>180</v>
      </c>
      <c r="F1310">
        <f t="shared" si="339"/>
        <v>0</v>
      </c>
    </row>
    <row r="1311" spans="1:6" x14ac:dyDescent="0.25">
      <c r="A1311" t="str">
        <f t="shared" si="342"/>
        <v>Scott Hernandez</v>
      </c>
      <c r="E1311">
        <f t="shared" ref="E1311:E1316" si="348">E1310</f>
        <v>180</v>
      </c>
      <c r="F1311">
        <f t="shared" si="339"/>
        <v>0</v>
      </c>
    </row>
    <row r="1312" spans="1:6" x14ac:dyDescent="0.25">
      <c r="A1312" t="str">
        <f t="shared" si="342"/>
        <v>Scott Hernandez</v>
      </c>
      <c r="C1312">
        <v>0.218</v>
      </c>
      <c r="D1312" t="s">
        <v>10</v>
      </c>
      <c r="E1312">
        <f t="shared" si="348"/>
        <v>180</v>
      </c>
      <c r="F1312">
        <f t="shared" si="339"/>
        <v>39.24</v>
      </c>
    </row>
    <row r="1313" spans="1:6" x14ac:dyDescent="0.25">
      <c r="A1313" t="str">
        <f t="shared" si="342"/>
        <v>Scott Hernandez</v>
      </c>
      <c r="C1313">
        <v>8.9999999999999993E-3</v>
      </c>
      <c r="D1313" t="s">
        <v>404</v>
      </c>
      <c r="E1313">
        <f t="shared" si="348"/>
        <v>180</v>
      </c>
      <c r="F1313">
        <f t="shared" si="339"/>
        <v>1.6199999999999999</v>
      </c>
    </row>
    <row r="1314" spans="1:6" x14ac:dyDescent="0.25">
      <c r="A1314" t="str">
        <f t="shared" si="342"/>
        <v>Scott Hernandez</v>
      </c>
      <c r="C1314">
        <v>1.0999999999999999E-2</v>
      </c>
      <c r="D1314" t="s">
        <v>148</v>
      </c>
      <c r="E1314">
        <f t="shared" si="348"/>
        <v>180</v>
      </c>
      <c r="F1314">
        <f t="shared" si="339"/>
        <v>1.98</v>
      </c>
    </row>
    <row r="1315" spans="1:6" x14ac:dyDescent="0.25">
      <c r="A1315" t="str">
        <f t="shared" si="342"/>
        <v>Scott Hernandez</v>
      </c>
      <c r="C1315">
        <v>0.76</v>
      </c>
      <c r="D1315" t="s">
        <v>11</v>
      </c>
      <c r="E1315">
        <f t="shared" si="348"/>
        <v>180</v>
      </c>
      <c r="F1315">
        <f t="shared" si="339"/>
        <v>136.80000000000001</v>
      </c>
    </row>
    <row r="1316" spans="1:6" x14ac:dyDescent="0.25">
      <c r="A1316" t="str">
        <f t="shared" si="342"/>
        <v>Scott Hernandez</v>
      </c>
      <c r="E1316">
        <f t="shared" si="348"/>
        <v>180</v>
      </c>
      <c r="F1316">
        <f t="shared" si="339"/>
        <v>0</v>
      </c>
    </row>
    <row r="1317" spans="1:6" x14ac:dyDescent="0.25">
      <c r="A1317" t="str">
        <f t="shared" si="342"/>
        <v>Scott Hernandez</v>
      </c>
      <c r="B1317" t="s">
        <v>405</v>
      </c>
      <c r="E1317">
        <v>13</v>
      </c>
      <c r="F1317">
        <f t="shared" si="339"/>
        <v>0</v>
      </c>
    </row>
    <row r="1318" spans="1:6" x14ac:dyDescent="0.25">
      <c r="A1318" t="str">
        <f t="shared" si="342"/>
        <v>Scott Hernandez</v>
      </c>
      <c r="E1318">
        <f t="shared" ref="E1318:E1321" si="349">E1317</f>
        <v>13</v>
      </c>
      <c r="F1318">
        <f t="shared" si="339"/>
        <v>0</v>
      </c>
    </row>
    <row r="1319" spans="1:6" x14ac:dyDescent="0.25">
      <c r="A1319" t="str">
        <f t="shared" si="342"/>
        <v>Scott Hernandez</v>
      </c>
      <c r="C1319">
        <v>0.54400000000000004</v>
      </c>
      <c r="D1319" t="s">
        <v>61</v>
      </c>
      <c r="E1319">
        <f t="shared" si="349"/>
        <v>13</v>
      </c>
      <c r="F1319">
        <f t="shared" si="339"/>
        <v>7.072000000000001</v>
      </c>
    </row>
    <row r="1320" spans="1:6" x14ac:dyDescent="0.25">
      <c r="A1320" t="str">
        <f t="shared" si="342"/>
        <v>Scott Hernandez</v>
      </c>
      <c r="C1320">
        <v>0.45500000000000002</v>
      </c>
      <c r="D1320" t="s">
        <v>59</v>
      </c>
      <c r="E1320">
        <f t="shared" si="349"/>
        <v>13</v>
      </c>
      <c r="F1320">
        <f t="shared" si="339"/>
        <v>5.915</v>
      </c>
    </row>
    <row r="1321" spans="1:6" x14ac:dyDescent="0.25">
      <c r="A1321" t="str">
        <f t="shared" ref="A1321:A1352" si="350">A1320</f>
        <v>Scott Hernandez</v>
      </c>
      <c r="E1321">
        <f t="shared" si="349"/>
        <v>13</v>
      </c>
      <c r="F1321">
        <f t="shared" si="339"/>
        <v>0</v>
      </c>
    </row>
    <row r="1322" spans="1:6" x14ac:dyDescent="0.25">
      <c r="A1322" t="str">
        <f t="shared" si="350"/>
        <v>Scott Hernandez</v>
      </c>
      <c r="B1322" t="s">
        <v>406</v>
      </c>
      <c r="E1322">
        <v>11</v>
      </c>
      <c r="F1322">
        <f t="shared" si="339"/>
        <v>0</v>
      </c>
    </row>
    <row r="1323" spans="1:6" x14ac:dyDescent="0.25">
      <c r="A1323" t="str">
        <f t="shared" si="350"/>
        <v>Scott Hernandez</v>
      </c>
      <c r="E1323">
        <f t="shared" ref="E1323:E1326" si="351">E1322</f>
        <v>11</v>
      </c>
      <c r="F1323">
        <f t="shared" si="339"/>
        <v>0</v>
      </c>
    </row>
    <row r="1324" spans="1:6" x14ac:dyDescent="0.25">
      <c r="A1324" t="str">
        <f t="shared" si="350"/>
        <v>Scott Hernandez</v>
      </c>
      <c r="C1324">
        <v>0.59399999999999997</v>
      </c>
      <c r="D1324" t="s">
        <v>68</v>
      </c>
      <c r="E1324">
        <f t="shared" si="351"/>
        <v>11</v>
      </c>
      <c r="F1324">
        <f t="shared" si="339"/>
        <v>6.5339999999999998</v>
      </c>
    </row>
    <row r="1325" spans="1:6" x14ac:dyDescent="0.25">
      <c r="A1325" t="str">
        <f t="shared" si="350"/>
        <v>Scott Hernandez</v>
      </c>
      <c r="C1325">
        <v>0.40500000000000003</v>
      </c>
      <c r="D1325" t="s">
        <v>11</v>
      </c>
      <c r="E1325">
        <f t="shared" si="351"/>
        <v>11</v>
      </c>
      <c r="F1325">
        <f t="shared" si="339"/>
        <v>4.4550000000000001</v>
      </c>
    </row>
    <row r="1326" spans="1:6" x14ac:dyDescent="0.25">
      <c r="A1326" t="str">
        <f t="shared" si="350"/>
        <v>Scott Hernandez</v>
      </c>
      <c r="E1326">
        <f t="shared" si="351"/>
        <v>11</v>
      </c>
      <c r="F1326">
        <f t="shared" si="339"/>
        <v>0</v>
      </c>
    </row>
    <row r="1327" spans="1:6" x14ac:dyDescent="0.25">
      <c r="A1327" t="str">
        <f t="shared" si="350"/>
        <v>Scott Hernandez</v>
      </c>
      <c r="B1327" t="s">
        <v>407</v>
      </c>
      <c r="E1327">
        <v>4</v>
      </c>
      <c r="F1327">
        <f t="shared" si="339"/>
        <v>0</v>
      </c>
    </row>
    <row r="1328" spans="1:6" x14ac:dyDescent="0.25">
      <c r="A1328" t="str">
        <f t="shared" si="350"/>
        <v>Scott Hernandez</v>
      </c>
      <c r="E1328">
        <f t="shared" ref="E1328:E1330" si="352">E1327</f>
        <v>4</v>
      </c>
      <c r="F1328">
        <f t="shared" si="339"/>
        <v>0</v>
      </c>
    </row>
    <row r="1329" spans="1:6" x14ac:dyDescent="0.25">
      <c r="A1329" t="str">
        <f t="shared" si="350"/>
        <v>Scott Hernandez</v>
      </c>
      <c r="C1329">
        <v>1</v>
      </c>
      <c r="D1329" t="s">
        <v>192</v>
      </c>
      <c r="E1329">
        <f t="shared" si="352"/>
        <v>4</v>
      </c>
      <c r="F1329">
        <f t="shared" si="339"/>
        <v>4</v>
      </c>
    </row>
    <row r="1330" spans="1:6" x14ac:dyDescent="0.25">
      <c r="A1330" t="str">
        <f t="shared" si="350"/>
        <v>Scott Hernandez</v>
      </c>
      <c r="E1330">
        <f t="shared" si="352"/>
        <v>4</v>
      </c>
      <c r="F1330">
        <f t="shared" si="339"/>
        <v>0</v>
      </c>
    </row>
    <row r="1331" spans="1:6" x14ac:dyDescent="0.25">
      <c r="A1331" t="str">
        <f t="shared" si="350"/>
        <v>Scott Hernandez</v>
      </c>
      <c r="B1331" t="s">
        <v>408</v>
      </c>
      <c r="E1331">
        <v>4</v>
      </c>
      <c r="F1331">
        <f t="shared" si="339"/>
        <v>0</v>
      </c>
    </row>
    <row r="1332" spans="1:6" x14ac:dyDescent="0.25">
      <c r="A1332" t="str">
        <f t="shared" si="350"/>
        <v>Scott Hernandez</v>
      </c>
      <c r="E1332">
        <f t="shared" ref="E1332:E1334" si="353">E1331</f>
        <v>4</v>
      </c>
      <c r="F1332">
        <f t="shared" si="339"/>
        <v>0</v>
      </c>
    </row>
    <row r="1333" spans="1:6" x14ac:dyDescent="0.25">
      <c r="A1333" t="str">
        <f t="shared" si="350"/>
        <v>Scott Hernandez</v>
      </c>
      <c r="C1333">
        <v>1</v>
      </c>
      <c r="D1333" t="s">
        <v>147</v>
      </c>
      <c r="E1333">
        <f t="shared" si="353"/>
        <v>4</v>
      </c>
      <c r="F1333">
        <f t="shared" si="339"/>
        <v>4</v>
      </c>
    </row>
    <row r="1334" spans="1:6" x14ac:dyDescent="0.25">
      <c r="A1334" t="str">
        <f t="shared" si="350"/>
        <v>Scott Hernandez</v>
      </c>
      <c r="E1334">
        <f t="shared" si="353"/>
        <v>4</v>
      </c>
      <c r="F1334">
        <f t="shared" si="339"/>
        <v>0</v>
      </c>
    </row>
    <row r="1335" spans="1:6" x14ac:dyDescent="0.25">
      <c r="A1335" t="str">
        <f t="shared" si="350"/>
        <v>Scott Hernandez</v>
      </c>
      <c r="B1335" t="s">
        <v>409</v>
      </c>
      <c r="E1335">
        <v>8</v>
      </c>
      <c r="F1335">
        <f t="shared" si="339"/>
        <v>0</v>
      </c>
    </row>
    <row r="1336" spans="1:6" x14ac:dyDescent="0.25">
      <c r="A1336" t="str">
        <f t="shared" si="350"/>
        <v>Scott Hernandez</v>
      </c>
      <c r="E1336">
        <f t="shared" ref="E1336:E1338" si="354">E1335</f>
        <v>8</v>
      </c>
      <c r="F1336">
        <f t="shared" si="339"/>
        <v>0</v>
      </c>
    </row>
    <row r="1337" spans="1:6" x14ac:dyDescent="0.25">
      <c r="A1337" t="str">
        <f t="shared" si="350"/>
        <v>Scott Hernandez</v>
      </c>
      <c r="C1337">
        <v>1</v>
      </c>
      <c r="D1337" t="s">
        <v>192</v>
      </c>
      <c r="E1337">
        <f t="shared" si="354"/>
        <v>8</v>
      </c>
      <c r="F1337">
        <f t="shared" si="339"/>
        <v>8</v>
      </c>
    </row>
    <row r="1338" spans="1:6" x14ac:dyDescent="0.25">
      <c r="A1338" t="str">
        <f t="shared" si="350"/>
        <v>Scott Hernandez</v>
      </c>
      <c r="E1338">
        <f t="shared" si="354"/>
        <v>8</v>
      </c>
      <c r="F1338">
        <f t="shared" si="339"/>
        <v>0</v>
      </c>
    </row>
    <row r="1339" spans="1:6" x14ac:dyDescent="0.25">
      <c r="A1339" t="str">
        <f t="shared" si="350"/>
        <v>Scott Hernandez</v>
      </c>
      <c r="B1339" t="s">
        <v>410</v>
      </c>
      <c r="E1339">
        <v>2</v>
      </c>
      <c r="F1339">
        <f t="shared" si="339"/>
        <v>0</v>
      </c>
    </row>
    <row r="1340" spans="1:6" x14ac:dyDescent="0.25">
      <c r="A1340" t="str">
        <f t="shared" si="350"/>
        <v>Scott Hernandez</v>
      </c>
      <c r="E1340">
        <f t="shared" ref="E1340:E1342" si="355">E1339</f>
        <v>2</v>
      </c>
      <c r="F1340">
        <f t="shared" si="339"/>
        <v>0</v>
      </c>
    </row>
    <row r="1341" spans="1:6" x14ac:dyDescent="0.25">
      <c r="A1341" t="str">
        <f t="shared" si="350"/>
        <v>Scott Hernandez</v>
      </c>
      <c r="C1341">
        <v>1</v>
      </c>
      <c r="D1341" t="s">
        <v>58</v>
      </c>
      <c r="E1341">
        <f t="shared" si="355"/>
        <v>2</v>
      </c>
      <c r="F1341">
        <f t="shared" si="339"/>
        <v>2</v>
      </c>
    </row>
    <row r="1342" spans="1:6" x14ac:dyDescent="0.25">
      <c r="A1342" t="str">
        <f t="shared" si="350"/>
        <v>Scott Hernandez</v>
      </c>
      <c r="E1342">
        <f t="shared" si="355"/>
        <v>2</v>
      </c>
      <c r="F1342">
        <f t="shared" si="339"/>
        <v>0</v>
      </c>
    </row>
    <row r="1343" spans="1:6" x14ac:dyDescent="0.25">
      <c r="A1343" t="str">
        <f t="shared" si="350"/>
        <v>Scott Hernandez</v>
      </c>
      <c r="B1343" t="s">
        <v>411</v>
      </c>
      <c r="E1343">
        <v>70</v>
      </c>
      <c r="F1343">
        <f t="shared" si="339"/>
        <v>0</v>
      </c>
    </row>
    <row r="1344" spans="1:6" x14ac:dyDescent="0.25">
      <c r="A1344" t="str">
        <f t="shared" si="350"/>
        <v>Scott Hernandez</v>
      </c>
      <c r="E1344">
        <f t="shared" ref="E1344:E1347" si="356">E1343</f>
        <v>70</v>
      </c>
      <c r="F1344">
        <f t="shared" si="339"/>
        <v>0</v>
      </c>
    </row>
    <row r="1345" spans="1:6" x14ac:dyDescent="0.25">
      <c r="A1345" t="str">
        <f t="shared" si="350"/>
        <v>Scott Hernandez</v>
      </c>
      <c r="C1345">
        <v>0.95</v>
      </c>
      <c r="D1345" t="s">
        <v>192</v>
      </c>
      <c r="E1345">
        <f t="shared" si="356"/>
        <v>70</v>
      </c>
      <c r="F1345">
        <f t="shared" si="339"/>
        <v>66.5</v>
      </c>
    </row>
    <row r="1346" spans="1:6" x14ac:dyDescent="0.25">
      <c r="A1346" t="str">
        <f t="shared" si="350"/>
        <v>Scott Hernandez</v>
      </c>
      <c r="C1346">
        <v>4.9000000000000002E-2</v>
      </c>
      <c r="D1346" t="s">
        <v>61</v>
      </c>
      <c r="E1346">
        <f t="shared" si="356"/>
        <v>70</v>
      </c>
      <c r="F1346">
        <f t="shared" si="339"/>
        <v>3.43</v>
      </c>
    </row>
    <row r="1347" spans="1:6" x14ac:dyDescent="0.25">
      <c r="A1347" t="str">
        <f t="shared" si="350"/>
        <v>Scott Hernandez</v>
      </c>
      <c r="E1347">
        <f t="shared" si="356"/>
        <v>70</v>
      </c>
      <c r="F1347">
        <f t="shared" ref="F1347:F1410" si="357">C1347*E1347</f>
        <v>0</v>
      </c>
    </row>
    <row r="1348" spans="1:6" x14ac:dyDescent="0.25">
      <c r="A1348" t="str">
        <f t="shared" si="350"/>
        <v>Scott Hernandez</v>
      </c>
      <c r="B1348" t="s">
        <v>412</v>
      </c>
      <c r="E1348">
        <v>68</v>
      </c>
      <c r="F1348">
        <f t="shared" si="357"/>
        <v>0</v>
      </c>
    </row>
    <row r="1349" spans="1:6" x14ac:dyDescent="0.25">
      <c r="A1349" t="str">
        <f t="shared" si="350"/>
        <v>Scott Hernandez</v>
      </c>
      <c r="E1349">
        <f t="shared" ref="E1349:E1352" si="358">E1348</f>
        <v>68</v>
      </c>
      <c r="F1349">
        <f t="shared" si="357"/>
        <v>0</v>
      </c>
    </row>
    <row r="1350" spans="1:6" x14ac:dyDescent="0.25">
      <c r="A1350" t="str">
        <f t="shared" si="350"/>
        <v>Scott Hernandez</v>
      </c>
      <c r="C1350">
        <v>0.34499999999999997</v>
      </c>
      <c r="D1350" t="s">
        <v>61</v>
      </c>
      <c r="E1350">
        <f t="shared" si="358"/>
        <v>68</v>
      </c>
      <c r="F1350">
        <f t="shared" si="357"/>
        <v>23.459999999999997</v>
      </c>
    </row>
    <row r="1351" spans="1:6" x14ac:dyDescent="0.25">
      <c r="A1351" t="str">
        <f t="shared" si="350"/>
        <v>Scott Hernandez</v>
      </c>
      <c r="C1351">
        <v>0.65400000000000003</v>
      </c>
      <c r="D1351" t="s">
        <v>59</v>
      </c>
      <c r="E1351">
        <f t="shared" si="358"/>
        <v>68</v>
      </c>
      <c r="F1351">
        <f t="shared" si="357"/>
        <v>44.472000000000001</v>
      </c>
    </row>
    <row r="1352" spans="1:6" x14ac:dyDescent="0.25">
      <c r="A1352" t="str">
        <f t="shared" si="350"/>
        <v>Scott Hernandez</v>
      </c>
      <c r="E1352">
        <f t="shared" si="358"/>
        <v>68</v>
      </c>
      <c r="F1352">
        <f t="shared" si="357"/>
        <v>0</v>
      </c>
    </row>
    <row r="1353" spans="1:6" x14ac:dyDescent="0.25">
      <c r="A1353" t="str">
        <f t="shared" ref="A1353:A1384" si="359">A1352</f>
        <v>Scott Hernandez</v>
      </c>
      <c r="B1353" t="s">
        <v>413</v>
      </c>
      <c r="E1353">
        <v>2</v>
      </c>
      <c r="F1353">
        <f t="shared" si="357"/>
        <v>0</v>
      </c>
    </row>
    <row r="1354" spans="1:6" x14ac:dyDescent="0.25">
      <c r="A1354" t="str">
        <f t="shared" si="359"/>
        <v>Scott Hernandez</v>
      </c>
      <c r="E1354">
        <f t="shared" ref="E1354:E1356" si="360">E1353</f>
        <v>2</v>
      </c>
      <c r="F1354">
        <f t="shared" si="357"/>
        <v>0</v>
      </c>
    </row>
    <row r="1355" spans="1:6" x14ac:dyDescent="0.25">
      <c r="A1355" t="str">
        <f t="shared" si="359"/>
        <v>Scott Hernandez</v>
      </c>
      <c r="C1355">
        <v>1</v>
      </c>
      <c r="D1355" t="s">
        <v>61</v>
      </c>
      <c r="E1355">
        <f t="shared" si="360"/>
        <v>2</v>
      </c>
      <c r="F1355">
        <f t="shared" si="357"/>
        <v>2</v>
      </c>
    </row>
    <row r="1356" spans="1:6" x14ac:dyDescent="0.25">
      <c r="A1356" t="str">
        <f t="shared" si="359"/>
        <v>Scott Hernandez</v>
      </c>
      <c r="E1356">
        <f t="shared" si="360"/>
        <v>2</v>
      </c>
      <c r="F1356">
        <f t="shared" si="357"/>
        <v>0</v>
      </c>
    </row>
    <row r="1357" spans="1:6" x14ac:dyDescent="0.25">
      <c r="A1357" t="str">
        <f t="shared" si="359"/>
        <v>Scott Hernandez</v>
      </c>
      <c r="B1357" t="s">
        <v>414</v>
      </c>
      <c r="E1357">
        <v>240</v>
      </c>
      <c r="F1357">
        <f t="shared" si="357"/>
        <v>0</v>
      </c>
    </row>
    <row r="1358" spans="1:6" x14ac:dyDescent="0.25">
      <c r="A1358" t="str">
        <f t="shared" si="359"/>
        <v>Scott Hernandez</v>
      </c>
      <c r="E1358">
        <f t="shared" ref="E1358:E1361" si="361">E1357</f>
        <v>240</v>
      </c>
      <c r="F1358">
        <f t="shared" si="357"/>
        <v>0</v>
      </c>
    </row>
    <row r="1359" spans="1:6" x14ac:dyDescent="0.25">
      <c r="A1359" t="str">
        <f t="shared" si="359"/>
        <v>Scott Hernandez</v>
      </c>
      <c r="C1359">
        <v>0.29899999999999999</v>
      </c>
      <c r="D1359" t="s">
        <v>61</v>
      </c>
      <c r="E1359">
        <f t="shared" si="361"/>
        <v>240</v>
      </c>
      <c r="F1359">
        <f t="shared" si="357"/>
        <v>71.759999999999991</v>
      </c>
    </row>
    <row r="1360" spans="1:6" x14ac:dyDescent="0.25">
      <c r="A1360" t="str">
        <f t="shared" si="359"/>
        <v>Scott Hernandez</v>
      </c>
      <c r="C1360">
        <v>0.7</v>
      </c>
      <c r="D1360" t="s">
        <v>11</v>
      </c>
      <c r="E1360">
        <f t="shared" si="361"/>
        <v>240</v>
      </c>
      <c r="F1360">
        <f t="shared" si="357"/>
        <v>168</v>
      </c>
    </row>
    <row r="1361" spans="1:6" x14ac:dyDescent="0.25">
      <c r="A1361" t="str">
        <f t="shared" si="359"/>
        <v>Scott Hernandez</v>
      </c>
      <c r="E1361">
        <f t="shared" si="361"/>
        <v>240</v>
      </c>
      <c r="F1361">
        <f t="shared" si="357"/>
        <v>0</v>
      </c>
    </row>
    <row r="1362" spans="1:6" x14ac:dyDescent="0.25">
      <c r="A1362" t="str">
        <f t="shared" si="359"/>
        <v>Scott Hernandez</v>
      </c>
      <c r="B1362" t="s">
        <v>415</v>
      </c>
      <c r="E1362">
        <v>54</v>
      </c>
      <c r="F1362">
        <f t="shared" si="357"/>
        <v>0</v>
      </c>
    </row>
    <row r="1363" spans="1:6" x14ac:dyDescent="0.25">
      <c r="A1363" t="str">
        <f t="shared" si="359"/>
        <v>Scott Hernandez</v>
      </c>
      <c r="E1363">
        <f t="shared" ref="E1363:E1365" si="362">E1362</f>
        <v>54</v>
      </c>
      <c r="F1363">
        <f t="shared" si="357"/>
        <v>0</v>
      </c>
    </row>
    <row r="1364" spans="1:6" x14ac:dyDescent="0.25">
      <c r="A1364" t="str">
        <f t="shared" si="359"/>
        <v>Scott Hernandez</v>
      </c>
      <c r="C1364">
        <v>1</v>
      </c>
      <c r="D1364" t="s">
        <v>11</v>
      </c>
      <c r="E1364">
        <f t="shared" si="362"/>
        <v>54</v>
      </c>
      <c r="F1364">
        <f t="shared" si="357"/>
        <v>54</v>
      </c>
    </row>
    <row r="1365" spans="1:6" x14ac:dyDescent="0.25">
      <c r="A1365" t="str">
        <f t="shared" si="359"/>
        <v>Scott Hernandez</v>
      </c>
      <c r="E1365">
        <f t="shared" si="362"/>
        <v>54</v>
      </c>
      <c r="F1365">
        <f t="shared" si="357"/>
        <v>0</v>
      </c>
    </row>
    <row r="1366" spans="1:6" x14ac:dyDescent="0.25">
      <c r="A1366" t="str">
        <f t="shared" si="359"/>
        <v>Scott Hernandez</v>
      </c>
      <c r="B1366" t="s">
        <v>416</v>
      </c>
      <c r="E1366">
        <v>65</v>
      </c>
      <c r="F1366">
        <f t="shared" si="357"/>
        <v>0</v>
      </c>
    </row>
    <row r="1367" spans="1:6" x14ac:dyDescent="0.25">
      <c r="A1367" t="str">
        <f t="shared" si="359"/>
        <v>Scott Hernandez</v>
      </c>
      <c r="E1367">
        <f t="shared" ref="E1367:E1369" si="363">E1366</f>
        <v>65</v>
      </c>
      <c r="F1367">
        <f t="shared" si="357"/>
        <v>0</v>
      </c>
    </row>
    <row r="1368" spans="1:6" x14ac:dyDescent="0.25">
      <c r="A1368" t="str">
        <f t="shared" si="359"/>
        <v>Scott Hernandez</v>
      </c>
      <c r="C1368">
        <v>1</v>
      </c>
      <c r="D1368" t="s">
        <v>11</v>
      </c>
      <c r="E1368">
        <f t="shared" si="363"/>
        <v>65</v>
      </c>
      <c r="F1368">
        <f t="shared" si="357"/>
        <v>65</v>
      </c>
    </row>
    <row r="1369" spans="1:6" x14ac:dyDescent="0.25">
      <c r="A1369" t="str">
        <f t="shared" si="359"/>
        <v>Scott Hernandez</v>
      </c>
      <c r="E1369">
        <f t="shared" si="363"/>
        <v>65</v>
      </c>
      <c r="F1369">
        <f t="shared" si="357"/>
        <v>0</v>
      </c>
    </row>
    <row r="1370" spans="1:6" x14ac:dyDescent="0.25">
      <c r="A1370" t="str">
        <f t="shared" si="359"/>
        <v>Scott Hernandez</v>
      </c>
      <c r="B1370" t="s">
        <v>417</v>
      </c>
      <c r="E1370">
        <v>54</v>
      </c>
      <c r="F1370">
        <f t="shared" si="357"/>
        <v>0</v>
      </c>
    </row>
    <row r="1371" spans="1:6" x14ac:dyDescent="0.25">
      <c r="A1371" t="str">
        <f t="shared" si="359"/>
        <v>Scott Hernandez</v>
      </c>
      <c r="E1371">
        <f t="shared" ref="E1371:E1375" si="364">E1370</f>
        <v>54</v>
      </c>
      <c r="F1371">
        <f t="shared" si="357"/>
        <v>0</v>
      </c>
    </row>
    <row r="1372" spans="1:6" x14ac:dyDescent="0.25">
      <c r="A1372" t="str">
        <f t="shared" si="359"/>
        <v>Scott Hernandez</v>
      </c>
      <c r="C1372">
        <v>4.2999999999999997E-2</v>
      </c>
      <c r="D1372" t="s">
        <v>19</v>
      </c>
      <c r="E1372">
        <f t="shared" si="364"/>
        <v>54</v>
      </c>
      <c r="F1372">
        <f t="shared" si="357"/>
        <v>2.3219999999999996</v>
      </c>
    </row>
    <row r="1373" spans="1:6" x14ac:dyDescent="0.25">
      <c r="A1373" t="str">
        <f t="shared" si="359"/>
        <v>Scott Hernandez</v>
      </c>
      <c r="C1373">
        <v>0.86599999999999999</v>
      </c>
      <c r="D1373" t="s">
        <v>59</v>
      </c>
      <c r="E1373">
        <f t="shared" si="364"/>
        <v>54</v>
      </c>
      <c r="F1373">
        <f t="shared" si="357"/>
        <v>46.764000000000003</v>
      </c>
    </row>
    <row r="1374" spans="1:6" x14ac:dyDescent="0.25">
      <c r="A1374" t="str">
        <f t="shared" si="359"/>
        <v>Scott Hernandez</v>
      </c>
      <c r="C1374">
        <v>0.09</v>
      </c>
      <c r="D1374" t="s">
        <v>28</v>
      </c>
      <c r="E1374">
        <f t="shared" si="364"/>
        <v>54</v>
      </c>
      <c r="F1374">
        <f t="shared" si="357"/>
        <v>4.8599999999999994</v>
      </c>
    </row>
    <row r="1375" spans="1:6" x14ac:dyDescent="0.25">
      <c r="A1375" t="str">
        <f t="shared" si="359"/>
        <v>Scott Hernandez</v>
      </c>
      <c r="E1375">
        <f t="shared" si="364"/>
        <v>54</v>
      </c>
      <c r="F1375">
        <f t="shared" si="357"/>
        <v>0</v>
      </c>
    </row>
    <row r="1376" spans="1:6" x14ac:dyDescent="0.25">
      <c r="A1376" t="str">
        <f t="shared" si="359"/>
        <v>Scott Hernandez</v>
      </c>
      <c r="B1376" t="s">
        <v>418</v>
      </c>
      <c r="E1376">
        <v>25</v>
      </c>
      <c r="F1376">
        <f t="shared" si="357"/>
        <v>0</v>
      </c>
    </row>
    <row r="1377" spans="1:6" x14ac:dyDescent="0.25">
      <c r="A1377" t="str">
        <f t="shared" si="359"/>
        <v>Scott Hernandez</v>
      </c>
      <c r="E1377">
        <f t="shared" ref="E1377:E1380" si="365">E1376</f>
        <v>25</v>
      </c>
      <c r="F1377">
        <f t="shared" si="357"/>
        <v>0</v>
      </c>
    </row>
    <row r="1378" spans="1:6" x14ac:dyDescent="0.25">
      <c r="A1378" t="str">
        <f t="shared" si="359"/>
        <v>Scott Hernandez</v>
      </c>
      <c r="C1378">
        <v>0.52700000000000002</v>
      </c>
      <c r="D1378" t="s">
        <v>61</v>
      </c>
      <c r="E1378">
        <f t="shared" si="365"/>
        <v>25</v>
      </c>
      <c r="F1378">
        <f t="shared" si="357"/>
        <v>13.175000000000001</v>
      </c>
    </row>
    <row r="1379" spans="1:6" x14ac:dyDescent="0.25">
      <c r="A1379" t="str">
        <f t="shared" si="359"/>
        <v>Scott Hernandez</v>
      </c>
      <c r="C1379">
        <v>0.47199999999999998</v>
      </c>
      <c r="D1379" t="s">
        <v>11</v>
      </c>
      <c r="E1379">
        <f t="shared" si="365"/>
        <v>25</v>
      </c>
      <c r="F1379">
        <f t="shared" si="357"/>
        <v>11.799999999999999</v>
      </c>
    </row>
    <row r="1380" spans="1:6" x14ac:dyDescent="0.25">
      <c r="A1380" t="str">
        <f t="shared" si="359"/>
        <v>Scott Hernandez</v>
      </c>
      <c r="E1380">
        <f t="shared" si="365"/>
        <v>25</v>
      </c>
      <c r="F1380">
        <f t="shared" si="357"/>
        <v>0</v>
      </c>
    </row>
    <row r="1381" spans="1:6" x14ac:dyDescent="0.25">
      <c r="A1381" t="str">
        <f t="shared" si="359"/>
        <v>Scott Hernandez</v>
      </c>
      <c r="B1381" t="s">
        <v>419</v>
      </c>
      <c r="E1381">
        <v>21</v>
      </c>
      <c r="F1381">
        <f t="shared" si="357"/>
        <v>0</v>
      </c>
    </row>
    <row r="1382" spans="1:6" x14ac:dyDescent="0.25">
      <c r="A1382" t="str">
        <f t="shared" si="359"/>
        <v>Scott Hernandez</v>
      </c>
      <c r="E1382">
        <f t="shared" ref="E1382:E1384" si="366">E1381</f>
        <v>21</v>
      </c>
      <c r="F1382">
        <f t="shared" si="357"/>
        <v>0</v>
      </c>
    </row>
    <row r="1383" spans="1:6" x14ac:dyDescent="0.25">
      <c r="A1383" t="str">
        <f t="shared" si="359"/>
        <v>Scott Hernandez</v>
      </c>
      <c r="C1383">
        <v>1</v>
      </c>
      <c r="D1383" t="s">
        <v>134</v>
      </c>
      <c r="E1383">
        <f t="shared" si="366"/>
        <v>21</v>
      </c>
      <c r="F1383">
        <f t="shared" si="357"/>
        <v>21</v>
      </c>
    </row>
    <row r="1384" spans="1:6" x14ac:dyDescent="0.25">
      <c r="A1384" t="str">
        <f t="shared" si="359"/>
        <v>Scott Hernandez</v>
      </c>
      <c r="E1384">
        <f t="shared" si="366"/>
        <v>21</v>
      </c>
      <c r="F1384">
        <f t="shared" si="357"/>
        <v>0</v>
      </c>
    </row>
    <row r="1385" spans="1:6" x14ac:dyDescent="0.25">
      <c r="A1385" t="str">
        <f t="shared" ref="A1385:A1391" si="367">A1384</f>
        <v>Scott Hernandez</v>
      </c>
      <c r="B1385" t="s">
        <v>420</v>
      </c>
      <c r="E1385">
        <v>2822</v>
      </c>
      <c r="F1385">
        <f t="shared" si="357"/>
        <v>0</v>
      </c>
    </row>
    <row r="1386" spans="1:6" x14ac:dyDescent="0.25">
      <c r="A1386" t="str">
        <f t="shared" si="367"/>
        <v>Scott Hernandez</v>
      </c>
      <c r="E1386">
        <f t="shared" ref="E1386:E1392" si="368">E1385</f>
        <v>2822</v>
      </c>
      <c r="F1386">
        <f t="shared" si="357"/>
        <v>0</v>
      </c>
    </row>
    <row r="1387" spans="1:6" x14ac:dyDescent="0.25">
      <c r="A1387" t="str">
        <f t="shared" si="367"/>
        <v>Scott Hernandez</v>
      </c>
      <c r="C1387">
        <v>0.245</v>
      </c>
      <c r="D1387" t="s">
        <v>10</v>
      </c>
      <c r="E1387">
        <f t="shared" si="368"/>
        <v>2822</v>
      </c>
      <c r="F1387">
        <f t="shared" si="357"/>
        <v>691.39</v>
      </c>
    </row>
    <row r="1388" spans="1:6" x14ac:dyDescent="0.25">
      <c r="A1388" t="str">
        <f t="shared" si="367"/>
        <v>Scott Hernandez</v>
      </c>
      <c r="C1388">
        <v>0.111</v>
      </c>
      <c r="D1388" t="s">
        <v>148</v>
      </c>
      <c r="E1388">
        <f t="shared" si="368"/>
        <v>2822</v>
      </c>
      <c r="F1388">
        <f t="shared" si="357"/>
        <v>313.24200000000002</v>
      </c>
    </row>
    <row r="1389" spans="1:6" x14ac:dyDescent="0.25">
      <c r="A1389" t="str">
        <f t="shared" si="367"/>
        <v>Scott Hernandez</v>
      </c>
      <c r="C1389">
        <v>1E-3</v>
      </c>
      <c r="D1389" t="s">
        <v>68</v>
      </c>
      <c r="E1389">
        <f t="shared" si="368"/>
        <v>2822</v>
      </c>
      <c r="F1389">
        <f t="shared" si="357"/>
        <v>2.8220000000000001</v>
      </c>
    </row>
    <row r="1390" spans="1:6" x14ac:dyDescent="0.25">
      <c r="A1390" t="str">
        <f t="shared" si="367"/>
        <v>Scott Hernandez</v>
      </c>
      <c r="C1390">
        <v>0.63900000000000001</v>
      </c>
      <c r="D1390" t="s">
        <v>11</v>
      </c>
      <c r="E1390">
        <f t="shared" si="368"/>
        <v>2822</v>
      </c>
      <c r="F1390">
        <f t="shared" si="357"/>
        <v>1803.258</v>
      </c>
    </row>
    <row r="1391" spans="1:6" x14ac:dyDescent="0.25">
      <c r="A1391" t="str">
        <f t="shared" si="367"/>
        <v>Scott Hernandez</v>
      </c>
      <c r="C1391">
        <v>1E-3</v>
      </c>
      <c r="D1391" t="s">
        <v>40</v>
      </c>
      <c r="E1391">
        <f t="shared" si="368"/>
        <v>2822</v>
      </c>
      <c r="F1391">
        <f t="shared" si="357"/>
        <v>2.8220000000000001</v>
      </c>
    </row>
    <row r="1392" spans="1:6" x14ac:dyDescent="0.25">
      <c r="A1392" t="s">
        <v>500</v>
      </c>
      <c r="E1392">
        <f t="shared" si="368"/>
        <v>2822</v>
      </c>
      <c r="F1392">
        <f t="shared" si="357"/>
        <v>0</v>
      </c>
    </row>
    <row r="1393" spans="1:6" x14ac:dyDescent="0.25">
      <c r="A1393" t="str">
        <f t="shared" ref="A1393:A1416" si="369">A1392</f>
        <v>Shaun Verch</v>
      </c>
      <c r="B1393" t="s">
        <v>423</v>
      </c>
      <c r="E1393">
        <v>3</v>
      </c>
      <c r="F1393">
        <f t="shared" si="357"/>
        <v>0</v>
      </c>
    </row>
    <row r="1394" spans="1:6" x14ac:dyDescent="0.25">
      <c r="A1394" t="str">
        <f t="shared" si="369"/>
        <v>Shaun Verch</v>
      </c>
      <c r="E1394">
        <f t="shared" ref="E1394:E1396" si="370">E1393</f>
        <v>3</v>
      </c>
      <c r="F1394">
        <f t="shared" si="357"/>
        <v>0</v>
      </c>
    </row>
    <row r="1395" spans="1:6" x14ac:dyDescent="0.25">
      <c r="A1395" t="str">
        <f t="shared" si="369"/>
        <v>Shaun Verch</v>
      </c>
      <c r="C1395">
        <v>1</v>
      </c>
      <c r="D1395" t="s">
        <v>192</v>
      </c>
      <c r="E1395">
        <f t="shared" si="370"/>
        <v>3</v>
      </c>
      <c r="F1395">
        <f t="shared" si="357"/>
        <v>3</v>
      </c>
    </row>
    <row r="1396" spans="1:6" x14ac:dyDescent="0.25">
      <c r="A1396" t="str">
        <f t="shared" si="369"/>
        <v>Shaun Verch</v>
      </c>
      <c r="E1396">
        <f t="shared" si="370"/>
        <v>3</v>
      </c>
      <c r="F1396">
        <f t="shared" si="357"/>
        <v>0</v>
      </c>
    </row>
    <row r="1397" spans="1:6" x14ac:dyDescent="0.25">
      <c r="A1397" t="str">
        <f t="shared" si="369"/>
        <v>Shaun Verch</v>
      </c>
      <c r="B1397" t="s">
        <v>424</v>
      </c>
      <c r="E1397">
        <v>12</v>
      </c>
      <c r="F1397">
        <f t="shared" si="357"/>
        <v>0</v>
      </c>
    </row>
    <row r="1398" spans="1:6" x14ac:dyDescent="0.25">
      <c r="A1398" t="str">
        <f t="shared" si="369"/>
        <v>Shaun Verch</v>
      </c>
      <c r="E1398">
        <f t="shared" ref="E1398:E1400" si="371">E1397</f>
        <v>12</v>
      </c>
      <c r="F1398">
        <f t="shared" si="357"/>
        <v>0</v>
      </c>
    </row>
    <row r="1399" spans="1:6" x14ac:dyDescent="0.25">
      <c r="A1399" t="str">
        <f t="shared" si="369"/>
        <v>Shaun Verch</v>
      </c>
      <c r="C1399">
        <v>1</v>
      </c>
      <c r="D1399" t="s">
        <v>295</v>
      </c>
      <c r="E1399">
        <f t="shared" si="371"/>
        <v>12</v>
      </c>
      <c r="F1399">
        <f t="shared" si="357"/>
        <v>12</v>
      </c>
    </row>
    <row r="1400" spans="1:6" x14ac:dyDescent="0.25">
      <c r="A1400" t="str">
        <f t="shared" si="369"/>
        <v>Shaun Verch</v>
      </c>
      <c r="E1400">
        <f t="shared" si="371"/>
        <v>12</v>
      </c>
      <c r="F1400">
        <f t="shared" si="357"/>
        <v>0</v>
      </c>
    </row>
    <row r="1401" spans="1:6" x14ac:dyDescent="0.25">
      <c r="A1401" t="str">
        <f t="shared" si="369"/>
        <v>Shaun Verch</v>
      </c>
      <c r="B1401" t="s">
        <v>425</v>
      </c>
      <c r="E1401">
        <v>186</v>
      </c>
      <c r="F1401">
        <f t="shared" si="357"/>
        <v>0</v>
      </c>
    </row>
    <row r="1402" spans="1:6" x14ac:dyDescent="0.25">
      <c r="A1402" t="str">
        <f t="shared" si="369"/>
        <v>Shaun Verch</v>
      </c>
      <c r="E1402">
        <f t="shared" ref="E1402:E1405" si="372">E1401</f>
        <v>186</v>
      </c>
      <c r="F1402">
        <f t="shared" si="357"/>
        <v>0</v>
      </c>
    </row>
    <row r="1403" spans="1:6" x14ac:dyDescent="0.25">
      <c r="A1403" t="str">
        <f t="shared" si="369"/>
        <v>Shaun Verch</v>
      </c>
      <c r="C1403">
        <v>2.9000000000000001E-2</v>
      </c>
      <c r="D1403" t="s">
        <v>295</v>
      </c>
      <c r="E1403">
        <f t="shared" si="372"/>
        <v>186</v>
      </c>
      <c r="F1403">
        <f t="shared" si="357"/>
        <v>5.3940000000000001</v>
      </c>
    </row>
    <row r="1404" spans="1:6" x14ac:dyDescent="0.25">
      <c r="A1404" t="str">
        <f t="shared" si="369"/>
        <v>Shaun Verch</v>
      </c>
      <c r="C1404">
        <v>0.97</v>
      </c>
      <c r="D1404" t="s">
        <v>147</v>
      </c>
      <c r="E1404">
        <f t="shared" si="372"/>
        <v>186</v>
      </c>
      <c r="F1404">
        <f t="shared" si="357"/>
        <v>180.42</v>
      </c>
    </row>
    <row r="1405" spans="1:6" x14ac:dyDescent="0.25">
      <c r="A1405" t="str">
        <f t="shared" si="369"/>
        <v>Shaun Verch</v>
      </c>
      <c r="E1405">
        <f t="shared" si="372"/>
        <v>186</v>
      </c>
      <c r="F1405">
        <f t="shared" si="357"/>
        <v>0</v>
      </c>
    </row>
    <row r="1406" spans="1:6" x14ac:dyDescent="0.25">
      <c r="A1406" t="str">
        <f t="shared" si="369"/>
        <v>Shaun Verch</v>
      </c>
      <c r="B1406" t="s">
        <v>426</v>
      </c>
      <c r="E1406">
        <v>74</v>
      </c>
      <c r="F1406">
        <f t="shared" si="357"/>
        <v>0</v>
      </c>
    </row>
    <row r="1407" spans="1:6" x14ac:dyDescent="0.25">
      <c r="A1407" t="str">
        <f t="shared" si="369"/>
        <v>Shaun Verch</v>
      </c>
      <c r="E1407">
        <f t="shared" ref="E1407:E1409" si="373">E1406</f>
        <v>74</v>
      </c>
      <c r="F1407">
        <f t="shared" si="357"/>
        <v>0</v>
      </c>
    </row>
    <row r="1408" spans="1:6" x14ac:dyDescent="0.25">
      <c r="A1408" t="str">
        <f t="shared" si="369"/>
        <v>Shaun Verch</v>
      </c>
      <c r="C1408">
        <v>1</v>
      </c>
      <c r="D1408" t="s">
        <v>282</v>
      </c>
      <c r="E1408">
        <f t="shared" si="373"/>
        <v>74</v>
      </c>
      <c r="F1408">
        <f t="shared" si="357"/>
        <v>74</v>
      </c>
    </row>
    <row r="1409" spans="1:6" x14ac:dyDescent="0.25">
      <c r="A1409" t="str">
        <f t="shared" si="369"/>
        <v>Shaun Verch</v>
      </c>
      <c r="E1409">
        <f t="shared" si="373"/>
        <v>74</v>
      </c>
      <c r="F1409">
        <f t="shared" si="357"/>
        <v>0</v>
      </c>
    </row>
    <row r="1410" spans="1:6" x14ac:dyDescent="0.25">
      <c r="A1410" t="str">
        <f t="shared" si="369"/>
        <v>Shaun Verch</v>
      </c>
      <c r="B1410" t="s">
        <v>427</v>
      </c>
      <c r="E1410">
        <v>10</v>
      </c>
      <c r="F1410">
        <f t="shared" si="357"/>
        <v>0</v>
      </c>
    </row>
    <row r="1411" spans="1:6" x14ac:dyDescent="0.25">
      <c r="A1411" t="str">
        <f t="shared" si="369"/>
        <v>Shaun Verch</v>
      </c>
      <c r="E1411">
        <f t="shared" ref="E1411:E1413" si="374">E1410</f>
        <v>10</v>
      </c>
      <c r="F1411">
        <f t="shared" ref="F1411:F1474" si="375">C1411*E1411</f>
        <v>0</v>
      </c>
    </row>
    <row r="1412" spans="1:6" x14ac:dyDescent="0.25">
      <c r="A1412" t="str">
        <f t="shared" si="369"/>
        <v>Shaun Verch</v>
      </c>
      <c r="C1412">
        <v>1</v>
      </c>
      <c r="D1412" t="s">
        <v>16</v>
      </c>
      <c r="E1412">
        <f t="shared" si="374"/>
        <v>10</v>
      </c>
      <c r="F1412">
        <f t="shared" si="375"/>
        <v>10</v>
      </c>
    </row>
    <row r="1413" spans="1:6" x14ac:dyDescent="0.25">
      <c r="A1413" t="str">
        <f t="shared" si="369"/>
        <v>Shaun Verch</v>
      </c>
      <c r="E1413">
        <f t="shared" si="374"/>
        <v>10</v>
      </c>
      <c r="F1413">
        <f t="shared" si="375"/>
        <v>0</v>
      </c>
    </row>
    <row r="1414" spans="1:6" x14ac:dyDescent="0.25">
      <c r="A1414" t="str">
        <f t="shared" si="369"/>
        <v>Shaun Verch</v>
      </c>
      <c r="B1414" t="s">
        <v>428</v>
      </c>
      <c r="E1414">
        <v>2</v>
      </c>
      <c r="F1414">
        <f t="shared" si="375"/>
        <v>0</v>
      </c>
    </row>
    <row r="1415" spans="1:6" x14ac:dyDescent="0.25">
      <c r="A1415" t="str">
        <f t="shared" si="369"/>
        <v>Shaun Verch</v>
      </c>
      <c r="E1415">
        <f t="shared" ref="E1415:E1417" si="376">E1414</f>
        <v>2</v>
      </c>
      <c r="F1415">
        <f t="shared" si="375"/>
        <v>0</v>
      </c>
    </row>
    <row r="1416" spans="1:6" x14ac:dyDescent="0.25">
      <c r="A1416" t="str">
        <f t="shared" si="369"/>
        <v>Shaun Verch</v>
      </c>
      <c r="C1416">
        <v>1</v>
      </c>
      <c r="D1416" t="s">
        <v>17</v>
      </c>
      <c r="E1416">
        <f t="shared" si="376"/>
        <v>2</v>
      </c>
      <c r="F1416">
        <f t="shared" si="375"/>
        <v>2</v>
      </c>
    </row>
    <row r="1417" spans="1:6" x14ac:dyDescent="0.25">
      <c r="A1417" t="s">
        <v>501</v>
      </c>
      <c r="E1417">
        <f t="shared" si="376"/>
        <v>2</v>
      </c>
      <c r="F1417">
        <f t="shared" si="375"/>
        <v>0</v>
      </c>
    </row>
    <row r="1418" spans="1:6" x14ac:dyDescent="0.25">
      <c r="A1418" t="str">
        <f t="shared" ref="A1418:A1451" si="377">A1417</f>
        <v>Siyuan Zhou</v>
      </c>
      <c r="B1418" t="s">
        <v>431</v>
      </c>
      <c r="E1418">
        <v>46</v>
      </c>
      <c r="F1418">
        <f t="shared" si="375"/>
        <v>0</v>
      </c>
    </row>
    <row r="1419" spans="1:6" x14ac:dyDescent="0.25">
      <c r="A1419" t="str">
        <f t="shared" si="377"/>
        <v>Siyuan Zhou</v>
      </c>
      <c r="E1419">
        <f t="shared" ref="E1419:E1421" si="378">E1418</f>
        <v>46</v>
      </c>
      <c r="F1419">
        <f t="shared" si="375"/>
        <v>0</v>
      </c>
    </row>
    <row r="1420" spans="1:6" x14ac:dyDescent="0.25">
      <c r="A1420" t="str">
        <f t="shared" si="377"/>
        <v>Siyuan Zhou</v>
      </c>
      <c r="C1420">
        <v>1</v>
      </c>
      <c r="D1420" t="s">
        <v>72</v>
      </c>
      <c r="E1420">
        <f t="shared" si="378"/>
        <v>46</v>
      </c>
      <c r="F1420">
        <f t="shared" si="375"/>
        <v>46</v>
      </c>
    </row>
    <row r="1421" spans="1:6" x14ac:dyDescent="0.25">
      <c r="A1421" t="str">
        <f t="shared" si="377"/>
        <v>Siyuan Zhou</v>
      </c>
      <c r="E1421">
        <f t="shared" si="378"/>
        <v>46</v>
      </c>
      <c r="F1421">
        <f t="shared" si="375"/>
        <v>0</v>
      </c>
    </row>
    <row r="1422" spans="1:6" x14ac:dyDescent="0.25">
      <c r="A1422" t="str">
        <f t="shared" si="377"/>
        <v>Siyuan Zhou</v>
      </c>
      <c r="B1422" t="s">
        <v>432</v>
      </c>
      <c r="E1422">
        <v>26</v>
      </c>
      <c r="F1422">
        <f t="shared" si="375"/>
        <v>0</v>
      </c>
    </row>
    <row r="1423" spans="1:6" x14ac:dyDescent="0.25">
      <c r="A1423" t="str">
        <f t="shared" si="377"/>
        <v>Siyuan Zhou</v>
      </c>
      <c r="E1423">
        <f t="shared" ref="E1423:E1425" si="379">E1422</f>
        <v>26</v>
      </c>
      <c r="F1423">
        <f t="shared" si="375"/>
        <v>0</v>
      </c>
    </row>
    <row r="1424" spans="1:6" x14ac:dyDescent="0.25">
      <c r="A1424" t="str">
        <f t="shared" si="377"/>
        <v>Siyuan Zhou</v>
      </c>
      <c r="C1424">
        <v>1</v>
      </c>
      <c r="D1424" t="s">
        <v>11</v>
      </c>
      <c r="E1424">
        <f t="shared" si="379"/>
        <v>26</v>
      </c>
      <c r="F1424">
        <f t="shared" si="375"/>
        <v>26</v>
      </c>
    </row>
    <row r="1425" spans="1:6" x14ac:dyDescent="0.25">
      <c r="A1425" t="str">
        <f t="shared" si="377"/>
        <v>Siyuan Zhou</v>
      </c>
      <c r="E1425">
        <f t="shared" si="379"/>
        <v>26</v>
      </c>
      <c r="F1425">
        <f t="shared" si="375"/>
        <v>0</v>
      </c>
    </row>
    <row r="1426" spans="1:6" x14ac:dyDescent="0.25">
      <c r="A1426" t="str">
        <f t="shared" si="377"/>
        <v>Siyuan Zhou</v>
      </c>
      <c r="B1426" t="s">
        <v>433</v>
      </c>
      <c r="E1426">
        <v>10</v>
      </c>
      <c r="F1426">
        <f t="shared" si="375"/>
        <v>0</v>
      </c>
    </row>
    <row r="1427" spans="1:6" x14ac:dyDescent="0.25">
      <c r="A1427" t="str">
        <f t="shared" si="377"/>
        <v>Siyuan Zhou</v>
      </c>
      <c r="E1427">
        <f t="shared" ref="E1427:E1429" si="380">E1426</f>
        <v>10</v>
      </c>
      <c r="F1427">
        <f t="shared" si="375"/>
        <v>0</v>
      </c>
    </row>
    <row r="1428" spans="1:6" x14ac:dyDescent="0.25">
      <c r="A1428" t="str">
        <f t="shared" si="377"/>
        <v>Siyuan Zhou</v>
      </c>
      <c r="C1428">
        <v>1</v>
      </c>
      <c r="D1428" t="s">
        <v>229</v>
      </c>
      <c r="E1428">
        <f t="shared" si="380"/>
        <v>10</v>
      </c>
      <c r="F1428">
        <f t="shared" si="375"/>
        <v>10</v>
      </c>
    </row>
    <row r="1429" spans="1:6" x14ac:dyDescent="0.25">
      <c r="A1429" t="str">
        <f t="shared" si="377"/>
        <v>Siyuan Zhou</v>
      </c>
      <c r="E1429">
        <f t="shared" si="380"/>
        <v>10</v>
      </c>
      <c r="F1429">
        <f t="shared" si="375"/>
        <v>0</v>
      </c>
    </row>
    <row r="1430" spans="1:6" x14ac:dyDescent="0.25">
      <c r="A1430" t="str">
        <f t="shared" si="377"/>
        <v>Siyuan Zhou</v>
      </c>
      <c r="B1430" t="s">
        <v>434</v>
      </c>
      <c r="E1430">
        <v>36</v>
      </c>
      <c r="F1430">
        <f t="shared" si="375"/>
        <v>0</v>
      </c>
    </row>
    <row r="1431" spans="1:6" x14ac:dyDescent="0.25">
      <c r="A1431" t="str">
        <f t="shared" si="377"/>
        <v>Siyuan Zhou</v>
      </c>
      <c r="E1431">
        <f t="shared" ref="E1431:E1433" si="381">E1430</f>
        <v>36</v>
      </c>
      <c r="F1431">
        <f t="shared" si="375"/>
        <v>0</v>
      </c>
    </row>
    <row r="1432" spans="1:6" x14ac:dyDescent="0.25">
      <c r="A1432" t="str">
        <f t="shared" si="377"/>
        <v>Siyuan Zhou</v>
      </c>
      <c r="C1432">
        <v>1</v>
      </c>
      <c r="D1432" t="s">
        <v>58</v>
      </c>
      <c r="E1432">
        <f t="shared" si="381"/>
        <v>36</v>
      </c>
      <c r="F1432">
        <f t="shared" si="375"/>
        <v>36</v>
      </c>
    </row>
    <row r="1433" spans="1:6" x14ac:dyDescent="0.25">
      <c r="A1433" t="str">
        <f t="shared" si="377"/>
        <v>Siyuan Zhou</v>
      </c>
      <c r="E1433">
        <f t="shared" si="381"/>
        <v>36</v>
      </c>
      <c r="F1433">
        <f t="shared" si="375"/>
        <v>0</v>
      </c>
    </row>
    <row r="1434" spans="1:6" x14ac:dyDescent="0.25">
      <c r="A1434" t="str">
        <f t="shared" si="377"/>
        <v>Siyuan Zhou</v>
      </c>
      <c r="B1434" t="s">
        <v>435</v>
      </c>
      <c r="E1434">
        <v>32</v>
      </c>
      <c r="F1434">
        <f t="shared" si="375"/>
        <v>0</v>
      </c>
    </row>
    <row r="1435" spans="1:6" x14ac:dyDescent="0.25">
      <c r="A1435" t="str">
        <f t="shared" si="377"/>
        <v>Siyuan Zhou</v>
      </c>
      <c r="E1435">
        <f t="shared" ref="E1435:E1437" si="382">E1434</f>
        <v>32</v>
      </c>
      <c r="F1435">
        <f t="shared" si="375"/>
        <v>0</v>
      </c>
    </row>
    <row r="1436" spans="1:6" x14ac:dyDescent="0.25">
      <c r="A1436" t="str">
        <f t="shared" si="377"/>
        <v>Siyuan Zhou</v>
      </c>
      <c r="C1436">
        <v>1</v>
      </c>
      <c r="D1436" t="s">
        <v>58</v>
      </c>
      <c r="E1436">
        <f t="shared" si="382"/>
        <v>32</v>
      </c>
      <c r="F1436">
        <f t="shared" si="375"/>
        <v>32</v>
      </c>
    </row>
    <row r="1437" spans="1:6" x14ac:dyDescent="0.25">
      <c r="A1437" t="str">
        <f t="shared" si="377"/>
        <v>Siyuan Zhou</v>
      </c>
      <c r="E1437">
        <f t="shared" si="382"/>
        <v>32</v>
      </c>
      <c r="F1437">
        <f t="shared" si="375"/>
        <v>0</v>
      </c>
    </row>
    <row r="1438" spans="1:6" x14ac:dyDescent="0.25">
      <c r="A1438" t="str">
        <f t="shared" si="377"/>
        <v>Siyuan Zhou</v>
      </c>
      <c r="B1438" t="s">
        <v>436</v>
      </c>
      <c r="E1438">
        <v>205</v>
      </c>
      <c r="F1438">
        <f t="shared" si="375"/>
        <v>0</v>
      </c>
    </row>
    <row r="1439" spans="1:6" x14ac:dyDescent="0.25">
      <c r="A1439" t="str">
        <f t="shared" si="377"/>
        <v>Siyuan Zhou</v>
      </c>
      <c r="E1439">
        <f t="shared" ref="E1439:E1443" si="383">E1438</f>
        <v>205</v>
      </c>
      <c r="F1439">
        <f t="shared" si="375"/>
        <v>0</v>
      </c>
    </row>
    <row r="1440" spans="1:6" x14ac:dyDescent="0.25">
      <c r="A1440" t="str">
        <f t="shared" si="377"/>
        <v>Siyuan Zhou</v>
      </c>
      <c r="C1440">
        <v>0.75</v>
      </c>
      <c r="D1440" t="s">
        <v>10</v>
      </c>
      <c r="E1440">
        <f t="shared" si="383"/>
        <v>205</v>
      </c>
      <c r="F1440">
        <f t="shared" si="375"/>
        <v>153.75</v>
      </c>
    </row>
    <row r="1441" spans="1:6" x14ac:dyDescent="0.25">
      <c r="A1441" t="str">
        <f t="shared" si="377"/>
        <v>Siyuan Zhou</v>
      </c>
      <c r="C1441">
        <v>0.16</v>
      </c>
      <c r="D1441" t="s">
        <v>128</v>
      </c>
      <c r="E1441">
        <f t="shared" si="383"/>
        <v>205</v>
      </c>
      <c r="F1441">
        <f t="shared" si="375"/>
        <v>32.799999999999997</v>
      </c>
    </row>
    <row r="1442" spans="1:6" x14ac:dyDescent="0.25">
      <c r="A1442" t="str">
        <f t="shared" si="377"/>
        <v>Siyuan Zhou</v>
      </c>
      <c r="C1442">
        <v>8.8999999999999996E-2</v>
      </c>
      <c r="D1442" t="s">
        <v>72</v>
      </c>
      <c r="E1442">
        <f t="shared" si="383"/>
        <v>205</v>
      </c>
      <c r="F1442">
        <f t="shared" si="375"/>
        <v>18.244999999999997</v>
      </c>
    </row>
    <row r="1443" spans="1:6" x14ac:dyDescent="0.25">
      <c r="A1443" t="str">
        <f t="shared" si="377"/>
        <v>Siyuan Zhou</v>
      </c>
      <c r="E1443">
        <f t="shared" si="383"/>
        <v>205</v>
      </c>
      <c r="F1443">
        <f t="shared" si="375"/>
        <v>0</v>
      </c>
    </row>
    <row r="1444" spans="1:6" x14ac:dyDescent="0.25">
      <c r="A1444" t="str">
        <f t="shared" si="377"/>
        <v>Siyuan Zhou</v>
      </c>
      <c r="B1444" t="s">
        <v>437</v>
      </c>
      <c r="E1444">
        <v>340</v>
      </c>
      <c r="F1444">
        <f t="shared" si="375"/>
        <v>0</v>
      </c>
    </row>
    <row r="1445" spans="1:6" x14ac:dyDescent="0.25">
      <c r="A1445" t="str">
        <f t="shared" si="377"/>
        <v>Siyuan Zhou</v>
      </c>
      <c r="E1445">
        <f t="shared" ref="E1445:E1448" si="384">E1444</f>
        <v>340</v>
      </c>
      <c r="F1445">
        <f t="shared" si="375"/>
        <v>0</v>
      </c>
    </row>
    <row r="1446" spans="1:6" x14ac:dyDescent="0.25">
      <c r="A1446" t="str">
        <f t="shared" si="377"/>
        <v>Siyuan Zhou</v>
      </c>
      <c r="C1446">
        <v>0.505</v>
      </c>
      <c r="D1446" t="s">
        <v>148</v>
      </c>
      <c r="E1446">
        <f t="shared" si="384"/>
        <v>340</v>
      </c>
      <c r="F1446">
        <f t="shared" si="375"/>
        <v>171.7</v>
      </c>
    </row>
    <row r="1447" spans="1:6" x14ac:dyDescent="0.25">
      <c r="A1447" t="str">
        <f t="shared" si="377"/>
        <v>Siyuan Zhou</v>
      </c>
      <c r="C1447">
        <v>0.49399999999999999</v>
      </c>
      <c r="D1447" t="s">
        <v>61</v>
      </c>
      <c r="E1447">
        <f t="shared" si="384"/>
        <v>340</v>
      </c>
      <c r="F1447">
        <f t="shared" si="375"/>
        <v>167.96</v>
      </c>
    </row>
    <row r="1448" spans="1:6" x14ac:dyDescent="0.25">
      <c r="A1448" t="str">
        <f t="shared" si="377"/>
        <v>Siyuan Zhou</v>
      </c>
      <c r="E1448">
        <f t="shared" si="384"/>
        <v>340</v>
      </c>
      <c r="F1448">
        <f t="shared" si="375"/>
        <v>0</v>
      </c>
    </row>
    <row r="1449" spans="1:6" x14ac:dyDescent="0.25">
      <c r="A1449" t="str">
        <f t="shared" si="377"/>
        <v>Siyuan Zhou</v>
      </c>
      <c r="B1449" t="s">
        <v>438</v>
      </c>
      <c r="E1449">
        <v>6</v>
      </c>
      <c r="F1449">
        <f t="shared" si="375"/>
        <v>0</v>
      </c>
    </row>
    <row r="1450" spans="1:6" x14ac:dyDescent="0.25">
      <c r="A1450" t="str">
        <f t="shared" si="377"/>
        <v>Siyuan Zhou</v>
      </c>
      <c r="E1450">
        <f t="shared" ref="E1450:E1452" si="385">E1449</f>
        <v>6</v>
      </c>
      <c r="F1450">
        <f t="shared" si="375"/>
        <v>0</v>
      </c>
    </row>
    <row r="1451" spans="1:6" x14ac:dyDescent="0.25">
      <c r="A1451" t="str">
        <f t="shared" si="377"/>
        <v>Siyuan Zhou</v>
      </c>
      <c r="C1451">
        <v>1</v>
      </c>
      <c r="D1451" t="s">
        <v>11</v>
      </c>
      <c r="E1451">
        <f t="shared" si="385"/>
        <v>6</v>
      </c>
      <c r="F1451">
        <f t="shared" si="375"/>
        <v>6</v>
      </c>
    </row>
    <row r="1452" spans="1:6" x14ac:dyDescent="0.25">
      <c r="A1452" t="s">
        <v>505</v>
      </c>
      <c r="E1452">
        <f t="shared" si="385"/>
        <v>6</v>
      </c>
      <c r="F1452">
        <f t="shared" si="375"/>
        <v>0</v>
      </c>
    </row>
    <row r="1453" spans="1:6" x14ac:dyDescent="0.25">
      <c r="A1453" t="str">
        <f t="shared" ref="A1453:A1484" si="386">A1452</f>
        <v>Spencer T Brody</v>
      </c>
      <c r="B1453" t="s">
        <v>442</v>
      </c>
      <c r="E1453">
        <v>24</v>
      </c>
      <c r="F1453">
        <f t="shared" si="375"/>
        <v>0</v>
      </c>
    </row>
    <row r="1454" spans="1:6" x14ac:dyDescent="0.25">
      <c r="A1454" t="str">
        <f t="shared" si="386"/>
        <v>Spencer T Brody</v>
      </c>
      <c r="E1454">
        <f t="shared" ref="E1454:E1456" si="387">E1453</f>
        <v>24</v>
      </c>
      <c r="F1454">
        <f t="shared" si="375"/>
        <v>0</v>
      </c>
    </row>
    <row r="1455" spans="1:6" x14ac:dyDescent="0.25">
      <c r="A1455" t="str">
        <f t="shared" si="386"/>
        <v>Spencer T Brody</v>
      </c>
      <c r="C1455">
        <v>1</v>
      </c>
      <c r="D1455" t="s">
        <v>51</v>
      </c>
      <c r="E1455">
        <f t="shared" si="387"/>
        <v>24</v>
      </c>
      <c r="F1455">
        <f t="shared" si="375"/>
        <v>24</v>
      </c>
    </row>
    <row r="1456" spans="1:6" x14ac:dyDescent="0.25">
      <c r="A1456" t="str">
        <f t="shared" si="386"/>
        <v>Spencer T Brody</v>
      </c>
      <c r="E1456">
        <f t="shared" si="387"/>
        <v>24</v>
      </c>
      <c r="F1456">
        <f t="shared" si="375"/>
        <v>0</v>
      </c>
    </row>
    <row r="1457" spans="1:6" x14ac:dyDescent="0.25">
      <c r="A1457" t="str">
        <f t="shared" si="386"/>
        <v>Spencer T Brody</v>
      </c>
      <c r="B1457" t="s">
        <v>443</v>
      </c>
      <c r="E1457">
        <v>2</v>
      </c>
      <c r="F1457">
        <f t="shared" si="375"/>
        <v>0</v>
      </c>
    </row>
    <row r="1458" spans="1:6" x14ac:dyDescent="0.25">
      <c r="A1458" t="str">
        <f t="shared" si="386"/>
        <v>Spencer T Brody</v>
      </c>
      <c r="E1458">
        <f t="shared" ref="E1458:E1460" si="388">E1457</f>
        <v>2</v>
      </c>
      <c r="F1458">
        <f t="shared" si="375"/>
        <v>0</v>
      </c>
    </row>
    <row r="1459" spans="1:6" x14ac:dyDescent="0.25">
      <c r="A1459" t="str">
        <f t="shared" si="386"/>
        <v>Spencer T Brody</v>
      </c>
      <c r="C1459">
        <v>1</v>
      </c>
      <c r="D1459" t="s">
        <v>51</v>
      </c>
      <c r="E1459">
        <f t="shared" si="388"/>
        <v>2</v>
      </c>
      <c r="F1459">
        <f t="shared" si="375"/>
        <v>2</v>
      </c>
    </row>
    <row r="1460" spans="1:6" x14ac:dyDescent="0.25">
      <c r="A1460" t="str">
        <f t="shared" si="386"/>
        <v>Spencer T Brody</v>
      </c>
      <c r="E1460">
        <f t="shared" si="388"/>
        <v>2</v>
      </c>
      <c r="F1460">
        <f t="shared" si="375"/>
        <v>0</v>
      </c>
    </row>
    <row r="1461" spans="1:6" x14ac:dyDescent="0.25">
      <c r="A1461" t="str">
        <f t="shared" si="386"/>
        <v>Spencer T Brody</v>
      </c>
      <c r="B1461" t="s">
        <v>444</v>
      </c>
      <c r="E1461">
        <v>44</v>
      </c>
      <c r="F1461">
        <f t="shared" si="375"/>
        <v>0</v>
      </c>
    </row>
    <row r="1462" spans="1:6" x14ac:dyDescent="0.25">
      <c r="A1462" t="str">
        <f t="shared" si="386"/>
        <v>Spencer T Brody</v>
      </c>
      <c r="E1462">
        <f t="shared" ref="E1462:E1464" si="389">E1461</f>
        <v>44</v>
      </c>
      <c r="F1462">
        <f t="shared" si="375"/>
        <v>0</v>
      </c>
    </row>
    <row r="1463" spans="1:6" x14ac:dyDescent="0.25">
      <c r="A1463" t="str">
        <f t="shared" si="386"/>
        <v>Spencer T Brody</v>
      </c>
      <c r="C1463">
        <v>1</v>
      </c>
      <c r="D1463" t="s">
        <v>39</v>
      </c>
      <c r="E1463">
        <f t="shared" si="389"/>
        <v>44</v>
      </c>
      <c r="F1463">
        <f t="shared" si="375"/>
        <v>44</v>
      </c>
    </row>
    <row r="1464" spans="1:6" x14ac:dyDescent="0.25">
      <c r="A1464" t="str">
        <f t="shared" si="386"/>
        <v>Spencer T Brody</v>
      </c>
      <c r="E1464">
        <f t="shared" si="389"/>
        <v>44</v>
      </c>
      <c r="F1464">
        <f t="shared" si="375"/>
        <v>0</v>
      </c>
    </row>
    <row r="1465" spans="1:6" x14ac:dyDescent="0.25">
      <c r="A1465" t="str">
        <f t="shared" si="386"/>
        <v>Spencer T Brody</v>
      </c>
      <c r="B1465" t="s">
        <v>445</v>
      </c>
      <c r="E1465">
        <v>6</v>
      </c>
      <c r="F1465">
        <f t="shared" si="375"/>
        <v>0</v>
      </c>
    </row>
    <row r="1466" spans="1:6" x14ac:dyDescent="0.25">
      <c r="A1466" t="str">
        <f t="shared" si="386"/>
        <v>Spencer T Brody</v>
      </c>
      <c r="E1466">
        <f t="shared" ref="E1466:E1469" si="390">E1465</f>
        <v>6</v>
      </c>
      <c r="F1466">
        <f t="shared" si="375"/>
        <v>0</v>
      </c>
    </row>
    <row r="1467" spans="1:6" x14ac:dyDescent="0.25">
      <c r="A1467" t="str">
        <f t="shared" si="386"/>
        <v>Spencer T Brody</v>
      </c>
      <c r="C1467">
        <v>0.45</v>
      </c>
      <c r="D1467" t="s">
        <v>19</v>
      </c>
      <c r="E1467">
        <f t="shared" si="390"/>
        <v>6</v>
      </c>
      <c r="F1467">
        <f t="shared" si="375"/>
        <v>2.7</v>
      </c>
    </row>
    <row r="1468" spans="1:6" x14ac:dyDescent="0.25">
      <c r="A1468" t="str">
        <f t="shared" si="386"/>
        <v>Spencer T Brody</v>
      </c>
      <c r="C1468">
        <v>0.54900000000000004</v>
      </c>
      <c r="D1468" t="s">
        <v>128</v>
      </c>
      <c r="E1468">
        <f t="shared" si="390"/>
        <v>6</v>
      </c>
      <c r="F1468">
        <f t="shared" si="375"/>
        <v>3.2940000000000005</v>
      </c>
    </row>
    <row r="1469" spans="1:6" x14ac:dyDescent="0.25">
      <c r="A1469" t="str">
        <f t="shared" si="386"/>
        <v>Spencer T Brody</v>
      </c>
      <c r="E1469">
        <f t="shared" si="390"/>
        <v>6</v>
      </c>
      <c r="F1469">
        <f t="shared" si="375"/>
        <v>0</v>
      </c>
    </row>
    <row r="1470" spans="1:6" x14ac:dyDescent="0.25">
      <c r="A1470" t="str">
        <f t="shared" si="386"/>
        <v>Spencer T Brody</v>
      </c>
      <c r="B1470" t="s">
        <v>446</v>
      </c>
      <c r="E1470">
        <v>39</v>
      </c>
      <c r="F1470">
        <f t="shared" si="375"/>
        <v>0</v>
      </c>
    </row>
    <row r="1471" spans="1:6" x14ac:dyDescent="0.25">
      <c r="A1471" t="str">
        <f t="shared" si="386"/>
        <v>Spencer T Brody</v>
      </c>
      <c r="E1471">
        <f t="shared" ref="E1471:E1473" si="391">E1470</f>
        <v>39</v>
      </c>
      <c r="F1471">
        <f t="shared" si="375"/>
        <v>0</v>
      </c>
    </row>
    <row r="1472" spans="1:6" x14ac:dyDescent="0.25">
      <c r="A1472" t="str">
        <f t="shared" si="386"/>
        <v>Spencer T Brody</v>
      </c>
      <c r="C1472">
        <v>1</v>
      </c>
      <c r="D1472" t="s">
        <v>134</v>
      </c>
      <c r="E1472">
        <f t="shared" si="391"/>
        <v>39</v>
      </c>
      <c r="F1472">
        <f t="shared" si="375"/>
        <v>39</v>
      </c>
    </row>
    <row r="1473" spans="1:6" x14ac:dyDescent="0.25">
      <c r="A1473" t="str">
        <f t="shared" si="386"/>
        <v>Spencer T Brody</v>
      </c>
      <c r="E1473">
        <f t="shared" si="391"/>
        <v>39</v>
      </c>
      <c r="F1473">
        <f t="shared" si="375"/>
        <v>0</v>
      </c>
    </row>
    <row r="1474" spans="1:6" x14ac:dyDescent="0.25">
      <c r="A1474" t="str">
        <f t="shared" si="386"/>
        <v>Spencer T Brody</v>
      </c>
      <c r="B1474" t="s">
        <v>447</v>
      </c>
      <c r="E1474">
        <v>94</v>
      </c>
      <c r="F1474">
        <f t="shared" si="375"/>
        <v>0</v>
      </c>
    </row>
    <row r="1475" spans="1:6" x14ac:dyDescent="0.25">
      <c r="A1475" t="str">
        <f t="shared" si="386"/>
        <v>Spencer T Brody</v>
      </c>
      <c r="E1475">
        <f t="shared" ref="E1475:E1477" si="392">E1474</f>
        <v>94</v>
      </c>
      <c r="F1475">
        <f t="shared" ref="F1475:F1531" si="393">C1475*E1475</f>
        <v>0</v>
      </c>
    </row>
    <row r="1476" spans="1:6" x14ac:dyDescent="0.25">
      <c r="A1476" t="str">
        <f t="shared" si="386"/>
        <v>Spencer T Brody</v>
      </c>
      <c r="C1476">
        <v>1</v>
      </c>
      <c r="D1476" t="s">
        <v>72</v>
      </c>
      <c r="E1476">
        <f t="shared" si="392"/>
        <v>94</v>
      </c>
      <c r="F1476">
        <f t="shared" si="393"/>
        <v>94</v>
      </c>
    </row>
    <row r="1477" spans="1:6" x14ac:dyDescent="0.25">
      <c r="A1477" t="str">
        <f t="shared" si="386"/>
        <v>Spencer T Brody</v>
      </c>
      <c r="E1477">
        <f t="shared" si="392"/>
        <v>94</v>
      </c>
      <c r="F1477">
        <f t="shared" si="393"/>
        <v>0</v>
      </c>
    </row>
    <row r="1478" spans="1:6" x14ac:dyDescent="0.25">
      <c r="A1478" t="str">
        <f t="shared" si="386"/>
        <v>Spencer T Brody</v>
      </c>
      <c r="B1478" t="s">
        <v>448</v>
      </c>
      <c r="E1478">
        <v>231</v>
      </c>
      <c r="F1478">
        <f t="shared" si="393"/>
        <v>0</v>
      </c>
    </row>
    <row r="1479" spans="1:6" x14ac:dyDescent="0.25">
      <c r="A1479" t="str">
        <f t="shared" si="386"/>
        <v>Spencer T Brody</v>
      </c>
      <c r="E1479">
        <f t="shared" ref="E1479:E1482" si="394">E1478</f>
        <v>231</v>
      </c>
      <c r="F1479">
        <f t="shared" si="393"/>
        <v>0</v>
      </c>
    </row>
    <row r="1480" spans="1:6" x14ac:dyDescent="0.25">
      <c r="A1480" t="str">
        <f t="shared" si="386"/>
        <v>Spencer T Brody</v>
      </c>
      <c r="C1480">
        <v>0.53300000000000003</v>
      </c>
      <c r="D1480" t="s">
        <v>39</v>
      </c>
      <c r="E1480">
        <f t="shared" si="394"/>
        <v>231</v>
      </c>
      <c r="F1480">
        <f t="shared" si="393"/>
        <v>123.123</v>
      </c>
    </row>
    <row r="1481" spans="1:6" x14ac:dyDescent="0.25">
      <c r="A1481" t="str">
        <f t="shared" si="386"/>
        <v>Spencer T Brody</v>
      </c>
      <c r="C1481">
        <v>0.46600000000000003</v>
      </c>
      <c r="D1481" t="s">
        <v>19</v>
      </c>
      <c r="E1481">
        <f t="shared" si="394"/>
        <v>231</v>
      </c>
      <c r="F1481">
        <f t="shared" si="393"/>
        <v>107.646</v>
      </c>
    </row>
    <row r="1482" spans="1:6" x14ac:dyDescent="0.25">
      <c r="A1482" t="str">
        <f t="shared" si="386"/>
        <v>Spencer T Brody</v>
      </c>
      <c r="E1482">
        <f t="shared" si="394"/>
        <v>231</v>
      </c>
      <c r="F1482">
        <f t="shared" si="393"/>
        <v>0</v>
      </c>
    </row>
    <row r="1483" spans="1:6" x14ac:dyDescent="0.25">
      <c r="A1483" t="str">
        <f t="shared" si="386"/>
        <v>Spencer T Brody</v>
      </c>
      <c r="B1483" t="s">
        <v>449</v>
      </c>
      <c r="E1483">
        <v>2</v>
      </c>
      <c r="F1483">
        <f t="shared" si="393"/>
        <v>0</v>
      </c>
    </row>
    <row r="1484" spans="1:6" x14ac:dyDescent="0.25">
      <c r="A1484" t="str">
        <f t="shared" si="386"/>
        <v>Spencer T Brody</v>
      </c>
      <c r="E1484">
        <f t="shared" ref="E1484:E1486" si="395">E1483</f>
        <v>2</v>
      </c>
      <c r="F1484">
        <f t="shared" si="393"/>
        <v>0</v>
      </c>
    </row>
    <row r="1485" spans="1:6" x14ac:dyDescent="0.25">
      <c r="A1485" t="str">
        <f t="shared" ref="A1485:A1516" si="396">A1484</f>
        <v>Spencer T Brody</v>
      </c>
      <c r="C1485">
        <v>1</v>
      </c>
      <c r="D1485" t="s">
        <v>19</v>
      </c>
      <c r="E1485">
        <f t="shared" si="395"/>
        <v>2</v>
      </c>
      <c r="F1485">
        <f t="shared" si="393"/>
        <v>2</v>
      </c>
    </row>
    <row r="1486" spans="1:6" x14ac:dyDescent="0.25">
      <c r="A1486" t="str">
        <f t="shared" si="396"/>
        <v>Spencer T Brody</v>
      </c>
      <c r="E1486">
        <f t="shared" si="395"/>
        <v>2</v>
      </c>
      <c r="F1486">
        <f t="shared" si="393"/>
        <v>0</v>
      </c>
    </row>
    <row r="1487" spans="1:6" x14ac:dyDescent="0.25">
      <c r="A1487" t="str">
        <f t="shared" si="396"/>
        <v>Spencer T Brody</v>
      </c>
      <c r="B1487" t="s">
        <v>450</v>
      </c>
      <c r="E1487">
        <v>8</v>
      </c>
      <c r="F1487">
        <f t="shared" si="393"/>
        <v>0</v>
      </c>
    </row>
    <row r="1488" spans="1:6" x14ac:dyDescent="0.25">
      <c r="A1488" t="str">
        <f t="shared" si="396"/>
        <v>Spencer T Brody</v>
      </c>
      <c r="E1488">
        <f t="shared" ref="E1488:E1490" si="397">E1487</f>
        <v>8</v>
      </c>
      <c r="F1488">
        <f t="shared" si="393"/>
        <v>0</v>
      </c>
    </row>
    <row r="1489" spans="1:6" x14ac:dyDescent="0.25">
      <c r="A1489" t="str">
        <f t="shared" si="396"/>
        <v>Spencer T Brody</v>
      </c>
      <c r="C1489">
        <v>1</v>
      </c>
      <c r="D1489" t="s">
        <v>39</v>
      </c>
      <c r="E1489">
        <f t="shared" si="397"/>
        <v>8</v>
      </c>
      <c r="F1489">
        <f t="shared" si="393"/>
        <v>8</v>
      </c>
    </row>
    <row r="1490" spans="1:6" x14ac:dyDescent="0.25">
      <c r="A1490" t="str">
        <f t="shared" si="396"/>
        <v>Spencer T Brody</v>
      </c>
      <c r="E1490">
        <f t="shared" si="397"/>
        <v>8</v>
      </c>
      <c r="F1490">
        <f t="shared" si="393"/>
        <v>0</v>
      </c>
    </row>
    <row r="1491" spans="1:6" x14ac:dyDescent="0.25">
      <c r="A1491" t="str">
        <f t="shared" si="396"/>
        <v>Spencer T Brody</v>
      </c>
      <c r="B1491" t="s">
        <v>451</v>
      </c>
      <c r="E1491">
        <v>10</v>
      </c>
      <c r="F1491">
        <f t="shared" si="393"/>
        <v>0</v>
      </c>
    </row>
    <row r="1492" spans="1:6" x14ac:dyDescent="0.25">
      <c r="A1492" t="str">
        <f t="shared" si="396"/>
        <v>Spencer T Brody</v>
      </c>
      <c r="E1492">
        <f t="shared" ref="E1492:E1494" si="398">E1491</f>
        <v>10</v>
      </c>
      <c r="F1492">
        <f t="shared" si="393"/>
        <v>0</v>
      </c>
    </row>
    <row r="1493" spans="1:6" x14ac:dyDescent="0.25">
      <c r="A1493" t="str">
        <f t="shared" si="396"/>
        <v>Spencer T Brody</v>
      </c>
      <c r="C1493">
        <v>1</v>
      </c>
      <c r="D1493" t="s">
        <v>39</v>
      </c>
      <c r="E1493">
        <f t="shared" si="398"/>
        <v>10</v>
      </c>
      <c r="F1493">
        <f t="shared" si="393"/>
        <v>10</v>
      </c>
    </row>
    <row r="1494" spans="1:6" x14ac:dyDescent="0.25">
      <c r="A1494" t="str">
        <f t="shared" si="396"/>
        <v>Spencer T Brody</v>
      </c>
      <c r="E1494">
        <f t="shared" si="398"/>
        <v>10</v>
      </c>
      <c r="F1494">
        <f t="shared" si="393"/>
        <v>0</v>
      </c>
    </row>
    <row r="1495" spans="1:6" x14ac:dyDescent="0.25">
      <c r="A1495" t="str">
        <f t="shared" si="396"/>
        <v>Spencer T Brody</v>
      </c>
      <c r="B1495" t="s">
        <v>452</v>
      </c>
      <c r="E1495">
        <v>60</v>
      </c>
      <c r="F1495">
        <f t="shared" si="393"/>
        <v>0</v>
      </c>
    </row>
    <row r="1496" spans="1:6" x14ac:dyDescent="0.25">
      <c r="A1496" t="str">
        <f t="shared" si="396"/>
        <v>Spencer T Brody</v>
      </c>
      <c r="E1496">
        <f t="shared" ref="E1496:E1499" si="399">E1495</f>
        <v>60</v>
      </c>
      <c r="F1496">
        <f t="shared" si="393"/>
        <v>0</v>
      </c>
    </row>
    <row r="1497" spans="1:6" x14ac:dyDescent="0.25">
      <c r="A1497" t="str">
        <f t="shared" si="396"/>
        <v>Spencer T Brody</v>
      </c>
      <c r="C1497">
        <v>0.96599999999999997</v>
      </c>
      <c r="D1497" t="s">
        <v>19</v>
      </c>
      <c r="E1497">
        <f t="shared" si="399"/>
        <v>60</v>
      </c>
      <c r="F1497">
        <f t="shared" si="393"/>
        <v>57.96</v>
      </c>
    </row>
    <row r="1498" spans="1:6" x14ac:dyDescent="0.25">
      <c r="A1498" t="str">
        <f t="shared" si="396"/>
        <v>Spencer T Brody</v>
      </c>
      <c r="C1498">
        <v>3.3000000000000002E-2</v>
      </c>
      <c r="D1498" t="s">
        <v>28</v>
      </c>
      <c r="E1498">
        <f t="shared" si="399"/>
        <v>60</v>
      </c>
      <c r="F1498">
        <f t="shared" si="393"/>
        <v>1.98</v>
      </c>
    </row>
    <row r="1499" spans="1:6" x14ac:dyDescent="0.25">
      <c r="A1499" t="str">
        <f t="shared" si="396"/>
        <v>Spencer T Brody</v>
      </c>
      <c r="E1499">
        <f t="shared" si="399"/>
        <v>60</v>
      </c>
      <c r="F1499">
        <f t="shared" si="393"/>
        <v>0</v>
      </c>
    </row>
    <row r="1500" spans="1:6" x14ac:dyDescent="0.25">
      <c r="A1500" t="str">
        <f t="shared" si="396"/>
        <v>Spencer T Brody</v>
      </c>
      <c r="B1500" t="s">
        <v>453</v>
      </c>
      <c r="E1500">
        <v>65</v>
      </c>
      <c r="F1500">
        <f t="shared" si="393"/>
        <v>0</v>
      </c>
    </row>
    <row r="1501" spans="1:6" x14ac:dyDescent="0.25">
      <c r="A1501" t="str">
        <f t="shared" si="396"/>
        <v>Spencer T Brody</v>
      </c>
      <c r="E1501">
        <f t="shared" ref="E1501:E1503" si="400">E1500</f>
        <v>65</v>
      </c>
      <c r="F1501">
        <f t="shared" si="393"/>
        <v>0</v>
      </c>
    </row>
    <row r="1502" spans="1:6" x14ac:dyDescent="0.25">
      <c r="A1502" t="str">
        <f t="shared" si="396"/>
        <v>Spencer T Brody</v>
      </c>
      <c r="C1502">
        <v>1</v>
      </c>
      <c r="D1502" t="s">
        <v>22</v>
      </c>
      <c r="E1502">
        <f t="shared" si="400"/>
        <v>65</v>
      </c>
      <c r="F1502">
        <f t="shared" si="393"/>
        <v>65</v>
      </c>
    </row>
    <row r="1503" spans="1:6" x14ac:dyDescent="0.25">
      <c r="A1503" t="str">
        <f t="shared" si="396"/>
        <v>Spencer T Brody</v>
      </c>
      <c r="E1503">
        <f t="shared" si="400"/>
        <v>65</v>
      </c>
      <c r="F1503">
        <f t="shared" si="393"/>
        <v>0</v>
      </c>
    </row>
    <row r="1504" spans="1:6" x14ac:dyDescent="0.25">
      <c r="A1504" t="str">
        <f t="shared" si="396"/>
        <v>Spencer T Brody</v>
      </c>
      <c r="B1504" t="s">
        <v>454</v>
      </c>
      <c r="E1504">
        <v>3</v>
      </c>
      <c r="F1504">
        <f t="shared" si="393"/>
        <v>0</v>
      </c>
    </row>
    <row r="1505" spans="1:6" x14ac:dyDescent="0.25">
      <c r="A1505" t="str">
        <f t="shared" si="396"/>
        <v>Spencer T Brody</v>
      </c>
      <c r="E1505">
        <f t="shared" ref="E1505:E1507" si="401">E1504</f>
        <v>3</v>
      </c>
      <c r="F1505">
        <f t="shared" si="393"/>
        <v>0</v>
      </c>
    </row>
    <row r="1506" spans="1:6" x14ac:dyDescent="0.25">
      <c r="A1506" t="str">
        <f t="shared" si="396"/>
        <v>Spencer T Brody</v>
      </c>
      <c r="C1506">
        <v>1</v>
      </c>
      <c r="D1506" t="s">
        <v>19</v>
      </c>
      <c r="E1506">
        <f t="shared" si="401"/>
        <v>3</v>
      </c>
      <c r="F1506">
        <f t="shared" si="393"/>
        <v>3</v>
      </c>
    </row>
    <row r="1507" spans="1:6" x14ac:dyDescent="0.25">
      <c r="A1507" t="str">
        <f t="shared" si="396"/>
        <v>Spencer T Brody</v>
      </c>
      <c r="E1507">
        <f t="shared" si="401"/>
        <v>3</v>
      </c>
      <c r="F1507">
        <f t="shared" si="393"/>
        <v>0</v>
      </c>
    </row>
    <row r="1508" spans="1:6" x14ac:dyDescent="0.25">
      <c r="A1508" t="str">
        <f t="shared" si="396"/>
        <v>Spencer T Brody</v>
      </c>
      <c r="B1508" t="s">
        <v>455</v>
      </c>
      <c r="E1508">
        <v>111</v>
      </c>
      <c r="F1508">
        <f t="shared" si="393"/>
        <v>0</v>
      </c>
    </row>
    <row r="1509" spans="1:6" x14ac:dyDescent="0.25">
      <c r="A1509" t="str">
        <f t="shared" si="396"/>
        <v>Spencer T Brody</v>
      </c>
      <c r="E1509">
        <f t="shared" ref="E1509:E1512" si="402">E1508</f>
        <v>111</v>
      </c>
      <c r="F1509">
        <f t="shared" si="393"/>
        <v>0</v>
      </c>
    </row>
    <row r="1510" spans="1:6" x14ac:dyDescent="0.25">
      <c r="A1510" t="str">
        <f t="shared" si="396"/>
        <v>Spencer T Brody</v>
      </c>
      <c r="C1510">
        <v>0.54100000000000004</v>
      </c>
      <c r="D1510" t="s">
        <v>147</v>
      </c>
      <c r="E1510">
        <f t="shared" si="402"/>
        <v>111</v>
      </c>
      <c r="F1510">
        <f t="shared" si="393"/>
        <v>60.051000000000002</v>
      </c>
    </row>
    <row r="1511" spans="1:6" x14ac:dyDescent="0.25">
      <c r="A1511" t="str">
        <f t="shared" si="396"/>
        <v>Spencer T Brody</v>
      </c>
      <c r="C1511">
        <v>0.45800000000000002</v>
      </c>
      <c r="D1511" t="s">
        <v>51</v>
      </c>
      <c r="E1511">
        <f t="shared" si="402"/>
        <v>111</v>
      </c>
      <c r="F1511">
        <f t="shared" si="393"/>
        <v>50.838000000000001</v>
      </c>
    </row>
    <row r="1512" spans="1:6" x14ac:dyDescent="0.25">
      <c r="A1512" t="str">
        <f t="shared" si="396"/>
        <v>Spencer T Brody</v>
      </c>
      <c r="E1512">
        <f t="shared" si="402"/>
        <v>111</v>
      </c>
      <c r="F1512">
        <f t="shared" si="393"/>
        <v>0</v>
      </c>
    </row>
    <row r="1513" spans="1:6" x14ac:dyDescent="0.25">
      <c r="A1513" t="str">
        <f t="shared" si="396"/>
        <v>Spencer T Brody</v>
      </c>
      <c r="B1513" t="s">
        <v>456</v>
      </c>
      <c r="E1513">
        <v>11</v>
      </c>
      <c r="F1513">
        <f t="shared" si="393"/>
        <v>0</v>
      </c>
    </row>
    <row r="1514" spans="1:6" x14ac:dyDescent="0.25">
      <c r="A1514" t="str">
        <f t="shared" si="396"/>
        <v>Spencer T Brody</v>
      </c>
      <c r="E1514">
        <f t="shared" ref="E1514:E1517" si="403">E1513</f>
        <v>11</v>
      </c>
      <c r="F1514">
        <f t="shared" si="393"/>
        <v>0</v>
      </c>
    </row>
    <row r="1515" spans="1:6" x14ac:dyDescent="0.25">
      <c r="A1515" t="str">
        <f t="shared" si="396"/>
        <v>Spencer T Brody</v>
      </c>
      <c r="C1515">
        <v>0.49</v>
      </c>
      <c r="D1515" t="s">
        <v>91</v>
      </c>
      <c r="E1515">
        <f t="shared" si="403"/>
        <v>11</v>
      </c>
      <c r="F1515">
        <f t="shared" si="393"/>
        <v>5.39</v>
      </c>
    </row>
    <row r="1516" spans="1:6" x14ac:dyDescent="0.25">
      <c r="A1516" t="str">
        <f t="shared" si="396"/>
        <v>Spencer T Brody</v>
      </c>
      <c r="C1516">
        <v>0.50900000000000001</v>
      </c>
      <c r="D1516" t="s">
        <v>457</v>
      </c>
      <c r="E1516">
        <f t="shared" si="403"/>
        <v>11</v>
      </c>
      <c r="F1516">
        <f t="shared" si="393"/>
        <v>5.5990000000000002</v>
      </c>
    </row>
    <row r="1517" spans="1:6" x14ac:dyDescent="0.25">
      <c r="A1517" t="str">
        <f t="shared" ref="A1517:A1523" si="404">A1516</f>
        <v>Spencer T Brody</v>
      </c>
      <c r="E1517">
        <f t="shared" si="403"/>
        <v>11</v>
      </c>
      <c r="F1517">
        <f t="shared" si="393"/>
        <v>0</v>
      </c>
    </row>
    <row r="1518" spans="1:6" x14ac:dyDescent="0.25">
      <c r="A1518" t="str">
        <f t="shared" si="404"/>
        <v>Spencer T Brody</v>
      </c>
      <c r="B1518" t="s">
        <v>458</v>
      </c>
      <c r="E1518">
        <v>265</v>
      </c>
      <c r="F1518">
        <f t="shared" si="393"/>
        <v>0</v>
      </c>
    </row>
    <row r="1519" spans="1:6" x14ac:dyDescent="0.25">
      <c r="A1519" t="str">
        <f t="shared" si="404"/>
        <v>Spencer T Brody</v>
      </c>
      <c r="E1519">
        <f t="shared" ref="E1519:E1524" si="405">E1518</f>
        <v>265</v>
      </c>
      <c r="F1519">
        <f t="shared" si="393"/>
        <v>0</v>
      </c>
    </row>
    <row r="1520" spans="1:6" x14ac:dyDescent="0.25">
      <c r="A1520" t="str">
        <f t="shared" si="404"/>
        <v>Spencer T Brody</v>
      </c>
      <c r="C1520">
        <v>0.11799999999999999</v>
      </c>
      <c r="D1520" t="s">
        <v>192</v>
      </c>
      <c r="E1520">
        <f t="shared" si="405"/>
        <v>265</v>
      </c>
      <c r="F1520">
        <f t="shared" si="393"/>
        <v>31.27</v>
      </c>
    </row>
    <row r="1521" spans="1:6" x14ac:dyDescent="0.25">
      <c r="A1521" t="str">
        <f t="shared" si="404"/>
        <v>Spencer T Brody</v>
      </c>
      <c r="C1521">
        <v>0.53800000000000003</v>
      </c>
      <c r="D1521" t="s">
        <v>134</v>
      </c>
      <c r="E1521">
        <f t="shared" si="405"/>
        <v>265</v>
      </c>
      <c r="F1521">
        <f t="shared" si="393"/>
        <v>142.57000000000002</v>
      </c>
    </row>
    <row r="1522" spans="1:6" x14ac:dyDescent="0.25">
      <c r="A1522" t="str">
        <f t="shared" si="404"/>
        <v>Spencer T Brody</v>
      </c>
      <c r="C1522">
        <v>5.6000000000000001E-2</v>
      </c>
      <c r="D1522" t="s">
        <v>16</v>
      </c>
      <c r="E1522">
        <f t="shared" si="405"/>
        <v>265</v>
      </c>
      <c r="F1522">
        <f t="shared" si="393"/>
        <v>14.84</v>
      </c>
    </row>
    <row r="1523" spans="1:6" x14ac:dyDescent="0.25">
      <c r="A1523" t="str">
        <f t="shared" si="404"/>
        <v>Spencer T Brody</v>
      </c>
      <c r="C1523">
        <v>0.28599999999999998</v>
      </c>
      <c r="D1523" t="s">
        <v>11</v>
      </c>
      <c r="E1523">
        <f t="shared" si="405"/>
        <v>265</v>
      </c>
      <c r="F1523">
        <f t="shared" si="393"/>
        <v>75.789999999999992</v>
      </c>
    </row>
    <row r="1524" spans="1:6" x14ac:dyDescent="0.25">
      <c r="A1524" t="s">
        <v>502</v>
      </c>
      <c r="E1524">
        <f t="shared" si="405"/>
        <v>265</v>
      </c>
      <c r="F1524">
        <f t="shared" si="393"/>
        <v>0</v>
      </c>
    </row>
    <row r="1525" spans="1:6" x14ac:dyDescent="0.25">
      <c r="A1525" t="str">
        <f t="shared" ref="A1525:A1527" si="406">A1524</f>
        <v>Tyler Brock</v>
      </c>
      <c r="B1525" t="s">
        <v>461</v>
      </c>
      <c r="E1525">
        <v>422</v>
      </c>
      <c r="F1525">
        <f t="shared" si="393"/>
        <v>0</v>
      </c>
    </row>
    <row r="1526" spans="1:6" x14ac:dyDescent="0.25">
      <c r="A1526" t="str">
        <f t="shared" si="406"/>
        <v>Tyler Brock</v>
      </c>
      <c r="E1526">
        <f t="shared" ref="E1526:E1528" si="407">E1525</f>
        <v>422</v>
      </c>
      <c r="F1526">
        <f t="shared" si="393"/>
        <v>0</v>
      </c>
    </row>
    <row r="1527" spans="1:6" x14ac:dyDescent="0.25">
      <c r="A1527" t="str">
        <f t="shared" si="406"/>
        <v>Tyler Brock</v>
      </c>
      <c r="C1527">
        <v>1</v>
      </c>
      <c r="D1527" t="s">
        <v>39</v>
      </c>
      <c r="E1527">
        <f t="shared" si="407"/>
        <v>422</v>
      </c>
      <c r="F1527">
        <f t="shared" si="393"/>
        <v>422</v>
      </c>
    </row>
    <row r="1528" spans="1:6" x14ac:dyDescent="0.25">
      <c r="A1528" t="s">
        <v>503</v>
      </c>
      <c r="E1528">
        <f t="shared" si="407"/>
        <v>422</v>
      </c>
      <c r="F1528">
        <f t="shared" si="393"/>
        <v>0</v>
      </c>
    </row>
    <row r="1529" spans="1:6" x14ac:dyDescent="0.25">
      <c r="A1529" t="str">
        <f t="shared" ref="A1529:A1531" si="408">A1528</f>
        <v>Valeri Karpov</v>
      </c>
      <c r="B1529" t="s">
        <v>464</v>
      </c>
      <c r="E1529">
        <v>22</v>
      </c>
      <c r="F1529">
        <f t="shared" si="393"/>
        <v>0</v>
      </c>
    </row>
    <row r="1530" spans="1:6" x14ac:dyDescent="0.25">
      <c r="A1530" t="str">
        <f t="shared" si="408"/>
        <v>Valeri Karpov</v>
      </c>
      <c r="E1530">
        <f t="shared" ref="E1530:E1531" si="409">E1529</f>
        <v>22</v>
      </c>
      <c r="F1530">
        <f t="shared" si="393"/>
        <v>0</v>
      </c>
    </row>
    <row r="1531" spans="1:6" x14ac:dyDescent="0.25">
      <c r="A1531" t="str">
        <f t="shared" si="408"/>
        <v>Valeri Karpov</v>
      </c>
      <c r="C1531">
        <v>1</v>
      </c>
      <c r="D1531" t="s">
        <v>192</v>
      </c>
      <c r="E1531">
        <f t="shared" si="409"/>
        <v>22</v>
      </c>
      <c r="F1531">
        <f t="shared" si="393"/>
        <v>22</v>
      </c>
    </row>
  </sheetData>
  <autoFilter ref="A1:F15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1530"/>
  <sheetViews>
    <sheetView topLeftCell="A1527" workbookViewId="0">
      <selection sqref="A1:E1530"/>
    </sheetView>
  </sheetViews>
  <sheetFormatPr defaultRowHeight="15" x14ac:dyDescent="0.25"/>
  <cols>
    <col min="1" max="1" width="43.5703125" bestFit="1" customWidth="1"/>
    <col min="2" max="2" width="14.28515625" bestFit="1" customWidth="1"/>
    <col min="3" max="3" width="42.140625" bestFit="1" customWidth="1"/>
    <col min="4" max="4" width="6.140625" bestFit="1" customWidth="1"/>
  </cols>
  <sheetData>
    <row r="1" spans="1:328" x14ac:dyDescent="0.25">
      <c r="A1" t="s">
        <v>6</v>
      </c>
      <c r="B1" t="s">
        <v>7</v>
      </c>
      <c r="C1" t="s">
        <v>8</v>
      </c>
      <c r="D1" t="s">
        <v>466</v>
      </c>
    </row>
    <row r="2" spans="1:328" x14ac:dyDescent="0.25">
      <c r="A2" t="s">
        <v>9</v>
      </c>
      <c r="E2">
        <f t="shared" ref="E2:E65" si="0">IFERROR(HLOOKUP($A2,$F$2:$LP$3,2,FALSE),"")</f>
        <v>39</v>
      </c>
      <c r="F2" t="s">
        <v>362</v>
      </c>
      <c r="G2" t="s">
        <v>392</v>
      </c>
      <c r="H2" t="s">
        <v>431</v>
      </c>
      <c r="I2" t="s">
        <v>154</v>
      </c>
      <c r="J2" t="s">
        <v>213</v>
      </c>
      <c r="K2" t="s">
        <v>214</v>
      </c>
      <c r="L2" t="s">
        <v>190</v>
      </c>
      <c r="M2" t="s">
        <v>312</v>
      </c>
      <c r="N2" t="s">
        <v>285</v>
      </c>
      <c r="O2" t="s">
        <v>172</v>
      </c>
      <c r="P2" t="s">
        <v>50</v>
      </c>
      <c r="Q2" t="s">
        <v>398</v>
      </c>
      <c r="R2" t="s">
        <v>286</v>
      </c>
      <c r="S2" t="s">
        <v>287</v>
      </c>
      <c r="T2" t="s">
        <v>288</v>
      </c>
      <c r="U2" t="s">
        <v>52</v>
      </c>
      <c r="V2" t="s">
        <v>78</v>
      </c>
      <c r="W2" t="s">
        <v>80</v>
      </c>
      <c r="X2" t="s">
        <v>399</v>
      </c>
      <c r="Y2" t="s">
        <v>442</v>
      </c>
      <c r="Z2" t="s">
        <v>443</v>
      </c>
      <c r="AA2" t="s">
        <v>81</v>
      </c>
      <c r="AB2" t="s">
        <v>82</v>
      </c>
      <c r="AC2" t="s">
        <v>83</v>
      </c>
      <c r="AD2" t="s">
        <v>85</v>
      </c>
      <c r="AE2" t="s">
        <v>400</v>
      </c>
      <c r="AF2" t="s">
        <v>86</v>
      </c>
      <c r="AG2" t="s">
        <v>87</v>
      </c>
      <c r="AH2" t="s">
        <v>401</v>
      </c>
      <c r="AI2" t="s">
        <v>174</v>
      </c>
      <c r="AJ2" t="s">
        <v>244</v>
      </c>
      <c r="AK2" t="s">
        <v>215</v>
      </c>
      <c r="AL2" t="s">
        <v>88</v>
      </c>
      <c r="AM2" t="s">
        <v>302</v>
      </c>
      <c r="AN2" t="s">
        <v>402</v>
      </c>
      <c r="AO2" t="s">
        <v>53</v>
      </c>
      <c r="AP2" t="s">
        <v>216</v>
      </c>
      <c r="AQ2" t="s">
        <v>363</v>
      </c>
      <c r="AR2" t="s">
        <v>245</v>
      </c>
      <c r="AS2" t="s">
        <v>246</v>
      </c>
      <c r="AT2" t="s">
        <v>155</v>
      </c>
      <c r="AU2" t="s">
        <v>248</v>
      </c>
      <c r="AV2" t="s">
        <v>403</v>
      </c>
      <c r="AW2" t="s">
        <v>156</v>
      </c>
      <c r="AX2" t="s">
        <v>303</v>
      </c>
      <c r="AY2" t="s">
        <v>249</v>
      </c>
      <c r="AZ2" t="s">
        <v>89</v>
      </c>
      <c r="BA2" t="s">
        <v>364</v>
      </c>
      <c r="BB2" t="s">
        <v>388</v>
      </c>
      <c r="BC2" t="s">
        <v>289</v>
      </c>
      <c r="BD2" t="s">
        <v>304</v>
      </c>
      <c r="BE2" t="s">
        <v>90</v>
      </c>
      <c r="BF2" t="s">
        <v>250</v>
      </c>
      <c r="BG2" t="s">
        <v>191</v>
      </c>
      <c r="BH2" t="s">
        <v>365</v>
      </c>
      <c r="BI2" t="s">
        <v>140</v>
      </c>
      <c r="BJ2" t="s">
        <v>157</v>
      </c>
      <c r="BK2" t="s">
        <v>92</v>
      </c>
      <c r="BL2" t="s">
        <v>94</v>
      </c>
      <c r="BM2" t="s">
        <v>405</v>
      </c>
      <c r="BN2" t="s">
        <v>95</v>
      </c>
      <c r="BO2" t="s">
        <v>251</v>
      </c>
      <c r="BP2" t="s">
        <v>252</v>
      </c>
      <c r="BQ2" t="s">
        <v>158</v>
      </c>
      <c r="BR2" t="s">
        <v>253</v>
      </c>
      <c r="BS2" t="s">
        <v>176</v>
      </c>
      <c r="BT2" t="s">
        <v>406</v>
      </c>
      <c r="BU2" t="s">
        <v>179</v>
      </c>
      <c r="BV2" t="s">
        <v>407</v>
      </c>
      <c r="BW2" t="s">
        <v>96</v>
      </c>
      <c r="BX2" t="s">
        <v>408</v>
      </c>
      <c r="BY2" t="s">
        <v>180</v>
      </c>
      <c r="BZ2" t="s">
        <v>97</v>
      </c>
      <c r="CA2" t="s">
        <v>98</v>
      </c>
      <c r="CB2" t="s">
        <v>99</v>
      </c>
      <c r="CC2" t="s">
        <v>100</v>
      </c>
      <c r="CD2" t="s">
        <v>409</v>
      </c>
      <c r="CE2" t="s">
        <v>410</v>
      </c>
      <c r="CF2" t="s">
        <v>393</v>
      </c>
      <c r="CG2" t="s">
        <v>464</v>
      </c>
      <c r="CH2" t="s">
        <v>423</v>
      </c>
      <c r="CI2" t="s">
        <v>346</v>
      </c>
      <c r="CJ2" t="s">
        <v>159</v>
      </c>
      <c r="CK2" t="s">
        <v>160</v>
      </c>
      <c r="CL2" t="s">
        <v>411</v>
      </c>
      <c r="CM2" t="s">
        <v>217</v>
      </c>
      <c r="CN2" t="s">
        <v>141</v>
      </c>
      <c r="CO2" t="s">
        <v>193</v>
      </c>
      <c r="CP2" t="s">
        <v>194</v>
      </c>
      <c r="CQ2" t="s">
        <v>195</v>
      </c>
      <c r="CR2" t="s">
        <v>335</v>
      </c>
      <c r="CS2" t="s">
        <v>336</v>
      </c>
      <c r="CT2" t="s">
        <v>337</v>
      </c>
      <c r="CU2" t="s">
        <v>366</v>
      </c>
      <c r="CV2" t="s">
        <v>338</v>
      </c>
      <c r="CW2" t="s">
        <v>339</v>
      </c>
      <c r="CX2" t="s">
        <v>254</v>
      </c>
      <c r="CY2" t="s">
        <v>255</v>
      </c>
      <c r="CZ2" t="s">
        <v>256</v>
      </c>
      <c r="DA2" t="s">
        <v>340</v>
      </c>
      <c r="DB2" t="s">
        <v>341</v>
      </c>
      <c r="DC2" t="s">
        <v>313</v>
      </c>
      <c r="DD2" t="s">
        <v>218</v>
      </c>
      <c r="DE2" t="s">
        <v>196</v>
      </c>
      <c r="DF2" t="s">
        <v>15</v>
      </c>
      <c r="DG2" t="s">
        <v>18</v>
      </c>
      <c r="DH2" t="s">
        <v>240</v>
      </c>
      <c r="DI2" t="s">
        <v>55</v>
      </c>
      <c r="DJ2" t="s">
        <v>57</v>
      </c>
      <c r="DK2" t="s">
        <v>219</v>
      </c>
      <c r="DL2" t="s">
        <v>290</v>
      </c>
      <c r="DM2" t="s">
        <v>257</v>
      </c>
      <c r="DN2" t="s">
        <v>315</v>
      </c>
      <c r="DO2" t="s">
        <v>316</v>
      </c>
      <c r="DP2" t="s">
        <v>197</v>
      </c>
      <c r="DQ2" t="s">
        <v>181</v>
      </c>
      <c r="DR2" t="s">
        <v>182</v>
      </c>
      <c r="DS2" s="2" t="s">
        <v>101</v>
      </c>
      <c r="DT2" t="s">
        <v>103</v>
      </c>
      <c r="DU2" t="s">
        <v>183</v>
      </c>
      <c r="DV2" t="s">
        <v>291</v>
      </c>
      <c r="DW2" t="s">
        <v>432</v>
      </c>
      <c r="DX2" t="s">
        <v>359</v>
      </c>
      <c r="DY2" t="s">
        <v>461</v>
      </c>
      <c r="DZ2" t="s">
        <v>308</v>
      </c>
      <c r="EA2" t="s">
        <v>309</v>
      </c>
      <c r="EB2" t="s">
        <v>412</v>
      </c>
      <c r="EC2" t="s">
        <v>367</v>
      </c>
      <c r="ED2" t="s">
        <v>433</v>
      </c>
      <c r="EE2" t="s">
        <v>9</v>
      </c>
      <c r="EF2" t="s">
        <v>347</v>
      </c>
      <c r="EG2" t="s">
        <v>198</v>
      </c>
      <c r="EH2" t="s">
        <v>292</v>
      </c>
      <c r="EI2" t="s">
        <v>413</v>
      </c>
      <c r="EJ2" t="s">
        <v>293</v>
      </c>
      <c r="EK2" t="s">
        <v>199</v>
      </c>
      <c r="EL2" s="2" t="s">
        <v>200</v>
      </c>
      <c r="EM2" t="s">
        <v>414</v>
      </c>
      <c r="EN2" t="s">
        <v>167</v>
      </c>
      <c r="EO2" t="s">
        <v>60</v>
      </c>
      <c r="EP2" t="s">
        <v>104</v>
      </c>
      <c r="EQ2" t="s">
        <v>161</v>
      </c>
      <c r="ER2" t="s">
        <v>106</v>
      </c>
      <c r="ES2" t="s">
        <v>294</v>
      </c>
      <c r="ET2" t="s">
        <v>162</v>
      </c>
      <c r="EU2" t="s">
        <v>27</v>
      </c>
      <c r="EV2" t="s">
        <v>30</v>
      </c>
      <c r="EW2" t="s">
        <v>32</v>
      </c>
      <c r="EX2" t="s">
        <v>33</v>
      </c>
      <c r="EY2" t="s">
        <v>35</v>
      </c>
      <c r="EZ2" t="s">
        <v>36</v>
      </c>
      <c r="FA2" t="s">
        <v>37</v>
      </c>
      <c r="FB2" t="s">
        <v>38</v>
      </c>
      <c r="FC2" t="s">
        <v>62</v>
      </c>
      <c r="FD2" t="s">
        <v>276</v>
      </c>
      <c r="FE2" t="s">
        <v>444</v>
      </c>
      <c r="FF2" t="s">
        <v>368</v>
      </c>
      <c r="FG2" t="s">
        <v>434</v>
      </c>
      <c r="FH2" t="s">
        <v>107</v>
      </c>
      <c r="FI2" t="s">
        <v>108</v>
      </c>
      <c r="FJ2" t="s">
        <v>395</v>
      </c>
      <c r="FK2" t="s">
        <v>109</v>
      </c>
      <c r="FL2" t="s">
        <v>110</v>
      </c>
      <c r="FM2" t="s">
        <v>63</v>
      </c>
      <c r="FN2" t="s">
        <v>317</v>
      </c>
      <c r="FO2" t="s">
        <v>241</v>
      </c>
      <c r="FP2" t="s">
        <v>258</v>
      </c>
      <c r="FQ2" t="s">
        <v>201</v>
      </c>
      <c r="FR2" t="s">
        <v>111</v>
      </c>
      <c r="FS2" s="2" t="s">
        <v>112</v>
      </c>
      <c r="FT2" t="s">
        <v>113</v>
      </c>
      <c r="FU2" t="s">
        <v>277</v>
      </c>
      <c r="FV2" t="s">
        <v>114</v>
      </c>
      <c r="FW2" t="s">
        <v>445</v>
      </c>
      <c r="FX2" t="s">
        <v>259</v>
      </c>
      <c r="FY2" t="s">
        <v>435</v>
      </c>
      <c r="FZ2" t="s">
        <v>202</v>
      </c>
      <c r="GA2" t="s">
        <v>260</v>
      </c>
      <c r="GB2" t="s">
        <v>64</v>
      </c>
      <c r="GC2" t="s">
        <v>415</v>
      </c>
      <c r="GD2" t="s">
        <v>416</v>
      </c>
      <c r="GE2" t="s">
        <v>296</v>
      </c>
      <c r="GF2" t="s">
        <v>261</v>
      </c>
      <c r="GG2" t="s">
        <v>203</v>
      </c>
      <c r="GH2" t="s">
        <v>20</v>
      </c>
      <c r="GI2" t="s">
        <v>204</v>
      </c>
      <c r="GJ2" t="s">
        <v>369</v>
      </c>
      <c r="GK2" t="s">
        <v>370</v>
      </c>
      <c r="GL2" t="s">
        <v>371</v>
      </c>
      <c r="GM2" t="s">
        <v>116</v>
      </c>
      <c r="GN2" t="s">
        <v>227</v>
      </c>
      <c r="GO2" t="s">
        <v>372</v>
      </c>
      <c r="GP2" t="s">
        <v>221</v>
      </c>
      <c r="GQ2" t="s">
        <v>75</v>
      </c>
      <c r="GR2" t="s">
        <v>417</v>
      </c>
      <c r="GS2" s="2" t="s">
        <v>373</v>
      </c>
      <c r="GT2" t="s">
        <v>446</v>
      </c>
      <c r="GU2" t="s">
        <v>228</v>
      </c>
      <c r="GV2" t="s">
        <v>447</v>
      </c>
      <c r="GW2" t="s">
        <v>65</v>
      </c>
      <c r="GX2" t="s">
        <v>66</v>
      </c>
      <c r="GY2" t="s">
        <v>67</v>
      </c>
      <c r="GZ2" t="s">
        <v>318</v>
      </c>
      <c r="HA2" t="s">
        <v>424</v>
      </c>
      <c r="HB2" t="s">
        <v>348</v>
      </c>
      <c r="HC2" t="s">
        <v>319</v>
      </c>
      <c r="HD2" t="s">
        <v>320</v>
      </c>
      <c r="HE2" t="s">
        <v>321</v>
      </c>
      <c r="HF2" t="s">
        <v>117</v>
      </c>
      <c r="HG2" t="s">
        <v>118</v>
      </c>
      <c r="HH2" t="s">
        <v>278</v>
      </c>
      <c r="HI2" t="s">
        <v>119</v>
      </c>
      <c r="HJ2" t="s">
        <v>168</v>
      </c>
      <c r="HK2" t="s">
        <v>169</v>
      </c>
      <c r="HL2" t="s">
        <v>374</v>
      </c>
      <c r="HM2" t="s">
        <v>375</v>
      </c>
      <c r="HN2" t="s">
        <v>120</v>
      </c>
      <c r="HO2" t="s">
        <v>223</v>
      </c>
      <c r="HP2" t="s">
        <v>322</v>
      </c>
      <c r="HQ2" t="s">
        <v>323</v>
      </c>
      <c r="HR2" t="s">
        <v>324</v>
      </c>
      <c r="HS2" t="s">
        <v>325</v>
      </c>
      <c r="HT2" t="s">
        <v>326</v>
      </c>
      <c r="HU2" t="s">
        <v>297</v>
      </c>
      <c r="HV2" t="s">
        <v>436</v>
      </c>
      <c r="HW2" t="s">
        <v>437</v>
      </c>
      <c r="HX2" t="s">
        <v>163</v>
      </c>
      <c r="HY2" t="s">
        <v>262</v>
      </c>
      <c r="HZ2" t="s">
        <v>184</v>
      </c>
      <c r="IA2" t="s">
        <v>425</v>
      </c>
      <c r="IB2" t="s">
        <v>230</v>
      </c>
      <c r="IC2" t="s">
        <v>231</v>
      </c>
      <c r="ID2" t="s">
        <v>41</v>
      </c>
      <c r="IE2" t="s">
        <v>263</v>
      </c>
      <c r="IF2" t="s">
        <v>121</v>
      </c>
      <c r="IG2" t="s">
        <v>232</v>
      </c>
      <c r="IH2" t="s">
        <v>298</v>
      </c>
      <c r="II2" t="s">
        <v>233</v>
      </c>
      <c r="IJ2" t="s">
        <v>264</v>
      </c>
      <c r="IK2" t="s">
        <v>143</v>
      </c>
      <c r="IL2" t="s">
        <v>42</v>
      </c>
      <c r="IM2" t="s">
        <v>43</v>
      </c>
      <c r="IN2" t="s">
        <v>44</v>
      </c>
      <c r="IO2" t="s">
        <v>224</v>
      </c>
      <c r="IP2" t="s">
        <v>418</v>
      </c>
      <c r="IQ2" t="s">
        <v>382</v>
      </c>
      <c r="IR2" t="s">
        <v>448</v>
      </c>
      <c r="IS2" t="s">
        <v>449</v>
      </c>
      <c r="IT2" t="s">
        <v>450</v>
      </c>
      <c r="IU2" t="s">
        <v>451</v>
      </c>
      <c r="IV2" t="s">
        <v>69</v>
      </c>
      <c r="IW2" t="s">
        <v>452</v>
      </c>
      <c r="IX2" t="s">
        <v>453</v>
      </c>
      <c r="IY2" t="s">
        <v>122</v>
      </c>
      <c r="IZ2" t="s">
        <v>186</v>
      </c>
      <c r="JA2" t="s">
        <v>123</v>
      </c>
      <c r="JB2" t="s">
        <v>454</v>
      </c>
      <c r="JC2" t="s">
        <v>124</v>
      </c>
      <c r="JD2" t="s">
        <v>356</v>
      </c>
      <c r="JE2" t="s">
        <v>455</v>
      </c>
      <c r="JF2" t="s">
        <v>265</v>
      </c>
      <c r="JG2" t="s">
        <v>234</v>
      </c>
      <c r="JH2" t="s">
        <v>426</v>
      </c>
      <c r="JI2" t="s">
        <v>349</v>
      </c>
      <c r="JJ2" t="s">
        <v>70</v>
      </c>
      <c r="JK2" t="s">
        <v>71</v>
      </c>
      <c r="JL2" t="s">
        <v>376</v>
      </c>
      <c r="JM2" t="s">
        <v>266</v>
      </c>
      <c r="JN2" t="s">
        <v>187</v>
      </c>
      <c r="JO2" t="s">
        <v>125</v>
      </c>
      <c r="JP2" t="s">
        <v>327</v>
      </c>
      <c r="JQ2" t="s">
        <v>328</v>
      </c>
      <c r="JR2" t="s">
        <v>330</v>
      </c>
      <c r="JS2" t="s">
        <v>331</v>
      </c>
      <c r="JT2" t="s">
        <v>144</v>
      </c>
      <c r="JU2" t="s">
        <v>281</v>
      </c>
      <c r="JV2" t="s">
        <v>205</v>
      </c>
      <c r="JW2" t="s">
        <v>137</v>
      </c>
      <c r="JX2" t="s">
        <v>126</v>
      </c>
      <c r="JY2" t="s">
        <v>127</v>
      </c>
      <c r="JZ2" t="s">
        <v>12</v>
      </c>
      <c r="KA2" t="s">
        <v>438</v>
      </c>
      <c r="KB2" t="s">
        <v>389</v>
      </c>
      <c r="KC2" t="s">
        <v>129</v>
      </c>
      <c r="KD2" t="s">
        <v>267</v>
      </c>
      <c r="KE2" s="2" t="s">
        <v>377</v>
      </c>
      <c r="KF2" t="s">
        <v>268</v>
      </c>
      <c r="KG2" t="s">
        <v>21</v>
      </c>
      <c r="KH2" t="s">
        <v>207</v>
      </c>
      <c r="KI2" t="s">
        <v>352</v>
      </c>
      <c r="KJ2" t="s">
        <v>385</v>
      </c>
      <c r="KK2" t="s">
        <v>237</v>
      </c>
      <c r="KL2" t="s">
        <v>238</v>
      </c>
      <c r="KM2" t="s">
        <v>47</v>
      </c>
      <c r="KN2" t="s">
        <v>130</v>
      </c>
      <c r="KO2" t="s">
        <v>131</v>
      </c>
      <c r="KP2" t="s">
        <v>132</v>
      </c>
      <c r="KQ2" t="s">
        <v>269</v>
      </c>
      <c r="KR2" t="s">
        <v>305</v>
      </c>
      <c r="KS2" t="s">
        <v>299</v>
      </c>
      <c r="KT2" t="s">
        <v>419</v>
      </c>
      <c r="KU2" t="s">
        <v>420</v>
      </c>
      <c r="KV2" t="s">
        <v>23</v>
      </c>
      <c r="KW2" t="s">
        <v>133</v>
      </c>
      <c r="KX2" t="s">
        <v>270</v>
      </c>
      <c r="KY2" t="s">
        <v>24</v>
      </c>
      <c r="KZ2" t="s">
        <v>378</v>
      </c>
      <c r="LA2" t="s">
        <v>379</v>
      </c>
      <c r="LB2" t="s">
        <v>271</v>
      </c>
      <c r="LC2" t="s">
        <v>272</v>
      </c>
      <c r="LD2" t="s">
        <v>427</v>
      </c>
      <c r="LE2" t="s">
        <v>428</v>
      </c>
      <c r="LF2" t="s">
        <v>164</v>
      </c>
      <c r="LG2" t="s">
        <v>456</v>
      </c>
      <c r="LH2" t="s">
        <v>332</v>
      </c>
      <c r="LI2" t="s">
        <v>350</v>
      </c>
      <c r="LJ2" t="s">
        <v>458</v>
      </c>
      <c r="LK2" t="s">
        <v>208</v>
      </c>
      <c r="LL2" t="s">
        <v>273</v>
      </c>
      <c r="LM2" t="s">
        <v>209</v>
      </c>
      <c r="LN2" t="s">
        <v>342</v>
      </c>
      <c r="LO2" t="s">
        <v>343</v>
      </c>
      <c r="LP2" t="s">
        <v>210</v>
      </c>
    </row>
    <row r="3" spans="1:328" x14ac:dyDescent="0.25">
      <c r="E3" t="str">
        <f t="shared" si="0"/>
        <v/>
      </c>
      <c r="F3">
        <v>38695</v>
      </c>
      <c r="G3">
        <v>447</v>
      </c>
      <c r="H3">
        <v>46</v>
      </c>
      <c r="I3">
        <v>29</v>
      </c>
      <c r="J3">
        <v>1</v>
      </c>
      <c r="K3">
        <v>105</v>
      </c>
      <c r="L3">
        <v>25</v>
      </c>
      <c r="M3">
        <v>24</v>
      </c>
      <c r="N3">
        <v>2</v>
      </c>
      <c r="O3">
        <v>33</v>
      </c>
      <c r="P3">
        <v>39</v>
      </c>
      <c r="Q3">
        <v>14</v>
      </c>
      <c r="R3">
        <v>108</v>
      </c>
      <c r="S3">
        <v>34</v>
      </c>
      <c r="T3">
        <v>44</v>
      </c>
      <c r="U3">
        <v>66</v>
      </c>
      <c r="V3">
        <v>100</v>
      </c>
      <c r="W3">
        <v>140</v>
      </c>
      <c r="X3">
        <v>47</v>
      </c>
      <c r="Y3">
        <v>24</v>
      </c>
      <c r="Z3">
        <v>2</v>
      </c>
      <c r="AA3">
        <v>82</v>
      </c>
      <c r="AB3">
        <v>41</v>
      </c>
      <c r="AC3">
        <v>79</v>
      </c>
      <c r="AD3">
        <v>338</v>
      </c>
      <c r="AE3">
        <v>8</v>
      </c>
      <c r="AF3">
        <v>26</v>
      </c>
      <c r="AG3">
        <v>136</v>
      </c>
      <c r="AH3">
        <v>13</v>
      </c>
      <c r="AI3">
        <v>11</v>
      </c>
      <c r="AJ3">
        <v>46</v>
      </c>
      <c r="AK3">
        <v>8</v>
      </c>
      <c r="AL3">
        <v>12</v>
      </c>
      <c r="AM3">
        <v>20</v>
      </c>
      <c r="AN3">
        <v>2</v>
      </c>
      <c r="AO3">
        <v>44</v>
      </c>
      <c r="AP3">
        <v>10</v>
      </c>
      <c r="AQ3">
        <v>6</v>
      </c>
      <c r="AR3">
        <v>11</v>
      </c>
      <c r="AS3">
        <v>268</v>
      </c>
      <c r="AT3">
        <v>185</v>
      </c>
      <c r="AU3">
        <v>31</v>
      </c>
      <c r="AV3">
        <v>180</v>
      </c>
      <c r="AW3">
        <v>38</v>
      </c>
      <c r="AX3">
        <v>49</v>
      </c>
      <c r="AY3">
        <v>160</v>
      </c>
      <c r="AZ3">
        <v>42</v>
      </c>
      <c r="BA3">
        <v>9</v>
      </c>
      <c r="BB3">
        <v>10</v>
      </c>
      <c r="BC3">
        <v>1</v>
      </c>
      <c r="BD3">
        <v>10</v>
      </c>
      <c r="BE3">
        <v>134</v>
      </c>
      <c r="BF3">
        <v>210</v>
      </c>
      <c r="BG3">
        <v>4</v>
      </c>
      <c r="BH3">
        <v>170</v>
      </c>
      <c r="BI3">
        <v>2</v>
      </c>
      <c r="BJ3">
        <v>96</v>
      </c>
      <c r="BK3">
        <v>123</v>
      </c>
      <c r="BL3">
        <v>15</v>
      </c>
      <c r="BM3">
        <v>13</v>
      </c>
      <c r="BN3">
        <v>5</v>
      </c>
      <c r="BO3">
        <v>133</v>
      </c>
      <c r="BP3">
        <v>12</v>
      </c>
      <c r="BQ3">
        <v>33</v>
      </c>
      <c r="BR3">
        <v>531</v>
      </c>
      <c r="BS3">
        <v>81</v>
      </c>
      <c r="BT3">
        <v>11</v>
      </c>
      <c r="BU3">
        <v>34</v>
      </c>
      <c r="BV3">
        <v>4</v>
      </c>
      <c r="BW3">
        <v>42</v>
      </c>
      <c r="BX3">
        <v>4</v>
      </c>
      <c r="BY3">
        <v>20</v>
      </c>
      <c r="BZ3">
        <v>238</v>
      </c>
      <c r="CA3">
        <v>21</v>
      </c>
      <c r="CB3">
        <v>23</v>
      </c>
      <c r="CC3">
        <v>9</v>
      </c>
      <c r="CD3">
        <v>8</v>
      </c>
      <c r="CE3">
        <v>2</v>
      </c>
      <c r="CF3">
        <v>694</v>
      </c>
      <c r="CG3">
        <v>22</v>
      </c>
      <c r="CH3">
        <v>3</v>
      </c>
      <c r="CI3">
        <v>613</v>
      </c>
      <c r="CJ3">
        <v>25</v>
      </c>
      <c r="CK3">
        <v>913</v>
      </c>
      <c r="CL3">
        <v>70</v>
      </c>
      <c r="CM3">
        <v>4</v>
      </c>
      <c r="CN3">
        <v>14</v>
      </c>
      <c r="CO3">
        <v>8</v>
      </c>
      <c r="CP3">
        <v>2</v>
      </c>
      <c r="CQ3">
        <v>41</v>
      </c>
      <c r="CR3">
        <v>2</v>
      </c>
      <c r="CS3">
        <v>18</v>
      </c>
      <c r="CT3">
        <v>1</v>
      </c>
      <c r="CU3">
        <v>14</v>
      </c>
      <c r="CV3">
        <v>177</v>
      </c>
      <c r="CW3">
        <v>243</v>
      </c>
      <c r="CX3">
        <v>10</v>
      </c>
      <c r="CY3">
        <v>1801</v>
      </c>
      <c r="CZ3">
        <v>461</v>
      </c>
      <c r="DA3">
        <v>353</v>
      </c>
      <c r="DB3">
        <v>1</v>
      </c>
      <c r="DC3">
        <v>41</v>
      </c>
      <c r="DD3">
        <v>226</v>
      </c>
      <c r="DE3">
        <v>25</v>
      </c>
      <c r="DF3">
        <v>17</v>
      </c>
      <c r="DG3">
        <v>48</v>
      </c>
      <c r="DH3">
        <v>309</v>
      </c>
      <c r="DI3">
        <v>2</v>
      </c>
      <c r="DJ3">
        <v>70</v>
      </c>
      <c r="DK3">
        <v>10</v>
      </c>
      <c r="DL3">
        <v>47</v>
      </c>
      <c r="DM3">
        <v>271</v>
      </c>
      <c r="DN3">
        <v>25</v>
      </c>
      <c r="DO3">
        <v>2</v>
      </c>
      <c r="DP3">
        <v>2</v>
      </c>
      <c r="DQ3">
        <v>42</v>
      </c>
      <c r="DR3">
        <v>3</v>
      </c>
      <c r="DS3">
        <v>947</v>
      </c>
      <c r="DT3">
        <v>209</v>
      </c>
      <c r="DU3">
        <v>1526</v>
      </c>
      <c r="DV3">
        <v>32</v>
      </c>
      <c r="DW3">
        <v>26</v>
      </c>
      <c r="DX3">
        <v>5</v>
      </c>
      <c r="DY3">
        <v>422</v>
      </c>
      <c r="DZ3">
        <v>9</v>
      </c>
      <c r="EA3">
        <v>2</v>
      </c>
      <c r="EB3">
        <v>68</v>
      </c>
      <c r="EC3">
        <v>99</v>
      </c>
      <c r="ED3">
        <v>10</v>
      </c>
      <c r="EE3">
        <v>39</v>
      </c>
      <c r="EF3">
        <v>1</v>
      </c>
      <c r="EG3">
        <v>55</v>
      </c>
      <c r="EH3">
        <v>8</v>
      </c>
      <c r="EI3">
        <v>2</v>
      </c>
      <c r="EJ3">
        <v>8</v>
      </c>
      <c r="EK3">
        <v>7</v>
      </c>
      <c r="EL3">
        <v>10</v>
      </c>
      <c r="EM3">
        <v>240</v>
      </c>
      <c r="EN3">
        <v>10</v>
      </c>
      <c r="EO3">
        <v>113</v>
      </c>
      <c r="EP3">
        <v>48</v>
      </c>
      <c r="EQ3">
        <v>6</v>
      </c>
      <c r="ER3">
        <v>88</v>
      </c>
      <c r="ES3">
        <v>248</v>
      </c>
      <c r="ET3">
        <v>658</v>
      </c>
      <c r="EU3">
        <v>42</v>
      </c>
      <c r="EV3">
        <v>1</v>
      </c>
      <c r="EW3">
        <v>1</v>
      </c>
      <c r="EX3">
        <v>24</v>
      </c>
      <c r="EY3">
        <v>2</v>
      </c>
      <c r="EZ3">
        <v>1</v>
      </c>
      <c r="FA3">
        <v>5</v>
      </c>
      <c r="FB3">
        <v>154</v>
      </c>
      <c r="FC3">
        <v>384</v>
      </c>
      <c r="FD3">
        <v>88</v>
      </c>
      <c r="FE3">
        <v>44</v>
      </c>
      <c r="FF3">
        <v>4</v>
      </c>
      <c r="FG3">
        <v>36</v>
      </c>
      <c r="FH3">
        <v>212</v>
      </c>
      <c r="FI3">
        <v>46</v>
      </c>
      <c r="FJ3">
        <v>476</v>
      </c>
      <c r="FK3">
        <v>6</v>
      </c>
      <c r="FL3">
        <v>88</v>
      </c>
      <c r="FM3">
        <v>1</v>
      </c>
      <c r="FN3">
        <v>78</v>
      </c>
      <c r="FO3">
        <v>5</v>
      </c>
      <c r="FP3">
        <v>3</v>
      </c>
      <c r="FQ3">
        <v>4</v>
      </c>
      <c r="FR3">
        <v>288</v>
      </c>
      <c r="FS3">
        <v>134</v>
      </c>
      <c r="FT3">
        <v>7</v>
      </c>
      <c r="FU3">
        <v>32</v>
      </c>
      <c r="FV3">
        <v>199</v>
      </c>
      <c r="FW3">
        <v>6</v>
      </c>
      <c r="FX3">
        <v>12</v>
      </c>
      <c r="FY3">
        <v>32</v>
      </c>
      <c r="FZ3">
        <v>2</v>
      </c>
      <c r="GA3">
        <v>387</v>
      </c>
      <c r="GB3">
        <v>2</v>
      </c>
      <c r="GC3">
        <v>54</v>
      </c>
      <c r="GD3">
        <v>65</v>
      </c>
      <c r="GE3">
        <v>37</v>
      </c>
      <c r="GF3">
        <v>344</v>
      </c>
      <c r="GG3">
        <v>2</v>
      </c>
      <c r="GH3">
        <v>2</v>
      </c>
      <c r="GI3">
        <v>8</v>
      </c>
      <c r="GJ3">
        <v>2</v>
      </c>
      <c r="GK3">
        <v>142</v>
      </c>
      <c r="GL3">
        <v>44</v>
      </c>
      <c r="GM3">
        <v>40</v>
      </c>
      <c r="GN3">
        <v>3</v>
      </c>
      <c r="GO3">
        <v>6</v>
      </c>
      <c r="GP3">
        <v>63</v>
      </c>
      <c r="GQ3">
        <v>6</v>
      </c>
      <c r="GR3">
        <v>54</v>
      </c>
      <c r="GS3">
        <v>120</v>
      </c>
      <c r="GT3">
        <v>39</v>
      </c>
      <c r="GU3">
        <v>1</v>
      </c>
      <c r="GV3">
        <v>94</v>
      </c>
      <c r="GW3">
        <v>11</v>
      </c>
      <c r="GX3">
        <v>54</v>
      </c>
      <c r="GY3">
        <v>9</v>
      </c>
      <c r="GZ3">
        <v>6</v>
      </c>
      <c r="HA3">
        <v>12</v>
      </c>
      <c r="HB3">
        <v>2</v>
      </c>
      <c r="HC3">
        <v>8</v>
      </c>
      <c r="HD3">
        <v>308</v>
      </c>
      <c r="HE3">
        <v>215</v>
      </c>
      <c r="HF3">
        <v>17</v>
      </c>
      <c r="HG3">
        <v>18</v>
      </c>
      <c r="HH3">
        <v>10</v>
      </c>
      <c r="HI3">
        <v>14</v>
      </c>
      <c r="HJ3">
        <v>10</v>
      </c>
      <c r="HK3">
        <v>21</v>
      </c>
      <c r="HL3">
        <v>3</v>
      </c>
      <c r="HM3">
        <v>166</v>
      </c>
      <c r="HN3">
        <v>84</v>
      </c>
      <c r="HO3">
        <v>74</v>
      </c>
      <c r="HP3">
        <v>63</v>
      </c>
      <c r="HQ3">
        <v>167</v>
      </c>
      <c r="HR3">
        <v>173</v>
      </c>
      <c r="HS3">
        <v>16</v>
      </c>
      <c r="HT3">
        <v>4</v>
      </c>
      <c r="HU3">
        <v>46</v>
      </c>
      <c r="HV3">
        <v>205</v>
      </c>
      <c r="HW3">
        <v>340</v>
      </c>
      <c r="HX3">
        <v>1541</v>
      </c>
      <c r="HY3">
        <v>73</v>
      </c>
      <c r="HZ3">
        <v>310</v>
      </c>
      <c r="IA3">
        <v>186</v>
      </c>
      <c r="IB3">
        <v>2</v>
      </c>
      <c r="IC3">
        <v>47</v>
      </c>
      <c r="ID3">
        <v>2</v>
      </c>
      <c r="IE3">
        <v>6</v>
      </c>
      <c r="IF3">
        <v>328</v>
      </c>
      <c r="IG3">
        <v>225</v>
      </c>
      <c r="IH3">
        <v>55</v>
      </c>
      <c r="II3">
        <v>29</v>
      </c>
      <c r="IJ3">
        <v>695</v>
      </c>
      <c r="IK3">
        <v>138</v>
      </c>
      <c r="IL3">
        <v>1</v>
      </c>
      <c r="IM3">
        <v>7</v>
      </c>
      <c r="IN3">
        <v>133</v>
      </c>
      <c r="IO3">
        <v>30</v>
      </c>
      <c r="IP3">
        <v>25</v>
      </c>
      <c r="IQ3">
        <v>2</v>
      </c>
      <c r="IR3">
        <v>231</v>
      </c>
      <c r="IS3">
        <v>2</v>
      </c>
      <c r="IT3">
        <v>8</v>
      </c>
      <c r="IU3">
        <v>10</v>
      </c>
      <c r="IV3">
        <v>3</v>
      </c>
      <c r="IW3">
        <v>60</v>
      </c>
      <c r="IX3">
        <v>65</v>
      </c>
      <c r="IY3">
        <v>67</v>
      </c>
      <c r="IZ3">
        <v>13</v>
      </c>
      <c r="JA3">
        <v>112</v>
      </c>
      <c r="JB3">
        <v>3</v>
      </c>
      <c r="JC3">
        <v>75</v>
      </c>
      <c r="JD3">
        <v>7</v>
      </c>
      <c r="JE3">
        <v>111</v>
      </c>
      <c r="JF3">
        <v>3</v>
      </c>
      <c r="JG3">
        <v>113</v>
      </c>
      <c r="JH3">
        <v>74</v>
      </c>
      <c r="JI3">
        <v>49</v>
      </c>
      <c r="JJ3">
        <v>31</v>
      </c>
      <c r="JK3">
        <v>32</v>
      </c>
      <c r="JL3">
        <v>324</v>
      </c>
      <c r="JM3">
        <v>660</v>
      </c>
      <c r="JN3">
        <v>17</v>
      </c>
      <c r="JO3">
        <v>12</v>
      </c>
      <c r="JP3">
        <v>42</v>
      </c>
      <c r="JQ3">
        <v>21</v>
      </c>
      <c r="JR3">
        <v>61</v>
      </c>
      <c r="JS3">
        <v>1</v>
      </c>
      <c r="JT3">
        <v>276</v>
      </c>
      <c r="JU3">
        <v>6</v>
      </c>
      <c r="JV3">
        <v>19</v>
      </c>
      <c r="JW3">
        <v>10</v>
      </c>
      <c r="JX3">
        <v>56</v>
      </c>
      <c r="JY3">
        <v>151</v>
      </c>
      <c r="JZ3">
        <v>24</v>
      </c>
      <c r="KA3">
        <v>6</v>
      </c>
      <c r="KB3">
        <v>4</v>
      </c>
      <c r="KC3">
        <v>57</v>
      </c>
      <c r="KD3">
        <v>9</v>
      </c>
      <c r="KE3">
        <v>7</v>
      </c>
      <c r="KF3">
        <v>183</v>
      </c>
      <c r="KG3">
        <v>10</v>
      </c>
      <c r="KH3">
        <v>26</v>
      </c>
      <c r="KI3">
        <v>2</v>
      </c>
      <c r="KJ3">
        <v>6</v>
      </c>
      <c r="KK3">
        <v>194</v>
      </c>
      <c r="KL3">
        <v>43</v>
      </c>
      <c r="KM3">
        <v>77</v>
      </c>
      <c r="KN3">
        <v>100</v>
      </c>
      <c r="KO3">
        <v>115</v>
      </c>
      <c r="KP3">
        <v>89</v>
      </c>
      <c r="KQ3">
        <v>2</v>
      </c>
      <c r="KR3">
        <v>2</v>
      </c>
      <c r="KS3">
        <v>10</v>
      </c>
      <c r="KT3">
        <v>21</v>
      </c>
      <c r="KU3">
        <v>2822</v>
      </c>
      <c r="KV3">
        <v>147</v>
      </c>
      <c r="KW3">
        <v>1</v>
      </c>
      <c r="KX3">
        <v>13</v>
      </c>
      <c r="KY3">
        <v>42</v>
      </c>
      <c r="KZ3">
        <v>4</v>
      </c>
      <c r="LA3">
        <v>26</v>
      </c>
      <c r="LB3">
        <v>2</v>
      </c>
      <c r="LC3">
        <v>409</v>
      </c>
      <c r="LD3">
        <v>10</v>
      </c>
      <c r="LE3">
        <v>2</v>
      </c>
      <c r="LF3">
        <v>12</v>
      </c>
      <c r="LG3">
        <v>11</v>
      </c>
      <c r="LH3">
        <v>3</v>
      </c>
      <c r="LI3">
        <v>61</v>
      </c>
      <c r="LJ3">
        <v>265</v>
      </c>
      <c r="LK3">
        <v>35</v>
      </c>
      <c r="LL3">
        <v>156</v>
      </c>
      <c r="LM3">
        <v>2</v>
      </c>
      <c r="LN3">
        <v>1</v>
      </c>
      <c r="LO3">
        <v>9</v>
      </c>
      <c r="LP3">
        <v>1</v>
      </c>
    </row>
    <row r="4" spans="1:328" x14ac:dyDescent="0.25">
      <c r="B4" s="1">
        <v>0.16400000000000001</v>
      </c>
      <c r="C4" t="s">
        <v>10</v>
      </c>
      <c r="E4" t="str">
        <f t="shared" si="0"/>
        <v/>
      </c>
    </row>
    <row r="5" spans="1:328" x14ac:dyDescent="0.25">
      <c r="B5" s="1">
        <v>0.83499999999999996</v>
      </c>
      <c r="C5" t="s">
        <v>11</v>
      </c>
      <c r="E5" t="str">
        <f t="shared" si="0"/>
        <v/>
      </c>
    </row>
    <row r="6" spans="1:328" x14ac:dyDescent="0.25">
      <c r="E6" t="str">
        <f t="shared" si="0"/>
        <v/>
      </c>
    </row>
    <row r="7" spans="1:328" x14ac:dyDescent="0.25">
      <c r="A7" t="s">
        <v>12</v>
      </c>
      <c r="E7">
        <f t="shared" si="0"/>
        <v>24</v>
      </c>
    </row>
    <row r="8" spans="1:328" x14ac:dyDescent="0.25">
      <c r="E8" t="str">
        <f t="shared" si="0"/>
        <v/>
      </c>
    </row>
    <row r="9" spans="1:328" x14ac:dyDescent="0.25">
      <c r="B9" s="1">
        <v>1</v>
      </c>
      <c r="C9" t="s">
        <v>11</v>
      </c>
      <c r="E9" t="str">
        <f t="shared" si="0"/>
        <v/>
      </c>
    </row>
    <row r="10" spans="1:328" x14ac:dyDescent="0.25">
      <c r="A10" t="s">
        <v>6</v>
      </c>
      <c r="B10" t="s">
        <v>13</v>
      </c>
      <c r="C10" t="s">
        <v>14</v>
      </c>
      <c r="E10" t="str">
        <f t="shared" si="0"/>
        <v/>
      </c>
    </row>
    <row r="11" spans="1:328" x14ac:dyDescent="0.25">
      <c r="A11" t="s">
        <v>15</v>
      </c>
      <c r="E11">
        <f t="shared" si="0"/>
        <v>17</v>
      </c>
    </row>
    <row r="12" spans="1:328" x14ac:dyDescent="0.25">
      <c r="E12" t="str">
        <f t="shared" si="0"/>
        <v/>
      </c>
    </row>
    <row r="13" spans="1:328" x14ac:dyDescent="0.25">
      <c r="B13" s="1">
        <v>0.51</v>
      </c>
      <c r="C13" t="s">
        <v>16</v>
      </c>
      <c r="E13" t="str">
        <f t="shared" si="0"/>
        <v/>
      </c>
    </row>
    <row r="14" spans="1:328" x14ac:dyDescent="0.25">
      <c r="B14" s="1">
        <v>0.48899999999999999</v>
      </c>
      <c r="C14" t="s">
        <v>17</v>
      </c>
      <c r="E14" t="str">
        <f t="shared" si="0"/>
        <v/>
      </c>
    </row>
    <row r="15" spans="1:328" x14ac:dyDescent="0.25">
      <c r="E15" t="str">
        <f t="shared" si="0"/>
        <v/>
      </c>
    </row>
    <row r="16" spans="1:328" x14ac:dyDescent="0.25">
      <c r="A16" t="s">
        <v>18</v>
      </c>
      <c r="E16">
        <f t="shared" si="0"/>
        <v>48</v>
      </c>
    </row>
    <row r="17" spans="1:5" x14ac:dyDescent="0.25">
      <c r="E17" t="str">
        <f t="shared" si="0"/>
        <v/>
      </c>
    </row>
    <row r="18" spans="1:5" x14ac:dyDescent="0.25">
      <c r="B18" s="1">
        <v>0.63400000000000001</v>
      </c>
      <c r="C18" t="s">
        <v>19</v>
      </c>
      <c r="E18" t="str">
        <f t="shared" si="0"/>
        <v/>
      </c>
    </row>
    <row r="19" spans="1:5" x14ac:dyDescent="0.25">
      <c r="B19" s="1">
        <v>0.36499999999999999</v>
      </c>
      <c r="C19" t="s">
        <v>16</v>
      </c>
      <c r="E19" t="str">
        <f t="shared" si="0"/>
        <v/>
      </c>
    </row>
    <row r="20" spans="1:5" x14ac:dyDescent="0.25">
      <c r="E20" t="str">
        <f t="shared" si="0"/>
        <v/>
      </c>
    </row>
    <row r="21" spans="1:5" x14ac:dyDescent="0.25">
      <c r="A21" t="s">
        <v>20</v>
      </c>
      <c r="E21">
        <f t="shared" si="0"/>
        <v>2</v>
      </c>
    </row>
    <row r="22" spans="1:5" x14ac:dyDescent="0.25">
      <c r="E22" t="str">
        <f t="shared" si="0"/>
        <v/>
      </c>
    </row>
    <row r="23" spans="1:5" x14ac:dyDescent="0.25">
      <c r="B23" s="1">
        <v>1</v>
      </c>
      <c r="C23" t="s">
        <v>16</v>
      </c>
      <c r="E23" t="str">
        <f t="shared" si="0"/>
        <v/>
      </c>
    </row>
    <row r="24" spans="1:5" x14ac:dyDescent="0.25">
      <c r="E24" t="str">
        <f t="shared" si="0"/>
        <v/>
      </c>
    </row>
    <row r="25" spans="1:5" x14ac:dyDescent="0.25">
      <c r="A25" t="s">
        <v>21</v>
      </c>
      <c r="E25">
        <f t="shared" si="0"/>
        <v>10</v>
      </c>
    </row>
    <row r="26" spans="1:5" x14ac:dyDescent="0.25">
      <c r="E26" t="str">
        <f t="shared" si="0"/>
        <v/>
      </c>
    </row>
    <row r="27" spans="1:5" x14ac:dyDescent="0.25">
      <c r="B27" s="1">
        <v>0.32200000000000001</v>
      </c>
      <c r="C27" t="s">
        <v>22</v>
      </c>
      <c r="E27" t="str">
        <f t="shared" si="0"/>
        <v/>
      </c>
    </row>
    <row r="28" spans="1:5" x14ac:dyDescent="0.25">
      <c r="B28" s="1">
        <v>0.67700000000000005</v>
      </c>
      <c r="C28" t="s">
        <v>16</v>
      </c>
      <c r="E28" t="str">
        <f t="shared" si="0"/>
        <v/>
      </c>
    </row>
    <row r="29" spans="1:5" x14ac:dyDescent="0.25">
      <c r="E29" t="str">
        <f t="shared" si="0"/>
        <v/>
      </c>
    </row>
    <row r="30" spans="1:5" x14ac:dyDescent="0.25">
      <c r="A30" t="s">
        <v>23</v>
      </c>
      <c r="E30">
        <f t="shared" si="0"/>
        <v>147</v>
      </c>
    </row>
    <row r="31" spans="1:5" x14ac:dyDescent="0.25">
      <c r="E31" t="str">
        <f t="shared" si="0"/>
        <v/>
      </c>
    </row>
    <row r="32" spans="1:5" x14ac:dyDescent="0.25">
      <c r="B32" s="1">
        <v>0.71699999999999997</v>
      </c>
      <c r="C32" t="s">
        <v>22</v>
      </c>
      <c r="E32" t="str">
        <f t="shared" si="0"/>
        <v/>
      </c>
    </row>
    <row r="33" spans="1:5" x14ac:dyDescent="0.25">
      <c r="B33" s="1">
        <v>0.28199999999999997</v>
      </c>
      <c r="C33" t="s">
        <v>11</v>
      </c>
      <c r="E33" t="str">
        <f t="shared" si="0"/>
        <v/>
      </c>
    </row>
    <row r="34" spans="1:5" x14ac:dyDescent="0.25">
      <c r="E34" t="str">
        <f t="shared" si="0"/>
        <v/>
      </c>
    </row>
    <row r="35" spans="1:5" x14ac:dyDescent="0.25">
      <c r="A35" t="s">
        <v>24</v>
      </c>
      <c r="E35">
        <f t="shared" si="0"/>
        <v>42</v>
      </c>
    </row>
    <row r="36" spans="1:5" x14ac:dyDescent="0.25">
      <c r="E36" t="str">
        <f t="shared" si="0"/>
        <v/>
      </c>
    </row>
    <row r="37" spans="1:5" x14ac:dyDescent="0.25">
      <c r="B37" s="1">
        <v>1</v>
      </c>
      <c r="C37" t="s">
        <v>19</v>
      </c>
      <c r="E37" t="str">
        <f t="shared" si="0"/>
        <v/>
      </c>
    </row>
    <row r="38" spans="1:5" x14ac:dyDescent="0.25">
      <c r="A38" t="s">
        <v>6</v>
      </c>
      <c r="B38" t="s">
        <v>25</v>
      </c>
      <c r="C38" t="s">
        <v>26</v>
      </c>
      <c r="E38" t="str">
        <f t="shared" si="0"/>
        <v/>
      </c>
    </row>
    <row r="39" spans="1:5" x14ac:dyDescent="0.25">
      <c r="A39" t="s">
        <v>27</v>
      </c>
      <c r="E39">
        <f t="shared" si="0"/>
        <v>42</v>
      </c>
    </row>
    <row r="40" spans="1:5" x14ac:dyDescent="0.25">
      <c r="E40" t="str">
        <f t="shared" si="0"/>
        <v/>
      </c>
    </row>
    <row r="41" spans="1:5" x14ac:dyDescent="0.25">
      <c r="B41" s="1">
        <v>0.97899999999999998</v>
      </c>
      <c r="C41" t="s">
        <v>28</v>
      </c>
      <c r="E41" t="str">
        <f t="shared" si="0"/>
        <v/>
      </c>
    </row>
    <row r="42" spans="1:5" x14ac:dyDescent="0.25">
      <c r="B42" s="1">
        <v>0.02</v>
      </c>
      <c r="C42" t="s">
        <v>29</v>
      </c>
      <c r="E42" t="str">
        <f t="shared" si="0"/>
        <v/>
      </c>
    </row>
    <row r="43" spans="1:5" x14ac:dyDescent="0.25">
      <c r="E43" t="str">
        <f t="shared" si="0"/>
        <v/>
      </c>
    </row>
    <row r="44" spans="1:5" x14ac:dyDescent="0.25">
      <c r="A44" t="s">
        <v>30</v>
      </c>
      <c r="E44">
        <f t="shared" si="0"/>
        <v>1</v>
      </c>
    </row>
    <row r="45" spans="1:5" x14ac:dyDescent="0.25">
      <c r="E45" t="str">
        <f t="shared" si="0"/>
        <v/>
      </c>
    </row>
    <row r="46" spans="1:5" x14ac:dyDescent="0.25">
      <c r="B46" s="1">
        <v>1</v>
      </c>
      <c r="C46" t="s">
        <v>31</v>
      </c>
      <c r="E46" t="str">
        <f t="shared" si="0"/>
        <v/>
      </c>
    </row>
    <row r="47" spans="1:5" x14ac:dyDescent="0.25">
      <c r="E47" t="str">
        <f t="shared" si="0"/>
        <v/>
      </c>
    </row>
    <row r="48" spans="1:5" x14ac:dyDescent="0.25">
      <c r="A48" t="s">
        <v>32</v>
      </c>
      <c r="E48">
        <f t="shared" si="0"/>
        <v>1</v>
      </c>
    </row>
    <row r="49" spans="1:5" x14ac:dyDescent="0.25">
      <c r="E49" t="str">
        <f t="shared" si="0"/>
        <v/>
      </c>
    </row>
    <row r="50" spans="1:5" x14ac:dyDescent="0.25">
      <c r="B50" s="1">
        <v>1</v>
      </c>
      <c r="C50" t="s">
        <v>31</v>
      </c>
      <c r="E50" t="str">
        <f t="shared" si="0"/>
        <v/>
      </c>
    </row>
    <row r="51" spans="1:5" x14ac:dyDescent="0.25">
      <c r="E51" t="str">
        <f t="shared" si="0"/>
        <v/>
      </c>
    </row>
    <row r="52" spans="1:5" x14ac:dyDescent="0.25">
      <c r="A52" t="s">
        <v>33</v>
      </c>
      <c r="E52">
        <f t="shared" si="0"/>
        <v>24</v>
      </c>
    </row>
    <row r="53" spans="1:5" x14ac:dyDescent="0.25">
      <c r="E53" t="str">
        <f t="shared" si="0"/>
        <v/>
      </c>
    </row>
    <row r="54" spans="1:5" x14ac:dyDescent="0.25">
      <c r="B54" s="1">
        <v>8.2000000000000003E-2</v>
      </c>
      <c r="C54" t="s">
        <v>34</v>
      </c>
      <c r="E54" t="str">
        <f t="shared" si="0"/>
        <v/>
      </c>
    </row>
    <row r="55" spans="1:5" x14ac:dyDescent="0.25">
      <c r="B55" s="1">
        <v>0.91700000000000004</v>
      </c>
      <c r="C55" t="s">
        <v>31</v>
      </c>
      <c r="E55" t="str">
        <f t="shared" si="0"/>
        <v/>
      </c>
    </row>
    <row r="56" spans="1:5" x14ac:dyDescent="0.25">
      <c r="E56" t="str">
        <f t="shared" si="0"/>
        <v/>
      </c>
    </row>
    <row r="57" spans="1:5" x14ac:dyDescent="0.25">
      <c r="A57" t="s">
        <v>35</v>
      </c>
      <c r="E57">
        <f t="shared" si="0"/>
        <v>2</v>
      </c>
    </row>
    <row r="58" spans="1:5" x14ac:dyDescent="0.25">
      <c r="E58" t="str">
        <f t="shared" si="0"/>
        <v/>
      </c>
    </row>
    <row r="59" spans="1:5" x14ac:dyDescent="0.25">
      <c r="B59" s="1">
        <v>1</v>
      </c>
      <c r="C59" t="s">
        <v>31</v>
      </c>
      <c r="E59" t="str">
        <f t="shared" si="0"/>
        <v/>
      </c>
    </row>
    <row r="60" spans="1:5" x14ac:dyDescent="0.25">
      <c r="E60" t="str">
        <f t="shared" si="0"/>
        <v/>
      </c>
    </row>
    <row r="61" spans="1:5" x14ac:dyDescent="0.25">
      <c r="A61" t="s">
        <v>36</v>
      </c>
      <c r="E61">
        <f t="shared" si="0"/>
        <v>1</v>
      </c>
    </row>
    <row r="62" spans="1:5" x14ac:dyDescent="0.25">
      <c r="E62" t="str">
        <f t="shared" si="0"/>
        <v/>
      </c>
    </row>
    <row r="63" spans="1:5" x14ac:dyDescent="0.25">
      <c r="B63" s="1">
        <v>1</v>
      </c>
      <c r="C63" t="s">
        <v>31</v>
      </c>
      <c r="E63" t="str">
        <f t="shared" si="0"/>
        <v/>
      </c>
    </row>
    <row r="64" spans="1:5" x14ac:dyDescent="0.25">
      <c r="E64" t="str">
        <f t="shared" si="0"/>
        <v/>
      </c>
    </row>
    <row r="65" spans="1:5" x14ac:dyDescent="0.25">
      <c r="A65" t="s">
        <v>37</v>
      </c>
      <c r="E65">
        <f t="shared" si="0"/>
        <v>5</v>
      </c>
    </row>
    <row r="66" spans="1:5" x14ac:dyDescent="0.25">
      <c r="E66" t="str">
        <f t="shared" ref="E66:E129" si="1">IFERROR(HLOOKUP($A66,$F$2:$LP$3,2,FALSE),"")</f>
        <v/>
      </c>
    </row>
    <row r="67" spans="1:5" x14ac:dyDescent="0.25">
      <c r="B67" s="1">
        <v>0.124</v>
      </c>
      <c r="C67" t="s">
        <v>34</v>
      </c>
      <c r="E67" t="str">
        <f t="shared" si="1"/>
        <v/>
      </c>
    </row>
    <row r="68" spans="1:5" x14ac:dyDescent="0.25">
      <c r="B68" s="1">
        <v>0.876</v>
      </c>
      <c r="C68" t="s">
        <v>31</v>
      </c>
      <c r="E68" t="str">
        <f t="shared" si="1"/>
        <v/>
      </c>
    </row>
    <row r="69" spans="1:5" x14ac:dyDescent="0.25">
      <c r="E69" t="str">
        <f t="shared" si="1"/>
        <v/>
      </c>
    </row>
    <row r="70" spans="1:5" x14ac:dyDescent="0.25">
      <c r="A70" t="s">
        <v>38</v>
      </c>
      <c r="E70">
        <f t="shared" si="1"/>
        <v>154</v>
      </c>
    </row>
    <row r="71" spans="1:5" x14ac:dyDescent="0.25">
      <c r="E71" t="str">
        <f t="shared" si="1"/>
        <v/>
      </c>
    </row>
    <row r="72" spans="1:5" x14ac:dyDescent="0.25">
      <c r="B72" s="1">
        <v>0.26200000000000001</v>
      </c>
      <c r="C72" t="s">
        <v>39</v>
      </c>
      <c r="E72" t="str">
        <f t="shared" si="1"/>
        <v/>
      </c>
    </row>
    <row r="73" spans="1:5" x14ac:dyDescent="0.25">
      <c r="B73" s="1">
        <v>7.0000000000000007E-2</v>
      </c>
      <c r="C73" t="s">
        <v>19</v>
      </c>
      <c r="E73" t="str">
        <f t="shared" si="1"/>
        <v/>
      </c>
    </row>
    <row r="74" spans="1:5" x14ac:dyDescent="0.25">
      <c r="B74" s="1">
        <v>0.623</v>
      </c>
      <c r="C74" t="s">
        <v>34</v>
      </c>
      <c r="E74" t="str">
        <f t="shared" si="1"/>
        <v/>
      </c>
    </row>
    <row r="75" spans="1:5" x14ac:dyDescent="0.25">
      <c r="B75" s="1">
        <v>3.2000000000000001E-2</v>
      </c>
      <c r="C75" t="s">
        <v>40</v>
      </c>
      <c r="E75" t="str">
        <f t="shared" si="1"/>
        <v/>
      </c>
    </row>
    <row r="76" spans="1:5" x14ac:dyDescent="0.25">
      <c r="B76" s="1">
        <v>1.0999999999999999E-2</v>
      </c>
      <c r="C76" t="s">
        <v>31</v>
      </c>
      <c r="E76" t="str">
        <f t="shared" si="1"/>
        <v/>
      </c>
    </row>
    <row r="77" spans="1:5" x14ac:dyDescent="0.25">
      <c r="E77" t="str">
        <f t="shared" si="1"/>
        <v/>
      </c>
    </row>
    <row r="78" spans="1:5" x14ac:dyDescent="0.25">
      <c r="A78" t="s">
        <v>41</v>
      </c>
      <c r="E78">
        <f t="shared" si="1"/>
        <v>2</v>
      </c>
    </row>
    <row r="79" spans="1:5" x14ac:dyDescent="0.25">
      <c r="E79" t="str">
        <f t="shared" si="1"/>
        <v/>
      </c>
    </row>
    <row r="80" spans="1:5" x14ac:dyDescent="0.25">
      <c r="B80" s="1">
        <v>1</v>
      </c>
      <c r="C80" t="s">
        <v>31</v>
      </c>
      <c r="E80" t="str">
        <f t="shared" si="1"/>
        <v/>
      </c>
    </row>
    <row r="81" spans="1:5" x14ac:dyDescent="0.25">
      <c r="E81" t="str">
        <f t="shared" si="1"/>
        <v/>
      </c>
    </row>
    <row r="82" spans="1:5" x14ac:dyDescent="0.25">
      <c r="A82" t="s">
        <v>42</v>
      </c>
      <c r="E82">
        <f t="shared" si="1"/>
        <v>1</v>
      </c>
    </row>
    <row r="83" spans="1:5" x14ac:dyDescent="0.25">
      <c r="E83" t="str">
        <f t="shared" si="1"/>
        <v/>
      </c>
    </row>
    <row r="84" spans="1:5" x14ac:dyDescent="0.25">
      <c r="B84" s="1">
        <v>1</v>
      </c>
      <c r="C84" t="s">
        <v>31</v>
      </c>
      <c r="E84" t="str">
        <f t="shared" si="1"/>
        <v/>
      </c>
    </row>
    <row r="85" spans="1:5" x14ac:dyDescent="0.25">
      <c r="E85" t="str">
        <f t="shared" si="1"/>
        <v/>
      </c>
    </row>
    <row r="86" spans="1:5" x14ac:dyDescent="0.25">
      <c r="A86" t="s">
        <v>43</v>
      </c>
      <c r="E86">
        <f t="shared" si="1"/>
        <v>7</v>
      </c>
    </row>
    <row r="87" spans="1:5" x14ac:dyDescent="0.25">
      <c r="E87" t="str">
        <f t="shared" si="1"/>
        <v/>
      </c>
    </row>
    <row r="88" spans="1:5" x14ac:dyDescent="0.25">
      <c r="B88" s="1">
        <v>1</v>
      </c>
      <c r="C88" t="s">
        <v>31</v>
      </c>
      <c r="E88" t="str">
        <f t="shared" si="1"/>
        <v/>
      </c>
    </row>
    <row r="89" spans="1:5" x14ac:dyDescent="0.25">
      <c r="E89" t="str">
        <f t="shared" si="1"/>
        <v/>
      </c>
    </row>
    <row r="90" spans="1:5" x14ac:dyDescent="0.25">
      <c r="A90" t="s">
        <v>44</v>
      </c>
      <c r="E90">
        <f t="shared" si="1"/>
        <v>133</v>
      </c>
    </row>
    <row r="91" spans="1:5" x14ac:dyDescent="0.25">
      <c r="E91" t="str">
        <f t="shared" si="1"/>
        <v/>
      </c>
    </row>
    <row r="92" spans="1:5" x14ac:dyDescent="0.25">
      <c r="B92" s="1">
        <v>0.99199999999999999</v>
      </c>
      <c r="C92" t="s">
        <v>45</v>
      </c>
      <c r="E92" t="str">
        <f t="shared" si="1"/>
        <v/>
      </c>
    </row>
    <row r="93" spans="1:5" x14ac:dyDescent="0.25">
      <c r="B93" s="1">
        <v>7.0000000000000001E-3</v>
      </c>
      <c r="C93" t="s">
        <v>46</v>
      </c>
      <c r="E93" t="str">
        <f t="shared" si="1"/>
        <v/>
      </c>
    </row>
    <row r="94" spans="1:5" x14ac:dyDescent="0.25">
      <c r="E94" t="str">
        <f t="shared" si="1"/>
        <v/>
      </c>
    </row>
    <row r="95" spans="1:5" x14ac:dyDescent="0.25">
      <c r="A95" t="s">
        <v>47</v>
      </c>
      <c r="E95">
        <f t="shared" si="1"/>
        <v>77</v>
      </c>
    </row>
    <row r="96" spans="1:5" x14ac:dyDescent="0.25">
      <c r="E96" t="str">
        <f t="shared" si="1"/>
        <v/>
      </c>
    </row>
    <row r="97" spans="1:5" x14ac:dyDescent="0.25">
      <c r="B97" s="1">
        <v>1</v>
      </c>
      <c r="C97" t="s">
        <v>46</v>
      </c>
      <c r="E97" t="str">
        <f t="shared" si="1"/>
        <v/>
      </c>
    </row>
    <row r="98" spans="1:5" x14ac:dyDescent="0.25">
      <c r="A98" t="s">
        <v>6</v>
      </c>
      <c r="B98" t="s">
        <v>48</v>
      </c>
      <c r="C98" t="s">
        <v>49</v>
      </c>
      <c r="E98" t="str">
        <f t="shared" si="1"/>
        <v/>
      </c>
    </row>
    <row r="99" spans="1:5" x14ac:dyDescent="0.25">
      <c r="A99" t="s">
        <v>50</v>
      </c>
      <c r="E99">
        <f t="shared" si="1"/>
        <v>39</v>
      </c>
    </row>
    <row r="100" spans="1:5" x14ac:dyDescent="0.25">
      <c r="E100" t="str">
        <f t="shared" si="1"/>
        <v/>
      </c>
    </row>
    <row r="101" spans="1:5" x14ac:dyDescent="0.25">
      <c r="B101" s="1">
        <v>1</v>
      </c>
      <c r="C101" t="s">
        <v>51</v>
      </c>
      <c r="E101" t="str">
        <f t="shared" si="1"/>
        <v/>
      </c>
    </row>
    <row r="102" spans="1:5" x14ac:dyDescent="0.25">
      <c r="E102" t="str">
        <f t="shared" si="1"/>
        <v/>
      </c>
    </row>
    <row r="103" spans="1:5" x14ac:dyDescent="0.25">
      <c r="A103" t="s">
        <v>52</v>
      </c>
      <c r="E103">
        <f t="shared" si="1"/>
        <v>66</v>
      </c>
    </row>
    <row r="104" spans="1:5" x14ac:dyDescent="0.25">
      <c r="E104" t="str">
        <f t="shared" si="1"/>
        <v/>
      </c>
    </row>
    <row r="105" spans="1:5" x14ac:dyDescent="0.25">
      <c r="B105" s="1">
        <v>1</v>
      </c>
      <c r="C105" t="s">
        <v>11</v>
      </c>
      <c r="E105" t="str">
        <f t="shared" si="1"/>
        <v/>
      </c>
    </row>
    <row r="106" spans="1:5" x14ac:dyDescent="0.25">
      <c r="E106" t="str">
        <f t="shared" si="1"/>
        <v/>
      </c>
    </row>
    <row r="107" spans="1:5" x14ac:dyDescent="0.25">
      <c r="A107" t="s">
        <v>53</v>
      </c>
      <c r="E107">
        <f t="shared" si="1"/>
        <v>44</v>
      </c>
    </row>
    <row r="108" spans="1:5" x14ac:dyDescent="0.25">
      <c r="E108" t="str">
        <f t="shared" si="1"/>
        <v/>
      </c>
    </row>
    <row r="109" spans="1:5" x14ac:dyDescent="0.25">
      <c r="B109" s="1">
        <v>1</v>
      </c>
      <c r="C109" t="s">
        <v>54</v>
      </c>
      <c r="E109" t="str">
        <f t="shared" si="1"/>
        <v/>
      </c>
    </row>
    <row r="110" spans="1:5" x14ac:dyDescent="0.25">
      <c r="E110" t="str">
        <f t="shared" si="1"/>
        <v/>
      </c>
    </row>
    <row r="111" spans="1:5" x14ac:dyDescent="0.25">
      <c r="A111" t="s">
        <v>55</v>
      </c>
      <c r="E111">
        <f t="shared" si="1"/>
        <v>2</v>
      </c>
    </row>
    <row r="112" spans="1:5" x14ac:dyDescent="0.25">
      <c r="E112" t="str">
        <f t="shared" si="1"/>
        <v/>
      </c>
    </row>
    <row r="113" spans="1:5" x14ac:dyDescent="0.25">
      <c r="B113" s="1">
        <v>1</v>
      </c>
      <c r="C113" t="s">
        <v>56</v>
      </c>
      <c r="E113" t="str">
        <f t="shared" si="1"/>
        <v/>
      </c>
    </row>
    <row r="114" spans="1:5" x14ac:dyDescent="0.25">
      <c r="E114" t="str">
        <f t="shared" si="1"/>
        <v/>
      </c>
    </row>
    <row r="115" spans="1:5" x14ac:dyDescent="0.25">
      <c r="A115" t="s">
        <v>57</v>
      </c>
      <c r="E115">
        <f t="shared" si="1"/>
        <v>70</v>
      </c>
    </row>
    <row r="116" spans="1:5" x14ac:dyDescent="0.25">
      <c r="E116" t="str">
        <f t="shared" si="1"/>
        <v/>
      </c>
    </row>
    <row r="117" spans="1:5" x14ac:dyDescent="0.25">
      <c r="B117" s="1">
        <v>0.22700000000000001</v>
      </c>
      <c r="C117" t="s">
        <v>58</v>
      </c>
      <c r="E117" t="str">
        <f t="shared" si="1"/>
        <v/>
      </c>
    </row>
    <row r="118" spans="1:5" x14ac:dyDescent="0.25">
      <c r="B118" s="1">
        <v>0.58299999999999996</v>
      </c>
      <c r="C118" t="s">
        <v>59</v>
      </c>
      <c r="E118" t="str">
        <f t="shared" si="1"/>
        <v/>
      </c>
    </row>
    <row r="119" spans="1:5" x14ac:dyDescent="0.25">
      <c r="B119" s="1">
        <v>0.08</v>
      </c>
      <c r="C119" t="s">
        <v>56</v>
      </c>
      <c r="E119" t="str">
        <f t="shared" si="1"/>
        <v/>
      </c>
    </row>
    <row r="120" spans="1:5" x14ac:dyDescent="0.25">
      <c r="B120" s="1">
        <v>0.108</v>
      </c>
      <c r="C120" t="s">
        <v>28</v>
      </c>
      <c r="E120" t="str">
        <f t="shared" si="1"/>
        <v/>
      </c>
    </row>
    <row r="121" spans="1:5" x14ac:dyDescent="0.25">
      <c r="E121" t="str">
        <f t="shared" si="1"/>
        <v/>
      </c>
    </row>
    <row r="122" spans="1:5" x14ac:dyDescent="0.25">
      <c r="A122" t="s">
        <v>60</v>
      </c>
      <c r="E122">
        <f t="shared" si="1"/>
        <v>113</v>
      </c>
    </row>
    <row r="123" spans="1:5" x14ac:dyDescent="0.25">
      <c r="E123" t="str">
        <f t="shared" si="1"/>
        <v/>
      </c>
    </row>
    <row r="124" spans="1:5" x14ac:dyDescent="0.25">
      <c r="B124" s="1">
        <v>2.4E-2</v>
      </c>
      <c r="C124" t="s">
        <v>61</v>
      </c>
      <c r="E124" t="str">
        <f t="shared" si="1"/>
        <v/>
      </c>
    </row>
    <row r="125" spans="1:5" x14ac:dyDescent="0.25">
      <c r="B125" s="1">
        <v>0.97499999999999998</v>
      </c>
      <c r="C125" t="s">
        <v>58</v>
      </c>
      <c r="E125" t="str">
        <f t="shared" si="1"/>
        <v/>
      </c>
    </row>
    <row r="126" spans="1:5" x14ac:dyDescent="0.25">
      <c r="E126" t="str">
        <f t="shared" si="1"/>
        <v/>
      </c>
    </row>
    <row r="127" spans="1:5" x14ac:dyDescent="0.25">
      <c r="A127" t="s">
        <v>62</v>
      </c>
      <c r="E127">
        <f t="shared" si="1"/>
        <v>384</v>
      </c>
    </row>
    <row r="128" spans="1:5" x14ac:dyDescent="0.25">
      <c r="E128" t="str">
        <f t="shared" si="1"/>
        <v/>
      </c>
    </row>
    <row r="129" spans="1:5" x14ac:dyDescent="0.25">
      <c r="B129" s="1">
        <v>0.82099999999999995</v>
      </c>
      <c r="C129" t="s">
        <v>59</v>
      </c>
      <c r="E129" t="str">
        <f t="shared" si="1"/>
        <v/>
      </c>
    </row>
    <row r="130" spans="1:5" x14ac:dyDescent="0.25">
      <c r="B130" s="1">
        <v>0.17499999999999999</v>
      </c>
      <c r="C130" t="s">
        <v>28</v>
      </c>
      <c r="E130" t="str">
        <f t="shared" ref="E130:E193" si="2">IFERROR(HLOOKUP($A130,$F$2:$LP$3,2,FALSE),"")</f>
        <v/>
      </c>
    </row>
    <row r="131" spans="1:5" x14ac:dyDescent="0.25">
      <c r="B131" s="1">
        <v>3.0000000000000001E-3</v>
      </c>
      <c r="C131" t="s">
        <v>40</v>
      </c>
      <c r="E131" t="str">
        <f t="shared" si="2"/>
        <v/>
      </c>
    </row>
    <row r="132" spans="1:5" x14ac:dyDescent="0.25">
      <c r="E132" t="str">
        <f t="shared" si="2"/>
        <v/>
      </c>
    </row>
    <row r="133" spans="1:5" x14ac:dyDescent="0.25">
      <c r="A133" t="s">
        <v>63</v>
      </c>
      <c r="E133">
        <f t="shared" si="2"/>
        <v>1</v>
      </c>
    </row>
    <row r="134" spans="1:5" x14ac:dyDescent="0.25">
      <c r="E134" t="str">
        <f t="shared" si="2"/>
        <v/>
      </c>
    </row>
    <row r="135" spans="1:5" x14ac:dyDescent="0.25">
      <c r="B135" s="1">
        <v>1</v>
      </c>
      <c r="C135" t="s">
        <v>59</v>
      </c>
      <c r="E135" t="str">
        <f t="shared" si="2"/>
        <v/>
      </c>
    </row>
    <row r="136" spans="1:5" x14ac:dyDescent="0.25">
      <c r="E136" t="str">
        <f t="shared" si="2"/>
        <v/>
      </c>
    </row>
    <row r="137" spans="1:5" x14ac:dyDescent="0.25">
      <c r="A137" t="s">
        <v>64</v>
      </c>
      <c r="E137">
        <f t="shared" si="2"/>
        <v>2</v>
      </c>
    </row>
    <row r="138" spans="1:5" x14ac:dyDescent="0.25">
      <c r="E138" t="str">
        <f t="shared" si="2"/>
        <v/>
      </c>
    </row>
    <row r="139" spans="1:5" x14ac:dyDescent="0.25">
      <c r="B139" s="1">
        <v>1</v>
      </c>
      <c r="C139" t="s">
        <v>61</v>
      </c>
      <c r="E139" t="str">
        <f t="shared" si="2"/>
        <v/>
      </c>
    </row>
    <row r="140" spans="1:5" x14ac:dyDescent="0.25">
      <c r="E140" t="str">
        <f t="shared" si="2"/>
        <v/>
      </c>
    </row>
    <row r="141" spans="1:5" x14ac:dyDescent="0.25">
      <c r="A141" t="s">
        <v>65</v>
      </c>
      <c r="E141">
        <f t="shared" si="2"/>
        <v>11</v>
      </c>
    </row>
    <row r="142" spans="1:5" x14ac:dyDescent="0.25">
      <c r="E142" t="str">
        <f t="shared" si="2"/>
        <v/>
      </c>
    </row>
    <row r="143" spans="1:5" x14ac:dyDescent="0.25">
      <c r="B143" s="1">
        <v>1</v>
      </c>
      <c r="C143" t="s">
        <v>28</v>
      </c>
      <c r="E143" t="str">
        <f t="shared" si="2"/>
        <v/>
      </c>
    </row>
    <row r="144" spans="1:5" x14ac:dyDescent="0.25">
      <c r="E144" t="str">
        <f t="shared" si="2"/>
        <v/>
      </c>
    </row>
    <row r="145" spans="1:5" x14ac:dyDescent="0.25">
      <c r="A145" t="s">
        <v>66</v>
      </c>
      <c r="E145">
        <f t="shared" si="2"/>
        <v>54</v>
      </c>
    </row>
    <row r="146" spans="1:5" x14ac:dyDescent="0.25">
      <c r="E146" t="str">
        <f t="shared" si="2"/>
        <v/>
      </c>
    </row>
    <row r="147" spans="1:5" x14ac:dyDescent="0.25">
      <c r="B147" s="1">
        <v>0.73299999999999998</v>
      </c>
      <c r="C147" t="s">
        <v>22</v>
      </c>
      <c r="E147" t="str">
        <f t="shared" si="2"/>
        <v/>
      </c>
    </row>
    <row r="148" spans="1:5" x14ac:dyDescent="0.25">
      <c r="B148" s="1">
        <v>0.26600000000000001</v>
      </c>
      <c r="C148" t="s">
        <v>19</v>
      </c>
      <c r="E148" t="str">
        <f t="shared" si="2"/>
        <v/>
      </c>
    </row>
    <row r="149" spans="1:5" x14ac:dyDescent="0.25">
      <c r="E149" t="str">
        <f t="shared" si="2"/>
        <v/>
      </c>
    </row>
    <row r="150" spans="1:5" x14ac:dyDescent="0.25">
      <c r="A150" t="s">
        <v>67</v>
      </c>
      <c r="E150">
        <f t="shared" si="2"/>
        <v>9</v>
      </c>
    </row>
    <row r="151" spans="1:5" x14ac:dyDescent="0.25">
      <c r="E151" t="str">
        <f t="shared" si="2"/>
        <v/>
      </c>
    </row>
    <row r="152" spans="1:5" x14ac:dyDescent="0.25">
      <c r="B152" s="1">
        <v>1</v>
      </c>
      <c r="C152" t="s">
        <v>68</v>
      </c>
      <c r="E152" t="str">
        <f t="shared" si="2"/>
        <v/>
      </c>
    </row>
    <row r="153" spans="1:5" x14ac:dyDescent="0.25">
      <c r="E153" t="str">
        <f t="shared" si="2"/>
        <v/>
      </c>
    </row>
    <row r="154" spans="1:5" x14ac:dyDescent="0.25">
      <c r="A154" t="s">
        <v>69</v>
      </c>
      <c r="E154">
        <f t="shared" si="2"/>
        <v>3</v>
      </c>
    </row>
    <row r="155" spans="1:5" x14ac:dyDescent="0.25">
      <c r="E155" t="str">
        <f t="shared" si="2"/>
        <v/>
      </c>
    </row>
    <row r="156" spans="1:5" x14ac:dyDescent="0.25">
      <c r="B156" s="1">
        <v>1</v>
      </c>
      <c r="C156" t="s">
        <v>28</v>
      </c>
      <c r="E156" t="str">
        <f t="shared" si="2"/>
        <v/>
      </c>
    </row>
    <row r="157" spans="1:5" x14ac:dyDescent="0.25">
      <c r="E157" t="str">
        <f t="shared" si="2"/>
        <v/>
      </c>
    </row>
    <row r="158" spans="1:5" x14ac:dyDescent="0.25">
      <c r="A158" t="s">
        <v>70</v>
      </c>
      <c r="E158">
        <f t="shared" si="2"/>
        <v>31</v>
      </c>
    </row>
    <row r="159" spans="1:5" x14ac:dyDescent="0.25">
      <c r="E159" t="str">
        <f t="shared" si="2"/>
        <v/>
      </c>
    </row>
    <row r="160" spans="1:5" x14ac:dyDescent="0.25">
      <c r="B160" s="1">
        <v>0.373</v>
      </c>
      <c r="C160" t="s">
        <v>29</v>
      </c>
      <c r="E160" t="str">
        <f t="shared" si="2"/>
        <v/>
      </c>
    </row>
    <row r="161" spans="1:5" x14ac:dyDescent="0.25">
      <c r="B161" s="1">
        <v>0.626</v>
      </c>
      <c r="C161" t="s">
        <v>34</v>
      </c>
      <c r="E161" t="str">
        <f t="shared" si="2"/>
        <v/>
      </c>
    </row>
    <row r="162" spans="1:5" x14ac:dyDescent="0.25">
      <c r="E162" t="str">
        <f t="shared" si="2"/>
        <v/>
      </c>
    </row>
    <row r="163" spans="1:5" x14ac:dyDescent="0.25">
      <c r="A163" t="s">
        <v>71</v>
      </c>
      <c r="E163">
        <f t="shared" si="2"/>
        <v>32</v>
      </c>
    </row>
    <row r="164" spans="1:5" x14ac:dyDescent="0.25">
      <c r="E164" t="str">
        <f t="shared" si="2"/>
        <v/>
      </c>
    </row>
    <row r="165" spans="1:5" x14ac:dyDescent="0.25">
      <c r="B165" s="1">
        <v>0.56799999999999995</v>
      </c>
      <c r="C165" t="s">
        <v>28</v>
      </c>
      <c r="E165" t="str">
        <f t="shared" si="2"/>
        <v/>
      </c>
    </row>
    <row r="166" spans="1:5" x14ac:dyDescent="0.25">
      <c r="B166" s="1">
        <v>0.43099999999999999</v>
      </c>
      <c r="C166" t="s">
        <v>72</v>
      </c>
      <c r="E166" t="str">
        <f t="shared" si="2"/>
        <v/>
      </c>
    </row>
    <row r="167" spans="1:5" x14ac:dyDescent="0.25">
      <c r="A167" t="s">
        <v>6</v>
      </c>
      <c r="B167" t="s">
        <v>73</v>
      </c>
      <c r="C167" t="s">
        <v>74</v>
      </c>
      <c r="E167" t="str">
        <f t="shared" si="2"/>
        <v/>
      </c>
    </row>
    <row r="168" spans="1:5" x14ac:dyDescent="0.25">
      <c r="A168" t="s">
        <v>75</v>
      </c>
      <c r="E168">
        <f t="shared" si="2"/>
        <v>6</v>
      </c>
    </row>
    <row r="169" spans="1:5" x14ac:dyDescent="0.25">
      <c r="E169" t="str">
        <f t="shared" si="2"/>
        <v/>
      </c>
    </row>
    <row r="170" spans="1:5" x14ac:dyDescent="0.25">
      <c r="B170" s="1">
        <v>1</v>
      </c>
      <c r="C170" t="s">
        <v>16</v>
      </c>
      <c r="E170" t="str">
        <f t="shared" si="2"/>
        <v/>
      </c>
    </row>
    <row r="171" spans="1:5" x14ac:dyDescent="0.25">
      <c r="A171" t="s">
        <v>6</v>
      </c>
      <c r="B171" t="s">
        <v>76</v>
      </c>
      <c r="C171" t="s">
        <v>77</v>
      </c>
      <c r="E171" t="str">
        <f t="shared" si="2"/>
        <v/>
      </c>
    </row>
    <row r="172" spans="1:5" x14ac:dyDescent="0.25">
      <c r="A172" t="s">
        <v>78</v>
      </c>
      <c r="E172">
        <f t="shared" si="2"/>
        <v>100</v>
      </c>
    </row>
    <row r="173" spans="1:5" x14ac:dyDescent="0.25">
      <c r="E173" t="str">
        <f t="shared" si="2"/>
        <v/>
      </c>
    </row>
    <row r="174" spans="1:5" x14ac:dyDescent="0.25">
      <c r="B174" s="1">
        <v>0.219</v>
      </c>
      <c r="C174" t="s">
        <v>61</v>
      </c>
      <c r="E174" t="str">
        <f t="shared" si="2"/>
        <v/>
      </c>
    </row>
    <row r="175" spans="1:5" x14ac:dyDescent="0.25">
      <c r="B175" s="1">
        <v>0.78</v>
      </c>
      <c r="C175" t="s">
        <v>79</v>
      </c>
      <c r="E175" t="str">
        <f t="shared" si="2"/>
        <v/>
      </c>
    </row>
    <row r="176" spans="1:5" x14ac:dyDescent="0.25">
      <c r="E176" t="str">
        <f t="shared" si="2"/>
        <v/>
      </c>
    </row>
    <row r="177" spans="1:5" x14ac:dyDescent="0.25">
      <c r="A177" t="s">
        <v>80</v>
      </c>
      <c r="E177">
        <f t="shared" si="2"/>
        <v>140</v>
      </c>
    </row>
    <row r="178" spans="1:5" x14ac:dyDescent="0.25">
      <c r="E178" t="str">
        <f t="shared" si="2"/>
        <v/>
      </c>
    </row>
    <row r="179" spans="1:5" x14ac:dyDescent="0.25">
      <c r="B179" s="1">
        <v>1</v>
      </c>
      <c r="C179" t="s">
        <v>79</v>
      </c>
      <c r="E179" t="str">
        <f t="shared" si="2"/>
        <v/>
      </c>
    </row>
    <row r="180" spans="1:5" x14ac:dyDescent="0.25">
      <c r="E180" t="str">
        <f t="shared" si="2"/>
        <v/>
      </c>
    </row>
    <row r="181" spans="1:5" x14ac:dyDescent="0.25">
      <c r="A181" t="s">
        <v>81</v>
      </c>
      <c r="E181">
        <f t="shared" si="2"/>
        <v>82</v>
      </c>
    </row>
    <row r="182" spans="1:5" x14ac:dyDescent="0.25">
      <c r="E182" t="str">
        <f t="shared" si="2"/>
        <v/>
      </c>
    </row>
    <row r="183" spans="1:5" x14ac:dyDescent="0.25">
      <c r="B183" s="1">
        <v>0.20599999999999999</v>
      </c>
      <c r="C183" t="s">
        <v>79</v>
      </c>
      <c r="E183" t="str">
        <f t="shared" si="2"/>
        <v/>
      </c>
    </row>
    <row r="184" spans="1:5" x14ac:dyDescent="0.25">
      <c r="B184" s="1">
        <v>0.79300000000000004</v>
      </c>
      <c r="C184" t="s">
        <v>29</v>
      </c>
      <c r="E184" t="str">
        <f t="shared" si="2"/>
        <v/>
      </c>
    </row>
    <row r="185" spans="1:5" x14ac:dyDescent="0.25">
      <c r="E185" t="str">
        <f t="shared" si="2"/>
        <v/>
      </c>
    </row>
    <row r="186" spans="1:5" x14ac:dyDescent="0.25">
      <c r="A186" t="s">
        <v>82</v>
      </c>
      <c r="E186">
        <f t="shared" si="2"/>
        <v>41</v>
      </c>
    </row>
    <row r="187" spans="1:5" x14ac:dyDescent="0.25">
      <c r="E187" t="str">
        <f t="shared" si="2"/>
        <v/>
      </c>
    </row>
    <row r="188" spans="1:5" x14ac:dyDescent="0.25">
      <c r="B188" s="1">
        <v>1</v>
      </c>
      <c r="C188" t="s">
        <v>79</v>
      </c>
      <c r="E188" t="str">
        <f t="shared" si="2"/>
        <v/>
      </c>
    </row>
    <row r="189" spans="1:5" x14ac:dyDescent="0.25">
      <c r="E189" t="str">
        <f t="shared" si="2"/>
        <v/>
      </c>
    </row>
    <row r="190" spans="1:5" x14ac:dyDescent="0.25">
      <c r="A190" t="s">
        <v>83</v>
      </c>
      <c r="E190">
        <f t="shared" si="2"/>
        <v>79</v>
      </c>
    </row>
    <row r="191" spans="1:5" x14ac:dyDescent="0.25">
      <c r="E191" t="str">
        <f t="shared" si="2"/>
        <v/>
      </c>
    </row>
    <row r="192" spans="1:5" x14ac:dyDescent="0.25">
      <c r="B192" s="1">
        <v>1</v>
      </c>
      <c r="C192" t="s">
        <v>84</v>
      </c>
      <c r="E192" t="str">
        <f t="shared" si="2"/>
        <v/>
      </c>
    </row>
    <row r="193" spans="1:5" x14ac:dyDescent="0.25">
      <c r="E193" t="str">
        <f t="shared" si="2"/>
        <v/>
      </c>
    </row>
    <row r="194" spans="1:5" x14ac:dyDescent="0.25">
      <c r="A194" t="s">
        <v>85</v>
      </c>
      <c r="E194">
        <f t="shared" ref="E194:E257" si="3">IFERROR(HLOOKUP($A194,$F$2:$LP$3,2,FALSE),"")</f>
        <v>338</v>
      </c>
    </row>
    <row r="195" spans="1:5" x14ac:dyDescent="0.25">
      <c r="E195" t="str">
        <f t="shared" si="3"/>
        <v/>
      </c>
    </row>
    <row r="196" spans="1:5" x14ac:dyDescent="0.25">
      <c r="B196" s="1">
        <v>0.23799999999999999</v>
      </c>
      <c r="C196" t="s">
        <v>84</v>
      </c>
      <c r="E196" t="str">
        <f t="shared" si="3"/>
        <v/>
      </c>
    </row>
    <row r="197" spans="1:5" x14ac:dyDescent="0.25">
      <c r="B197" s="1">
        <v>0.76100000000000001</v>
      </c>
      <c r="C197" t="s">
        <v>29</v>
      </c>
      <c r="E197" t="str">
        <f t="shared" si="3"/>
        <v/>
      </c>
    </row>
    <row r="198" spans="1:5" x14ac:dyDescent="0.25">
      <c r="E198" t="str">
        <f t="shared" si="3"/>
        <v/>
      </c>
    </row>
    <row r="199" spans="1:5" x14ac:dyDescent="0.25">
      <c r="A199" t="s">
        <v>86</v>
      </c>
      <c r="E199">
        <f t="shared" si="3"/>
        <v>26</v>
      </c>
    </row>
    <row r="200" spans="1:5" x14ac:dyDescent="0.25">
      <c r="E200" t="str">
        <f t="shared" si="3"/>
        <v/>
      </c>
    </row>
    <row r="201" spans="1:5" x14ac:dyDescent="0.25">
      <c r="B201" s="1">
        <v>0.78800000000000003</v>
      </c>
      <c r="C201" t="s">
        <v>79</v>
      </c>
      <c r="E201" t="str">
        <f t="shared" si="3"/>
        <v/>
      </c>
    </row>
    <row r="202" spans="1:5" x14ac:dyDescent="0.25">
      <c r="B202" s="1">
        <v>0.21099999999999999</v>
      </c>
      <c r="C202" t="s">
        <v>29</v>
      </c>
      <c r="E202" t="str">
        <f t="shared" si="3"/>
        <v/>
      </c>
    </row>
    <row r="203" spans="1:5" x14ac:dyDescent="0.25">
      <c r="E203" t="str">
        <f t="shared" si="3"/>
        <v/>
      </c>
    </row>
    <row r="204" spans="1:5" x14ac:dyDescent="0.25">
      <c r="A204" t="s">
        <v>87</v>
      </c>
      <c r="E204">
        <f t="shared" si="3"/>
        <v>136</v>
      </c>
    </row>
    <row r="205" spans="1:5" x14ac:dyDescent="0.25">
      <c r="E205" t="str">
        <f t="shared" si="3"/>
        <v/>
      </c>
    </row>
    <row r="206" spans="1:5" x14ac:dyDescent="0.25">
      <c r="B206" s="1">
        <v>1</v>
      </c>
      <c r="C206" t="s">
        <v>84</v>
      </c>
      <c r="E206" t="str">
        <f t="shared" si="3"/>
        <v/>
      </c>
    </row>
    <row r="207" spans="1:5" x14ac:dyDescent="0.25">
      <c r="E207" t="str">
        <f t="shared" si="3"/>
        <v/>
      </c>
    </row>
    <row r="208" spans="1:5" x14ac:dyDescent="0.25">
      <c r="A208" t="s">
        <v>88</v>
      </c>
      <c r="E208">
        <f t="shared" si="3"/>
        <v>12</v>
      </c>
    </row>
    <row r="209" spans="1:5" x14ac:dyDescent="0.25">
      <c r="E209" t="str">
        <f t="shared" si="3"/>
        <v/>
      </c>
    </row>
    <row r="210" spans="1:5" x14ac:dyDescent="0.25">
      <c r="B210" s="1">
        <v>1</v>
      </c>
      <c r="C210" t="s">
        <v>79</v>
      </c>
      <c r="E210" t="str">
        <f t="shared" si="3"/>
        <v/>
      </c>
    </row>
    <row r="211" spans="1:5" x14ac:dyDescent="0.25">
      <c r="E211" t="str">
        <f t="shared" si="3"/>
        <v/>
      </c>
    </row>
    <row r="212" spans="1:5" x14ac:dyDescent="0.25">
      <c r="A212" t="s">
        <v>89</v>
      </c>
      <c r="E212">
        <f t="shared" si="3"/>
        <v>42</v>
      </c>
    </row>
    <row r="213" spans="1:5" x14ac:dyDescent="0.25">
      <c r="E213" t="str">
        <f t="shared" si="3"/>
        <v/>
      </c>
    </row>
    <row r="214" spans="1:5" x14ac:dyDescent="0.25">
      <c r="B214" s="1">
        <v>0.17100000000000001</v>
      </c>
      <c r="C214" t="s">
        <v>61</v>
      </c>
      <c r="E214" t="str">
        <f t="shared" si="3"/>
        <v/>
      </c>
    </row>
    <row r="215" spans="1:5" x14ac:dyDescent="0.25">
      <c r="B215" s="1">
        <v>3.9E-2</v>
      </c>
      <c r="C215" t="s">
        <v>59</v>
      </c>
      <c r="E215" t="str">
        <f t="shared" si="3"/>
        <v/>
      </c>
    </row>
    <row r="216" spans="1:5" x14ac:dyDescent="0.25">
      <c r="B216" s="1">
        <v>0.53600000000000003</v>
      </c>
      <c r="C216" t="s">
        <v>79</v>
      </c>
      <c r="E216" t="str">
        <f t="shared" si="3"/>
        <v/>
      </c>
    </row>
    <row r="217" spans="1:5" x14ac:dyDescent="0.25">
      <c r="B217" s="1">
        <v>0.252</v>
      </c>
      <c r="C217" t="s">
        <v>28</v>
      </c>
      <c r="E217" t="str">
        <f t="shared" si="3"/>
        <v/>
      </c>
    </row>
    <row r="218" spans="1:5" x14ac:dyDescent="0.25">
      <c r="E218" t="str">
        <f t="shared" si="3"/>
        <v/>
      </c>
    </row>
    <row r="219" spans="1:5" x14ac:dyDescent="0.25">
      <c r="A219" t="s">
        <v>90</v>
      </c>
      <c r="E219">
        <f t="shared" si="3"/>
        <v>134</v>
      </c>
    </row>
    <row r="220" spans="1:5" x14ac:dyDescent="0.25">
      <c r="E220" t="str">
        <f t="shared" si="3"/>
        <v/>
      </c>
    </row>
    <row r="221" spans="1:5" x14ac:dyDescent="0.25">
      <c r="B221" s="1">
        <v>0.69</v>
      </c>
      <c r="C221" t="s">
        <v>91</v>
      </c>
      <c r="E221" t="str">
        <f t="shared" si="3"/>
        <v/>
      </c>
    </row>
    <row r="222" spans="1:5" x14ac:dyDescent="0.25">
      <c r="B222" s="1">
        <v>7.5999999999999998E-2</v>
      </c>
      <c r="C222" t="s">
        <v>79</v>
      </c>
      <c r="E222" t="str">
        <f t="shared" si="3"/>
        <v/>
      </c>
    </row>
    <row r="223" spans="1:5" x14ac:dyDescent="0.25">
      <c r="B223" s="1">
        <v>0.23300000000000001</v>
      </c>
      <c r="C223" t="s">
        <v>29</v>
      </c>
      <c r="E223" t="str">
        <f t="shared" si="3"/>
        <v/>
      </c>
    </row>
    <row r="224" spans="1:5" x14ac:dyDescent="0.25">
      <c r="E224" t="str">
        <f t="shared" si="3"/>
        <v/>
      </c>
    </row>
    <row r="225" spans="1:5" x14ac:dyDescent="0.25">
      <c r="A225" t="s">
        <v>92</v>
      </c>
      <c r="E225">
        <f t="shared" si="3"/>
        <v>123</v>
      </c>
    </row>
    <row r="226" spans="1:5" x14ac:dyDescent="0.25">
      <c r="E226" t="str">
        <f t="shared" si="3"/>
        <v/>
      </c>
    </row>
    <row r="227" spans="1:5" x14ac:dyDescent="0.25">
      <c r="B227" s="1">
        <v>0.25600000000000001</v>
      </c>
      <c r="C227" t="s">
        <v>61</v>
      </c>
      <c r="E227" t="str">
        <f t="shared" si="3"/>
        <v/>
      </c>
    </row>
    <row r="228" spans="1:5" x14ac:dyDescent="0.25">
      <c r="B228" s="1">
        <v>0.30099999999999999</v>
      </c>
      <c r="C228" t="s">
        <v>84</v>
      </c>
      <c r="E228" t="str">
        <f t="shared" si="3"/>
        <v/>
      </c>
    </row>
    <row r="229" spans="1:5" x14ac:dyDescent="0.25">
      <c r="B229" s="1">
        <v>0.157</v>
      </c>
      <c r="C229" t="s">
        <v>93</v>
      </c>
      <c r="E229" t="str">
        <f t="shared" si="3"/>
        <v/>
      </c>
    </row>
    <row r="230" spans="1:5" x14ac:dyDescent="0.25">
      <c r="B230" s="1">
        <v>0.28499999999999998</v>
      </c>
      <c r="C230" t="s">
        <v>79</v>
      </c>
      <c r="E230" t="str">
        <f t="shared" si="3"/>
        <v/>
      </c>
    </row>
    <row r="231" spans="1:5" x14ac:dyDescent="0.25">
      <c r="E231" t="str">
        <f t="shared" si="3"/>
        <v/>
      </c>
    </row>
    <row r="232" spans="1:5" x14ac:dyDescent="0.25">
      <c r="A232" t="s">
        <v>94</v>
      </c>
      <c r="E232">
        <f t="shared" si="3"/>
        <v>15</v>
      </c>
    </row>
    <row r="233" spans="1:5" x14ac:dyDescent="0.25">
      <c r="E233" t="str">
        <f t="shared" si="3"/>
        <v/>
      </c>
    </row>
    <row r="234" spans="1:5" x14ac:dyDescent="0.25">
      <c r="B234" s="1">
        <v>1</v>
      </c>
      <c r="C234" t="s">
        <v>79</v>
      </c>
      <c r="E234" t="str">
        <f t="shared" si="3"/>
        <v/>
      </c>
    </row>
    <row r="235" spans="1:5" x14ac:dyDescent="0.25">
      <c r="E235" t="str">
        <f t="shared" si="3"/>
        <v/>
      </c>
    </row>
    <row r="236" spans="1:5" x14ac:dyDescent="0.25">
      <c r="A236" t="s">
        <v>95</v>
      </c>
      <c r="E236">
        <f t="shared" si="3"/>
        <v>5</v>
      </c>
    </row>
    <row r="237" spans="1:5" x14ac:dyDescent="0.25">
      <c r="E237" t="str">
        <f t="shared" si="3"/>
        <v/>
      </c>
    </row>
    <row r="238" spans="1:5" x14ac:dyDescent="0.25">
      <c r="B238" s="1">
        <v>1</v>
      </c>
      <c r="C238" t="s">
        <v>79</v>
      </c>
      <c r="E238" t="str">
        <f t="shared" si="3"/>
        <v/>
      </c>
    </row>
    <row r="239" spans="1:5" x14ac:dyDescent="0.25">
      <c r="E239" t="str">
        <f t="shared" si="3"/>
        <v/>
      </c>
    </row>
    <row r="240" spans="1:5" x14ac:dyDescent="0.25">
      <c r="A240" t="s">
        <v>96</v>
      </c>
      <c r="E240">
        <f t="shared" si="3"/>
        <v>42</v>
      </c>
    </row>
    <row r="241" spans="1:5" x14ac:dyDescent="0.25">
      <c r="E241" t="str">
        <f t="shared" si="3"/>
        <v/>
      </c>
    </row>
    <row r="242" spans="1:5" x14ac:dyDescent="0.25">
      <c r="B242" s="1">
        <v>0.17100000000000001</v>
      </c>
      <c r="C242" t="s">
        <v>61</v>
      </c>
      <c r="E242" t="str">
        <f t="shared" si="3"/>
        <v/>
      </c>
    </row>
    <row r="243" spans="1:5" x14ac:dyDescent="0.25">
      <c r="B243" s="1">
        <v>3.9E-2</v>
      </c>
      <c r="C243" t="s">
        <v>59</v>
      </c>
      <c r="E243" t="str">
        <f t="shared" si="3"/>
        <v/>
      </c>
    </row>
    <row r="244" spans="1:5" x14ac:dyDescent="0.25">
      <c r="B244" s="1">
        <v>0.53600000000000003</v>
      </c>
      <c r="C244" t="s">
        <v>79</v>
      </c>
      <c r="E244" t="str">
        <f t="shared" si="3"/>
        <v/>
      </c>
    </row>
    <row r="245" spans="1:5" x14ac:dyDescent="0.25">
      <c r="B245" s="1">
        <v>0.252</v>
      </c>
      <c r="C245" t="s">
        <v>28</v>
      </c>
      <c r="E245" t="str">
        <f t="shared" si="3"/>
        <v/>
      </c>
    </row>
    <row r="246" spans="1:5" x14ac:dyDescent="0.25">
      <c r="E246" t="str">
        <f t="shared" si="3"/>
        <v/>
      </c>
    </row>
    <row r="247" spans="1:5" x14ac:dyDescent="0.25">
      <c r="A247" t="s">
        <v>97</v>
      </c>
      <c r="E247">
        <f t="shared" si="3"/>
        <v>238</v>
      </c>
    </row>
    <row r="248" spans="1:5" x14ac:dyDescent="0.25">
      <c r="E248" t="str">
        <f t="shared" si="3"/>
        <v/>
      </c>
    </row>
    <row r="249" spans="1:5" x14ac:dyDescent="0.25">
      <c r="B249" s="1">
        <v>1</v>
      </c>
      <c r="C249" t="s">
        <v>79</v>
      </c>
      <c r="E249" t="str">
        <f t="shared" si="3"/>
        <v/>
      </c>
    </row>
    <row r="250" spans="1:5" x14ac:dyDescent="0.25">
      <c r="E250" t="str">
        <f t="shared" si="3"/>
        <v/>
      </c>
    </row>
    <row r="251" spans="1:5" x14ac:dyDescent="0.25">
      <c r="A251" t="s">
        <v>98</v>
      </c>
      <c r="E251">
        <f t="shared" si="3"/>
        <v>21</v>
      </c>
    </row>
    <row r="252" spans="1:5" x14ac:dyDescent="0.25">
      <c r="E252" t="str">
        <f t="shared" si="3"/>
        <v/>
      </c>
    </row>
    <row r="253" spans="1:5" x14ac:dyDescent="0.25">
      <c r="B253" s="1">
        <v>8.7999999999999995E-2</v>
      </c>
      <c r="C253" t="s">
        <v>61</v>
      </c>
      <c r="E253" t="str">
        <f t="shared" si="3"/>
        <v/>
      </c>
    </row>
    <row r="254" spans="1:5" x14ac:dyDescent="0.25">
      <c r="B254" s="1">
        <v>7.0000000000000007E-2</v>
      </c>
      <c r="C254" t="s">
        <v>59</v>
      </c>
      <c r="E254" t="str">
        <f t="shared" si="3"/>
        <v/>
      </c>
    </row>
    <row r="255" spans="1:5" x14ac:dyDescent="0.25">
      <c r="B255" s="1">
        <v>0.38600000000000001</v>
      </c>
      <c r="C255" t="s">
        <v>79</v>
      </c>
      <c r="E255" t="str">
        <f t="shared" si="3"/>
        <v/>
      </c>
    </row>
    <row r="256" spans="1:5" x14ac:dyDescent="0.25">
      <c r="B256" s="1">
        <v>0.45300000000000001</v>
      </c>
      <c r="C256" t="s">
        <v>28</v>
      </c>
      <c r="E256" t="str">
        <f t="shared" si="3"/>
        <v/>
      </c>
    </row>
    <row r="257" spans="1:5" x14ac:dyDescent="0.25">
      <c r="E257" t="str">
        <f t="shared" si="3"/>
        <v/>
      </c>
    </row>
    <row r="258" spans="1:5" x14ac:dyDescent="0.25">
      <c r="A258" t="s">
        <v>99</v>
      </c>
      <c r="E258">
        <f t="shared" ref="E258:E321" si="4">IFERROR(HLOOKUP($A258,$F$2:$LP$3,2,FALSE),"")</f>
        <v>23</v>
      </c>
    </row>
    <row r="259" spans="1:5" x14ac:dyDescent="0.25">
      <c r="E259" t="str">
        <f t="shared" si="4"/>
        <v/>
      </c>
    </row>
    <row r="260" spans="1:5" x14ac:dyDescent="0.25">
      <c r="B260" s="1">
        <v>0.245</v>
      </c>
      <c r="C260" t="s">
        <v>61</v>
      </c>
      <c r="E260" t="str">
        <f t="shared" si="4"/>
        <v/>
      </c>
    </row>
    <row r="261" spans="1:5" x14ac:dyDescent="0.25">
      <c r="B261" s="1">
        <v>0.754</v>
      </c>
      <c r="C261" t="s">
        <v>79</v>
      </c>
      <c r="E261" t="str">
        <f t="shared" si="4"/>
        <v/>
      </c>
    </row>
    <row r="262" spans="1:5" x14ac:dyDescent="0.25">
      <c r="E262" t="str">
        <f t="shared" si="4"/>
        <v/>
      </c>
    </row>
    <row r="263" spans="1:5" x14ac:dyDescent="0.25">
      <c r="A263" t="s">
        <v>100</v>
      </c>
      <c r="E263">
        <f t="shared" si="4"/>
        <v>9</v>
      </c>
    </row>
    <row r="264" spans="1:5" x14ac:dyDescent="0.25">
      <c r="E264" t="str">
        <f t="shared" si="4"/>
        <v/>
      </c>
    </row>
    <row r="265" spans="1:5" x14ac:dyDescent="0.25">
      <c r="B265" s="1">
        <v>1</v>
      </c>
      <c r="C265" t="s">
        <v>61</v>
      </c>
      <c r="E265" t="str">
        <f t="shared" si="4"/>
        <v/>
      </c>
    </row>
    <row r="266" spans="1:5" x14ac:dyDescent="0.25">
      <c r="E266" t="str">
        <f t="shared" si="4"/>
        <v/>
      </c>
    </row>
    <row r="267" spans="1:5" x14ac:dyDescent="0.25">
      <c r="A267" s="2" t="s">
        <v>101</v>
      </c>
      <c r="E267">
        <f t="shared" si="4"/>
        <v>947</v>
      </c>
    </row>
    <row r="268" spans="1:5" x14ac:dyDescent="0.25">
      <c r="E268" t="str">
        <f t="shared" si="4"/>
        <v/>
      </c>
    </row>
    <row r="269" spans="1:5" x14ac:dyDescent="0.25">
      <c r="B269" s="1">
        <v>0.96399999999999997</v>
      </c>
      <c r="C269" t="s">
        <v>102</v>
      </c>
      <c r="E269" t="str">
        <f t="shared" si="4"/>
        <v/>
      </c>
    </row>
    <row r="270" spans="1:5" x14ac:dyDescent="0.25">
      <c r="B270" s="1">
        <v>0.01</v>
      </c>
      <c r="C270" t="s">
        <v>28</v>
      </c>
      <c r="E270" t="str">
        <f t="shared" si="4"/>
        <v/>
      </c>
    </row>
    <row r="271" spans="1:5" x14ac:dyDescent="0.25">
      <c r="B271" s="1">
        <v>2.3E-2</v>
      </c>
      <c r="C271" t="s">
        <v>29</v>
      </c>
      <c r="E271" t="str">
        <f t="shared" si="4"/>
        <v/>
      </c>
    </row>
    <row r="272" spans="1:5" x14ac:dyDescent="0.25">
      <c r="B272" s="1">
        <v>1E-3</v>
      </c>
      <c r="C272" t="s">
        <v>40</v>
      </c>
      <c r="E272" t="str">
        <f t="shared" si="4"/>
        <v/>
      </c>
    </row>
    <row r="273" spans="1:5" x14ac:dyDescent="0.25">
      <c r="E273" t="str">
        <f t="shared" si="4"/>
        <v/>
      </c>
    </row>
    <row r="274" spans="1:5" x14ac:dyDescent="0.25">
      <c r="A274" t="s">
        <v>103</v>
      </c>
      <c r="E274">
        <f t="shared" si="4"/>
        <v>209</v>
      </c>
    </row>
    <row r="275" spans="1:5" x14ac:dyDescent="0.25">
      <c r="E275" t="str">
        <f t="shared" si="4"/>
        <v/>
      </c>
    </row>
    <row r="276" spans="1:5" x14ac:dyDescent="0.25">
      <c r="B276" s="1">
        <v>1</v>
      </c>
      <c r="C276" t="s">
        <v>79</v>
      </c>
      <c r="E276" t="str">
        <f t="shared" si="4"/>
        <v/>
      </c>
    </row>
    <row r="277" spans="1:5" x14ac:dyDescent="0.25">
      <c r="E277" t="str">
        <f t="shared" si="4"/>
        <v/>
      </c>
    </row>
    <row r="278" spans="1:5" x14ac:dyDescent="0.25">
      <c r="A278" t="s">
        <v>104</v>
      </c>
      <c r="E278">
        <f t="shared" si="4"/>
        <v>48</v>
      </c>
    </row>
    <row r="279" spans="1:5" x14ac:dyDescent="0.25">
      <c r="E279" t="str">
        <f t="shared" si="4"/>
        <v/>
      </c>
    </row>
    <row r="280" spans="1:5" x14ac:dyDescent="0.25">
      <c r="B280" s="1">
        <v>1</v>
      </c>
      <c r="C280" t="s">
        <v>105</v>
      </c>
      <c r="E280" t="str">
        <f t="shared" si="4"/>
        <v/>
      </c>
    </row>
    <row r="281" spans="1:5" x14ac:dyDescent="0.25">
      <c r="E281" t="str">
        <f t="shared" si="4"/>
        <v/>
      </c>
    </row>
    <row r="282" spans="1:5" x14ac:dyDescent="0.25">
      <c r="A282" t="s">
        <v>106</v>
      </c>
      <c r="E282">
        <f t="shared" si="4"/>
        <v>88</v>
      </c>
    </row>
    <row r="283" spans="1:5" x14ac:dyDescent="0.25">
      <c r="E283" t="str">
        <f t="shared" si="4"/>
        <v/>
      </c>
    </row>
    <row r="284" spans="1:5" x14ac:dyDescent="0.25">
      <c r="B284" s="1">
        <v>1</v>
      </c>
      <c r="C284" t="s">
        <v>105</v>
      </c>
      <c r="E284" t="str">
        <f t="shared" si="4"/>
        <v/>
      </c>
    </row>
    <row r="285" spans="1:5" x14ac:dyDescent="0.25">
      <c r="E285" t="str">
        <f t="shared" si="4"/>
        <v/>
      </c>
    </row>
    <row r="286" spans="1:5" x14ac:dyDescent="0.25">
      <c r="A286" t="s">
        <v>107</v>
      </c>
      <c r="E286">
        <f t="shared" si="4"/>
        <v>212</v>
      </c>
    </row>
    <row r="287" spans="1:5" x14ac:dyDescent="0.25">
      <c r="E287" t="str">
        <f t="shared" si="4"/>
        <v/>
      </c>
    </row>
    <row r="288" spans="1:5" x14ac:dyDescent="0.25">
      <c r="B288" s="1">
        <v>0.14299999999999999</v>
      </c>
      <c r="C288" t="s">
        <v>61</v>
      </c>
      <c r="E288" t="str">
        <f t="shared" si="4"/>
        <v/>
      </c>
    </row>
    <row r="289" spans="1:5" x14ac:dyDescent="0.25">
      <c r="B289" s="1">
        <v>0.85599999999999998</v>
      </c>
      <c r="C289" t="s">
        <v>79</v>
      </c>
      <c r="E289" t="str">
        <f t="shared" si="4"/>
        <v/>
      </c>
    </row>
    <row r="290" spans="1:5" x14ac:dyDescent="0.25">
      <c r="E290" t="str">
        <f t="shared" si="4"/>
        <v/>
      </c>
    </row>
    <row r="291" spans="1:5" x14ac:dyDescent="0.25">
      <c r="A291" t="s">
        <v>108</v>
      </c>
      <c r="E291">
        <f t="shared" si="4"/>
        <v>46</v>
      </c>
    </row>
    <row r="292" spans="1:5" x14ac:dyDescent="0.25">
      <c r="E292" t="str">
        <f t="shared" si="4"/>
        <v/>
      </c>
    </row>
    <row r="293" spans="1:5" x14ac:dyDescent="0.25">
      <c r="B293" s="1">
        <v>0.81200000000000006</v>
      </c>
      <c r="C293" t="s">
        <v>61</v>
      </c>
      <c r="E293" t="str">
        <f t="shared" si="4"/>
        <v/>
      </c>
    </row>
    <row r="294" spans="1:5" x14ac:dyDescent="0.25">
      <c r="B294" s="1">
        <v>0.11799999999999999</v>
      </c>
      <c r="C294" t="s">
        <v>84</v>
      </c>
      <c r="E294" t="str">
        <f t="shared" si="4"/>
        <v/>
      </c>
    </row>
    <row r="295" spans="1:5" x14ac:dyDescent="0.25">
      <c r="B295" s="1">
        <v>6.9000000000000006E-2</v>
      </c>
      <c r="C295" t="s">
        <v>79</v>
      </c>
      <c r="E295" t="str">
        <f t="shared" si="4"/>
        <v/>
      </c>
    </row>
    <row r="296" spans="1:5" x14ac:dyDescent="0.25">
      <c r="E296" t="str">
        <f t="shared" si="4"/>
        <v/>
      </c>
    </row>
    <row r="297" spans="1:5" x14ac:dyDescent="0.25">
      <c r="A297" t="s">
        <v>109</v>
      </c>
      <c r="E297">
        <f t="shared" si="4"/>
        <v>6</v>
      </c>
    </row>
    <row r="298" spans="1:5" x14ac:dyDescent="0.25">
      <c r="E298" t="str">
        <f t="shared" si="4"/>
        <v/>
      </c>
    </row>
    <row r="299" spans="1:5" x14ac:dyDescent="0.25">
      <c r="B299" s="1">
        <v>1</v>
      </c>
      <c r="C299" t="s">
        <v>61</v>
      </c>
      <c r="E299" t="str">
        <f t="shared" si="4"/>
        <v/>
      </c>
    </row>
    <row r="300" spans="1:5" x14ac:dyDescent="0.25">
      <c r="E300" t="str">
        <f t="shared" si="4"/>
        <v/>
      </c>
    </row>
    <row r="301" spans="1:5" x14ac:dyDescent="0.25">
      <c r="A301" t="s">
        <v>110</v>
      </c>
      <c r="E301">
        <f t="shared" si="4"/>
        <v>88</v>
      </c>
    </row>
    <row r="302" spans="1:5" x14ac:dyDescent="0.25">
      <c r="E302" t="str">
        <f t="shared" si="4"/>
        <v/>
      </c>
    </row>
    <row r="303" spans="1:5" x14ac:dyDescent="0.25">
      <c r="B303" s="1">
        <v>1</v>
      </c>
      <c r="C303" t="s">
        <v>105</v>
      </c>
      <c r="E303" t="str">
        <f t="shared" si="4"/>
        <v/>
      </c>
    </row>
    <row r="304" spans="1:5" x14ac:dyDescent="0.25">
      <c r="E304" t="str">
        <f t="shared" si="4"/>
        <v/>
      </c>
    </row>
    <row r="305" spans="1:5" x14ac:dyDescent="0.25">
      <c r="A305" t="s">
        <v>111</v>
      </c>
      <c r="E305">
        <f t="shared" si="4"/>
        <v>288</v>
      </c>
    </row>
    <row r="306" spans="1:5" x14ac:dyDescent="0.25">
      <c r="E306" t="str">
        <f t="shared" si="4"/>
        <v/>
      </c>
    </row>
    <row r="307" spans="1:5" x14ac:dyDescent="0.25">
      <c r="B307" s="1">
        <v>0.17100000000000001</v>
      </c>
      <c r="C307" t="s">
        <v>61</v>
      </c>
      <c r="E307" t="str">
        <f t="shared" si="4"/>
        <v/>
      </c>
    </row>
    <row r="308" spans="1:5" x14ac:dyDescent="0.25">
      <c r="B308" s="1">
        <v>8.1000000000000003E-2</v>
      </c>
      <c r="C308" t="s">
        <v>84</v>
      </c>
      <c r="E308" t="str">
        <f t="shared" si="4"/>
        <v/>
      </c>
    </row>
    <row r="309" spans="1:5" x14ac:dyDescent="0.25">
      <c r="B309" s="1">
        <v>0.40400000000000003</v>
      </c>
      <c r="C309" t="s">
        <v>79</v>
      </c>
      <c r="E309" t="str">
        <f t="shared" si="4"/>
        <v/>
      </c>
    </row>
    <row r="310" spans="1:5" x14ac:dyDescent="0.25">
      <c r="B310" s="1">
        <v>0.34300000000000003</v>
      </c>
      <c r="C310" t="s">
        <v>29</v>
      </c>
      <c r="E310" t="str">
        <f t="shared" si="4"/>
        <v/>
      </c>
    </row>
    <row r="311" spans="1:5" x14ac:dyDescent="0.25">
      <c r="E311" t="str">
        <f t="shared" si="4"/>
        <v/>
      </c>
    </row>
    <row r="312" spans="1:5" x14ac:dyDescent="0.25">
      <c r="A312" s="2" t="s">
        <v>112</v>
      </c>
      <c r="E312">
        <f t="shared" si="4"/>
        <v>134</v>
      </c>
    </row>
    <row r="313" spans="1:5" x14ac:dyDescent="0.25">
      <c r="E313" t="str">
        <f t="shared" si="4"/>
        <v/>
      </c>
    </row>
    <row r="314" spans="1:5" x14ac:dyDescent="0.25">
      <c r="B314" s="1">
        <v>0.32500000000000001</v>
      </c>
      <c r="C314" t="s">
        <v>61</v>
      </c>
      <c r="E314" t="str">
        <f t="shared" si="4"/>
        <v/>
      </c>
    </row>
    <row r="315" spans="1:5" x14ac:dyDescent="0.25">
      <c r="B315" s="1">
        <v>0.67400000000000004</v>
      </c>
      <c r="C315" t="s">
        <v>79</v>
      </c>
      <c r="E315" t="str">
        <f t="shared" si="4"/>
        <v/>
      </c>
    </row>
    <row r="316" spans="1:5" x14ac:dyDescent="0.25">
      <c r="E316" t="str">
        <f t="shared" si="4"/>
        <v/>
      </c>
    </row>
    <row r="317" spans="1:5" x14ac:dyDescent="0.25">
      <c r="A317" t="s">
        <v>113</v>
      </c>
      <c r="E317">
        <f t="shared" si="4"/>
        <v>7</v>
      </c>
    </row>
    <row r="318" spans="1:5" x14ac:dyDescent="0.25">
      <c r="E318" t="str">
        <f t="shared" si="4"/>
        <v/>
      </c>
    </row>
    <row r="319" spans="1:5" x14ac:dyDescent="0.25">
      <c r="B319" s="1">
        <v>1</v>
      </c>
      <c r="C319" t="s">
        <v>79</v>
      </c>
      <c r="E319" t="str">
        <f t="shared" si="4"/>
        <v/>
      </c>
    </row>
    <row r="320" spans="1:5" x14ac:dyDescent="0.25">
      <c r="E320" t="str">
        <f t="shared" si="4"/>
        <v/>
      </c>
    </row>
    <row r="321" spans="1:5" x14ac:dyDescent="0.25">
      <c r="A321" t="s">
        <v>114</v>
      </c>
      <c r="E321">
        <f t="shared" si="4"/>
        <v>199</v>
      </c>
    </row>
    <row r="322" spans="1:5" x14ac:dyDescent="0.25">
      <c r="E322" t="str">
        <f t="shared" ref="E322:E385" si="5">IFERROR(HLOOKUP($A322,$F$2:$LP$3,2,FALSE),"")</f>
        <v/>
      </c>
    </row>
    <row r="323" spans="1:5" x14ac:dyDescent="0.25">
      <c r="B323" s="1">
        <v>5.7000000000000002E-2</v>
      </c>
      <c r="C323" t="s">
        <v>61</v>
      </c>
      <c r="E323" t="str">
        <f t="shared" si="5"/>
        <v/>
      </c>
    </row>
    <row r="324" spans="1:5" x14ac:dyDescent="0.25">
      <c r="B324" s="1">
        <v>4.9000000000000002E-2</v>
      </c>
      <c r="C324" t="s">
        <v>84</v>
      </c>
      <c r="E324" t="str">
        <f t="shared" si="5"/>
        <v/>
      </c>
    </row>
    <row r="325" spans="1:5" x14ac:dyDescent="0.25">
      <c r="B325" s="1">
        <v>0.89200000000000002</v>
      </c>
      <c r="C325" t="s">
        <v>115</v>
      </c>
      <c r="E325" t="str">
        <f t="shared" si="5"/>
        <v/>
      </c>
    </row>
    <row r="326" spans="1:5" x14ac:dyDescent="0.25">
      <c r="E326" t="str">
        <f t="shared" si="5"/>
        <v/>
      </c>
    </row>
    <row r="327" spans="1:5" x14ac:dyDescent="0.25">
      <c r="A327" t="s">
        <v>116</v>
      </c>
      <c r="E327">
        <f t="shared" si="5"/>
        <v>40</v>
      </c>
    </row>
    <row r="328" spans="1:5" x14ac:dyDescent="0.25">
      <c r="E328" t="str">
        <f t="shared" si="5"/>
        <v/>
      </c>
    </row>
    <row r="329" spans="1:5" x14ac:dyDescent="0.25">
      <c r="B329" s="1">
        <v>0.53500000000000003</v>
      </c>
      <c r="C329" t="s">
        <v>61</v>
      </c>
      <c r="E329" t="str">
        <f t="shared" si="5"/>
        <v/>
      </c>
    </row>
    <row r="330" spans="1:5" x14ac:dyDescent="0.25">
      <c r="B330" s="1">
        <v>0.46400000000000002</v>
      </c>
      <c r="C330" t="s">
        <v>79</v>
      </c>
      <c r="E330" t="str">
        <f t="shared" si="5"/>
        <v/>
      </c>
    </row>
    <row r="331" spans="1:5" x14ac:dyDescent="0.25">
      <c r="E331" t="str">
        <f t="shared" si="5"/>
        <v/>
      </c>
    </row>
    <row r="332" spans="1:5" x14ac:dyDescent="0.25">
      <c r="A332" t="s">
        <v>117</v>
      </c>
      <c r="E332">
        <f t="shared" si="5"/>
        <v>17</v>
      </c>
    </row>
    <row r="333" spans="1:5" x14ac:dyDescent="0.25">
      <c r="E333" t="str">
        <f t="shared" si="5"/>
        <v/>
      </c>
    </row>
    <row r="334" spans="1:5" x14ac:dyDescent="0.25">
      <c r="B334" s="1">
        <v>1</v>
      </c>
      <c r="C334" t="s">
        <v>79</v>
      </c>
      <c r="E334" t="str">
        <f t="shared" si="5"/>
        <v/>
      </c>
    </row>
    <row r="335" spans="1:5" x14ac:dyDescent="0.25">
      <c r="E335" t="str">
        <f t="shared" si="5"/>
        <v/>
      </c>
    </row>
    <row r="336" spans="1:5" x14ac:dyDescent="0.25">
      <c r="A336" t="s">
        <v>118</v>
      </c>
      <c r="E336">
        <f t="shared" si="5"/>
        <v>18</v>
      </c>
    </row>
    <row r="337" spans="1:5" x14ac:dyDescent="0.25">
      <c r="E337" t="str">
        <f t="shared" si="5"/>
        <v/>
      </c>
    </row>
    <row r="338" spans="1:5" x14ac:dyDescent="0.25">
      <c r="B338" s="1">
        <v>0.56200000000000006</v>
      </c>
      <c r="C338" t="s">
        <v>61</v>
      </c>
      <c r="E338" t="str">
        <f t="shared" si="5"/>
        <v/>
      </c>
    </row>
    <row r="339" spans="1:5" x14ac:dyDescent="0.25">
      <c r="B339" s="1">
        <v>0.437</v>
      </c>
      <c r="C339" t="s">
        <v>79</v>
      </c>
      <c r="E339" t="str">
        <f t="shared" si="5"/>
        <v/>
      </c>
    </row>
    <row r="340" spans="1:5" x14ac:dyDescent="0.25">
      <c r="E340" t="str">
        <f t="shared" si="5"/>
        <v/>
      </c>
    </row>
    <row r="341" spans="1:5" x14ac:dyDescent="0.25">
      <c r="A341" t="s">
        <v>119</v>
      </c>
      <c r="E341">
        <f t="shared" si="5"/>
        <v>14</v>
      </c>
    </row>
    <row r="342" spans="1:5" x14ac:dyDescent="0.25">
      <c r="E342" t="str">
        <f t="shared" si="5"/>
        <v/>
      </c>
    </row>
    <row r="343" spans="1:5" x14ac:dyDescent="0.25">
      <c r="B343" s="1">
        <v>0.74199999999999999</v>
      </c>
      <c r="C343" t="s">
        <v>61</v>
      </c>
      <c r="E343" t="str">
        <f t="shared" si="5"/>
        <v/>
      </c>
    </row>
    <row r="344" spans="1:5" x14ac:dyDescent="0.25">
      <c r="B344" s="1">
        <v>0.25700000000000001</v>
      </c>
      <c r="C344" t="s">
        <v>79</v>
      </c>
      <c r="E344" t="str">
        <f t="shared" si="5"/>
        <v/>
      </c>
    </row>
    <row r="345" spans="1:5" x14ac:dyDescent="0.25">
      <c r="E345" t="str">
        <f t="shared" si="5"/>
        <v/>
      </c>
    </row>
    <row r="346" spans="1:5" x14ac:dyDescent="0.25">
      <c r="A346" t="s">
        <v>120</v>
      </c>
      <c r="E346">
        <f t="shared" si="5"/>
        <v>84</v>
      </c>
    </row>
    <row r="347" spans="1:5" x14ac:dyDescent="0.25">
      <c r="E347" t="str">
        <f t="shared" si="5"/>
        <v/>
      </c>
    </row>
    <row r="348" spans="1:5" x14ac:dyDescent="0.25">
      <c r="B348" s="1">
        <v>0.248</v>
      </c>
      <c r="C348" t="s">
        <v>61</v>
      </c>
      <c r="E348" t="str">
        <f t="shared" si="5"/>
        <v/>
      </c>
    </row>
    <row r="349" spans="1:5" x14ac:dyDescent="0.25">
      <c r="B349" s="1">
        <v>0.14399999999999999</v>
      </c>
      <c r="C349" t="s">
        <v>16</v>
      </c>
      <c r="E349" t="str">
        <f t="shared" si="5"/>
        <v/>
      </c>
    </row>
    <row r="350" spans="1:5" x14ac:dyDescent="0.25">
      <c r="B350" s="1">
        <v>0.60699999999999998</v>
      </c>
      <c r="C350" t="s">
        <v>79</v>
      </c>
      <c r="E350" t="str">
        <f t="shared" si="5"/>
        <v/>
      </c>
    </row>
    <row r="351" spans="1:5" x14ac:dyDescent="0.25">
      <c r="E351" t="str">
        <f t="shared" si="5"/>
        <v/>
      </c>
    </row>
    <row r="352" spans="1:5" x14ac:dyDescent="0.25">
      <c r="A352" t="s">
        <v>121</v>
      </c>
      <c r="E352">
        <f t="shared" si="5"/>
        <v>328</v>
      </c>
    </row>
    <row r="353" spans="1:5" x14ac:dyDescent="0.25">
      <c r="E353" t="str">
        <f t="shared" si="5"/>
        <v/>
      </c>
    </row>
    <row r="354" spans="1:5" x14ac:dyDescent="0.25">
      <c r="B354" s="1">
        <v>0.70699999999999996</v>
      </c>
      <c r="C354" t="s">
        <v>84</v>
      </c>
      <c r="E354" t="str">
        <f t="shared" si="5"/>
        <v/>
      </c>
    </row>
    <row r="355" spans="1:5" x14ac:dyDescent="0.25">
      <c r="B355" s="1">
        <v>9.8000000000000004E-2</v>
      </c>
      <c r="C355" t="s">
        <v>79</v>
      </c>
      <c r="E355" t="str">
        <f t="shared" si="5"/>
        <v/>
      </c>
    </row>
    <row r="356" spans="1:5" x14ac:dyDescent="0.25">
      <c r="B356" s="1">
        <v>0.19400000000000001</v>
      </c>
      <c r="C356" t="s">
        <v>29</v>
      </c>
      <c r="E356" t="str">
        <f t="shared" si="5"/>
        <v/>
      </c>
    </row>
    <row r="357" spans="1:5" x14ac:dyDescent="0.25">
      <c r="E357" t="str">
        <f t="shared" si="5"/>
        <v/>
      </c>
    </row>
    <row r="358" spans="1:5" x14ac:dyDescent="0.25">
      <c r="A358" t="s">
        <v>122</v>
      </c>
      <c r="E358">
        <f t="shared" si="5"/>
        <v>67</v>
      </c>
    </row>
    <row r="359" spans="1:5" x14ac:dyDescent="0.25">
      <c r="E359" t="str">
        <f t="shared" si="5"/>
        <v/>
      </c>
    </row>
    <row r="360" spans="1:5" x14ac:dyDescent="0.25">
      <c r="B360" s="1">
        <v>0.34499999999999997</v>
      </c>
      <c r="C360" t="s">
        <v>61</v>
      </c>
      <c r="E360" t="str">
        <f t="shared" si="5"/>
        <v/>
      </c>
    </row>
    <row r="361" spans="1:5" x14ac:dyDescent="0.25">
      <c r="B361" s="1">
        <v>0.65400000000000003</v>
      </c>
      <c r="C361" t="s">
        <v>84</v>
      </c>
      <c r="E361" t="str">
        <f t="shared" si="5"/>
        <v/>
      </c>
    </row>
    <row r="362" spans="1:5" x14ac:dyDescent="0.25">
      <c r="E362" t="str">
        <f t="shared" si="5"/>
        <v/>
      </c>
    </row>
    <row r="363" spans="1:5" x14ac:dyDescent="0.25">
      <c r="A363" t="s">
        <v>123</v>
      </c>
      <c r="E363">
        <f t="shared" si="5"/>
        <v>112</v>
      </c>
    </row>
    <row r="364" spans="1:5" x14ac:dyDescent="0.25">
      <c r="E364" t="str">
        <f t="shared" si="5"/>
        <v/>
      </c>
    </row>
    <row r="365" spans="1:5" x14ac:dyDescent="0.25">
      <c r="B365" s="1">
        <v>1</v>
      </c>
      <c r="C365" t="s">
        <v>105</v>
      </c>
      <c r="E365" t="str">
        <f t="shared" si="5"/>
        <v/>
      </c>
    </row>
    <row r="366" spans="1:5" x14ac:dyDescent="0.25">
      <c r="E366" t="str">
        <f t="shared" si="5"/>
        <v/>
      </c>
    </row>
    <row r="367" spans="1:5" x14ac:dyDescent="0.25">
      <c r="A367" t="s">
        <v>124</v>
      </c>
      <c r="E367">
        <f t="shared" si="5"/>
        <v>75</v>
      </c>
    </row>
    <row r="368" spans="1:5" x14ac:dyDescent="0.25">
      <c r="E368" t="str">
        <f t="shared" si="5"/>
        <v/>
      </c>
    </row>
    <row r="369" spans="1:5" x14ac:dyDescent="0.25">
      <c r="B369" s="1">
        <v>0.219</v>
      </c>
      <c r="C369" t="s">
        <v>61</v>
      </c>
      <c r="E369" t="str">
        <f t="shared" si="5"/>
        <v/>
      </c>
    </row>
    <row r="370" spans="1:5" x14ac:dyDescent="0.25">
      <c r="B370" s="1">
        <v>0.78</v>
      </c>
      <c r="C370" t="s">
        <v>105</v>
      </c>
      <c r="E370" t="str">
        <f t="shared" si="5"/>
        <v/>
      </c>
    </row>
    <row r="371" spans="1:5" x14ac:dyDescent="0.25">
      <c r="E371" t="str">
        <f t="shared" si="5"/>
        <v/>
      </c>
    </row>
    <row r="372" spans="1:5" x14ac:dyDescent="0.25">
      <c r="A372" t="s">
        <v>125</v>
      </c>
      <c r="E372">
        <f t="shared" si="5"/>
        <v>12</v>
      </c>
    </row>
    <row r="373" spans="1:5" x14ac:dyDescent="0.25">
      <c r="E373" t="str">
        <f t="shared" si="5"/>
        <v/>
      </c>
    </row>
    <row r="374" spans="1:5" x14ac:dyDescent="0.25">
      <c r="B374" s="1">
        <v>0.66700000000000004</v>
      </c>
      <c r="C374" t="s">
        <v>61</v>
      </c>
      <c r="E374" t="str">
        <f t="shared" si="5"/>
        <v/>
      </c>
    </row>
    <row r="375" spans="1:5" x14ac:dyDescent="0.25">
      <c r="B375" s="1">
        <v>0.33200000000000002</v>
      </c>
      <c r="C375" t="s">
        <v>79</v>
      </c>
      <c r="E375" t="str">
        <f t="shared" si="5"/>
        <v/>
      </c>
    </row>
    <row r="376" spans="1:5" x14ac:dyDescent="0.25">
      <c r="E376" t="str">
        <f t="shared" si="5"/>
        <v/>
      </c>
    </row>
    <row r="377" spans="1:5" x14ac:dyDescent="0.25">
      <c r="A377" t="s">
        <v>126</v>
      </c>
      <c r="E377">
        <f t="shared" si="5"/>
        <v>56</v>
      </c>
    </row>
    <row r="378" spans="1:5" x14ac:dyDescent="0.25">
      <c r="E378" t="str">
        <f t="shared" si="5"/>
        <v/>
      </c>
    </row>
    <row r="379" spans="1:5" x14ac:dyDescent="0.25">
      <c r="B379" s="1">
        <v>3.5999999999999997E-2</v>
      </c>
      <c r="C379" t="s">
        <v>61</v>
      </c>
      <c r="E379" t="str">
        <f t="shared" si="5"/>
        <v/>
      </c>
    </row>
    <row r="380" spans="1:5" x14ac:dyDescent="0.25">
      <c r="B380" s="1">
        <v>0.17799999999999999</v>
      </c>
      <c r="C380" t="s">
        <v>16</v>
      </c>
      <c r="E380" t="str">
        <f t="shared" si="5"/>
        <v/>
      </c>
    </row>
    <row r="381" spans="1:5" x14ac:dyDescent="0.25">
      <c r="B381" s="1">
        <v>0.59599999999999997</v>
      </c>
      <c r="C381" t="s">
        <v>79</v>
      </c>
      <c r="E381" t="str">
        <f t="shared" si="5"/>
        <v/>
      </c>
    </row>
    <row r="382" spans="1:5" x14ac:dyDescent="0.25">
      <c r="B382" s="1">
        <v>0.187</v>
      </c>
      <c r="C382" t="s">
        <v>11</v>
      </c>
      <c r="E382" t="str">
        <f t="shared" si="5"/>
        <v/>
      </c>
    </row>
    <row r="383" spans="1:5" x14ac:dyDescent="0.25">
      <c r="E383" t="str">
        <f t="shared" si="5"/>
        <v/>
      </c>
    </row>
    <row r="384" spans="1:5" x14ac:dyDescent="0.25">
      <c r="A384" t="s">
        <v>127</v>
      </c>
      <c r="E384">
        <f t="shared" si="5"/>
        <v>151</v>
      </c>
    </row>
    <row r="385" spans="1:5" x14ac:dyDescent="0.25">
      <c r="E385" t="str">
        <f t="shared" si="5"/>
        <v/>
      </c>
    </row>
    <row r="386" spans="1:5" x14ac:dyDescent="0.25">
      <c r="B386" s="1">
        <v>6.8000000000000005E-2</v>
      </c>
      <c r="C386" t="s">
        <v>61</v>
      </c>
      <c r="E386" t="str">
        <f t="shared" ref="E386:E449" si="6">IFERROR(HLOOKUP($A386,$F$2:$LP$3,2,FALSE),"")</f>
        <v/>
      </c>
    </row>
    <row r="387" spans="1:5" x14ac:dyDescent="0.25">
      <c r="B387" s="1">
        <v>0.86199999999999999</v>
      </c>
      <c r="C387" t="s">
        <v>16</v>
      </c>
      <c r="E387" t="str">
        <f t="shared" si="6"/>
        <v/>
      </c>
    </row>
    <row r="388" spans="1:5" x14ac:dyDescent="0.25">
      <c r="B388" s="1">
        <v>4.1000000000000002E-2</v>
      </c>
      <c r="C388" t="s">
        <v>128</v>
      </c>
      <c r="E388" t="str">
        <f t="shared" si="6"/>
        <v/>
      </c>
    </row>
    <row r="389" spans="1:5" x14ac:dyDescent="0.25">
      <c r="B389" s="1">
        <v>2.7E-2</v>
      </c>
      <c r="C389" t="s">
        <v>11</v>
      </c>
      <c r="E389" t="str">
        <f t="shared" si="6"/>
        <v/>
      </c>
    </row>
    <row r="390" spans="1:5" x14ac:dyDescent="0.25">
      <c r="E390" t="str">
        <f t="shared" si="6"/>
        <v/>
      </c>
    </row>
    <row r="391" spans="1:5" x14ac:dyDescent="0.25">
      <c r="A391" t="s">
        <v>129</v>
      </c>
      <c r="E391">
        <f t="shared" si="6"/>
        <v>57</v>
      </c>
    </row>
    <row r="392" spans="1:5" x14ac:dyDescent="0.25">
      <c r="E392" t="str">
        <f t="shared" si="6"/>
        <v/>
      </c>
    </row>
    <row r="393" spans="1:5" x14ac:dyDescent="0.25">
      <c r="B393" s="1">
        <v>0.254</v>
      </c>
      <c r="C393" t="s">
        <v>61</v>
      </c>
      <c r="E393" t="str">
        <f t="shared" si="6"/>
        <v/>
      </c>
    </row>
    <row r="394" spans="1:5" x14ac:dyDescent="0.25">
      <c r="B394" s="1">
        <v>0.745</v>
      </c>
      <c r="C394" t="s">
        <v>79</v>
      </c>
      <c r="E394" t="str">
        <f t="shared" si="6"/>
        <v/>
      </c>
    </row>
    <row r="395" spans="1:5" x14ac:dyDescent="0.25">
      <c r="E395" t="str">
        <f t="shared" si="6"/>
        <v/>
      </c>
    </row>
    <row r="396" spans="1:5" x14ac:dyDescent="0.25">
      <c r="A396" t="s">
        <v>130</v>
      </c>
      <c r="E396">
        <f t="shared" si="6"/>
        <v>100</v>
      </c>
    </row>
    <row r="397" spans="1:5" x14ac:dyDescent="0.25">
      <c r="E397" t="str">
        <f t="shared" si="6"/>
        <v/>
      </c>
    </row>
    <row r="398" spans="1:5" x14ac:dyDescent="0.25">
      <c r="B398" s="1">
        <v>1</v>
      </c>
      <c r="C398" t="s">
        <v>105</v>
      </c>
      <c r="E398" t="str">
        <f t="shared" si="6"/>
        <v/>
      </c>
    </row>
    <row r="399" spans="1:5" x14ac:dyDescent="0.25">
      <c r="E399" t="str">
        <f t="shared" si="6"/>
        <v/>
      </c>
    </row>
    <row r="400" spans="1:5" x14ac:dyDescent="0.25">
      <c r="A400" t="s">
        <v>131</v>
      </c>
      <c r="E400">
        <f t="shared" si="6"/>
        <v>115</v>
      </c>
    </row>
    <row r="401" spans="1:5" x14ac:dyDescent="0.25">
      <c r="E401" t="str">
        <f t="shared" si="6"/>
        <v/>
      </c>
    </row>
    <row r="402" spans="1:5" x14ac:dyDescent="0.25">
      <c r="B402" s="1">
        <v>1</v>
      </c>
      <c r="C402" t="s">
        <v>105</v>
      </c>
      <c r="E402" t="str">
        <f t="shared" si="6"/>
        <v/>
      </c>
    </row>
    <row r="403" spans="1:5" x14ac:dyDescent="0.25">
      <c r="E403" t="str">
        <f t="shared" si="6"/>
        <v/>
      </c>
    </row>
    <row r="404" spans="1:5" x14ac:dyDescent="0.25">
      <c r="A404" t="s">
        <v>132</v>
      </c>
      <c r="E404">
        <f t="shared" si="6"/>
        <v>89</v>
      </c>
    </row>
    <row r="405" spans="1:5" x14ac:dyDescent="0.25">
      <c r="E405" t="str">
        <f t="shared" si="6"/>
        <v/>
      </c>
    </row>
    <row r="406" spans="1:5" x14ac:dyDescent="0.25">
      <c r="B406" s="1">
        <v>0.50800000000000001</v>
      </c>
      <c r="C406" t="s">
        <v>61</v>
      </c>
      <c r="E406" t="str">
        <f t="shared" si="6"/>
        <v/>
      </c>
    </row>
    <row r="407" spans="1:5" x14ac:dyDescent="0.25">
      <c r="B407" s="1">
        <v>0.23400000000000001</v>
      </c>
      <c r="C407" t="s">
        <v>84</v>
      </c>
      <c r="E407" t="str">
        <f t="shared" si="6"/>
        <v/>
      </c>
    </row>
    <row r="408" spans="1:5" x14ac:dyDescent="0.25">
      <c r="B408" s="1">
        <v>0.25700000000000001</v>
      </c>
      <c r="C408" t="s">
        <v>79</v>
      </c>
      <c r="E408" t="str">
        <f t="shared" si="6"/>
        <v/>
      </c>
    </row>
    <row r="409" spans="1:5" x14ac:dyDescent="0.25">
      <c r="E409" t="str">
        <f t="shared" si="6"/>
        <v/>
      </c>
    </row>
    <row r="410" spans="1:5" x14ac:dyDescent="0.25">
      <c r="A410" t="s">
        <v>133</v>
      </c>
      <c r="E410">
        <f t="shared" si="6"/>
        <v>1</v>
      </c>
    </row>
    <row r="411" spans="1:5" x14ac:dyDescent="0.25">
      <c r="E411" t="str">
        <f t="shared" si="6"/>
        <v/>
      </c>
    </row>
    <row r="412" spans="1:5" x14ac:dyDescent="0.25">
      <c r="B412" s="1">
        <v>1</v>
      </c>
      <c r="C412" t="s">
        <v>134</v>
      </c>
      <c r="E412" t="str">
        <f t="shared" si="6"/>
        <v/>
      </c>
    </row>
    <row r="413" spans="1:5" x14ac:dyDescent="0.25">
      <c r="A413" t="s">
        <v>6</v>
      </c>
      <c r="B413" t="s">
        <v>135</v>
      </c>
      <c r="C413" t="s">
        <v>136</v>
      </c>
      <c r="E413" t="str">
        <f t="shared" si="6"/>
        <v/>
      </c>
    </row>
    <row r="414" spans="1:5" x14ac:dyDescent="0.25">
      <c r="A414" t="s">
        <v>137</v>
      </c>
      <c r="E414">
        <f t="shared" si="6"/>
        <v>10</v>
      </c>
    </row>
    <row r="415" spans="1:5" x14ac:dyDescent="0.25">
      <c r="E415" t="str">
        <f t="shared" si="6"/>
        <v/>
      </c>
    </row>
    <row r="416" spans="1:5" x14ac:dyDescent="0.25">
      <c r="B416" s="1">
        <v>1</v>
      </c>
      <c r="C416" t="s">
        <v>51</v>
      </c>
      <c r="E416" t="str">
        <f t="shared" si="6"/>
        <v/>
      </c>
    </row>
    <row r="417" spans="1:5" x14ac:dyDescent="0.25">
      <c r="A417" t="s">
        <v>6</v>
      </c>
      <c r="B417" t="s">
        <v>138</v>
      </c>
      <c r="C417" t="s">
        <v>139</v>
      </c>
      <c r="E417" t="str">
        <f t="shared" si="6"/>
        <v/>
      </c>
    </row>
    <row r="418" spans="1:5" x14ac:dyDescent="0.25">
      <c r="A418" t="s">
        <v>140</v>
      </c>
      <c r="E418">
        <f t="shared" si="6"/>
        <v>2</v>
      </c>
    </row>
    <row r="419" spans="1:5" x14ac:dyDescent="0.25">
      <c r="E419" t="str">
        <f t="shared" si="6"/>
        <v/>
      </c>
    </row>
    <row r="420" spans="1:5" x14ac:dyDescent="0.25">
      <c r="B420" s="1">
        <v>1</v>
      </c>
      <c r="C420" t="s">
        <v>16</v>
      </c>
      <c r="E420" t="str">
        <f t="shared" si="6"/>
        <v/>
      </c>
    </row>
    <row r="421" spans="1:5" x14ac:dyDescent="0.25">
      <c r="E421" t="str">
        <f t="shared" si="6"/>
        <v/>
      </c>
    </row>
    <row r="422" spans="1:5" x14ac:dyDescent="0.25">
      <c r="A422" t="s">
        <v>141</v>
      </c>
      <c r="E422">
        <f t="shared" si="6"/>
        <v>14</v>
      </c>
    </row>
    <row r="423" spans="1:5" x14ac:dyDescent="0.25">
      <c r="E423" t="str">
        <f t="shared" si="6"/>
        <v/>
      </c>
    </row>
    <row r="424" spans="1:5" x14ac:dyDescent="0.25">
      <c r="B424" s="1">
        <v>0.52800000000000002</v>
      </c>
      <c r="C424" t="s">
        <v>142</v>
      </c>
      <c r="E424" t="str">
        <f t="shared" si="6"/>
        <v/>
      </c>
    </row>
    <row r="425" spans="1:5" x14ac:dyDescent="0.25">
      <c r="B425" s="1">
        <v>0.26700000000000002</v>
      </c>
      <c r="C425" t="s">
        <v>34</v>
      </c>
      <c r="E425" t="str">
        <f t="shared" si="6"/>
        <v/>
      </c>
    </row>
    <row r="426" spans="1:5" x14ac:dyDescent="0.25">
      <c r="E426" t="str">
        <f t="shared" si="6"/>
        <v/>
      </c>
    </row>
    <row r="427" spans="1:5" x14ac:dyDescent="0.25">
      <c r="A427" t="s">
        <v>143</v>
      </c>
      <c r="E427">
        <f t="shared" si="6"/>
        <v>138</v>
      </c>
    </row>
    <row r="428" spans="1:5" x14ac:dyDescent="0.25">
      <c r="E428" t="str">
        <f t="shared" si="6"/>
        <v/>
      </c>
    </row>
    <row r="429" spans="1:5" x14ac:dyDescent="0.25">
      <c r="B429" s="1">
        <v>0.32300000000000001</v>
      </c>
      <c r="C429" t="s">
        <v>10</v>
      </c>
      <c r="E429" t="str">
        <f t="shared" si="6"/>
        <v/>
      </c>
    </row>
    <row r="430" spans="1:5" x14ac:dyDescent="0.25">
      <c r="B430" s="1">
        <v>0.67600000000000005</v>
      </c>
      <c r="C430" t="s">
        <v>11</v>
      </c>
      <c r="E430" t="str">
        <f t="shared" si="6"/>
        <v/>
      </c>
    </row>
    <row r="431" spans="1:5" x14ac:dyDescent="0.25">
      <c r="E431" t="str">
        <f t="shared" si="6"/>
        <v/>
      </c>
    </row>
    <row r="432" spans="1:5" x14ac:dyDescent="0.25">
      <c r="A432" t="s">
        <v>144</v>
      </c>
      <c r="E432">
        <f t="shared" si="6"/>
        <v>276</v>
      </c>
    </row>
    <row r="433" spans="1:5" x14ac:dyDescent="0.25">
      <c r="E433" t="str">
        <f t="shared" si="6"/>
        <v/>
      </c>
    </row>
    <row r="434" spans="1:5" x14ac:dyDescent="0.25">
      <c r="B434" s="1">
        <v>8.2000000000000003E-2</v>
      </c>
      <c r="C434" t="s">
        <v>145</v>
      </c>
      <c r="E434" t="str">
        <f t="shared" si="6"/>
        <v/>
      </c>
    </row>
    <row r="435" spans="1:5" x14ac:dyDescent="0.25">
      <c r="B435" s="1">
        <v>6.0000000000000001E-3</v>
      </c>
      <c r="C435" t="s">
        <v>22</v>
      </c>
      <c r="E435" t="str">
        <f t="shared" si="6"/>
        <v/>
      </c>
    </row>
    <row r="436" spans="1:5" x14ac:dyDescent="0.25">
      <c r="B436" s="1">
        <v>5.0000000000000001E-3</v>
      </c>
      <c r="C436" t="s">
        <v>146</v>
      </c>
      <c r="E436" t="str">
        <f t="shared" si="6"/>
        <v/>
      </c>
    </row>
    <row r="437" spans="1:5" x14ac:dyDescent="0.25">
      <c r="B437" s="1">
        <v>2.1999999999999999E-2</v>
      </c>
      <c r="C437" t="s">
        <v>147</v>
      </c>
      <c r="E437" t="str">
        <f t="shared" si="6"/>
        <v/>
      </c>
    </row>
    <row r="438" spans="1:5" x14ac:dyDescent="0.25">
      <c r="B438" s="1">
        <v>5.8999999999999997E-2</v>
      </c>
      <c r="C438" t="s">
        <v>134</v>
      </c>
      <c r="E438" t="str">
        <f t="shared" si="6"/>
        <v/>
      </c>
    </row>
    <row r="439" spans="1:5" x14ac:dyDescent="0.25">
      <c r="B439" s="1">
        <v>2.8000000000000001E-2</v>
      </c>
      <c r="C439" t="s">
        <v>148</v>
      </c>
      <c r="E439" t="str">
        <f t="shared" si="6"/>
        <v/>
      </c>
    </row>
    <row r="440" spans="1:5" x14ac:dyDescent="0.25">
      <c r="B440" s="1">
        <v>5.0000000000000001E-3</v>
      </c>
      <c r="C440" t="s">
        <v>149</v>
      </c>
      <c r="E440" t="str">
        <f t="shared" si="6"/>
        <v/>
      </c>
    </row>
    <row r="441" spans="1:5" x14ac:dyDescent="0.25">
      <c r="B441" s="1">
        <v>1.2E-2</v>
      </c>
      <c r="C441" t="s">
        <v>150</v>
      </c>
      <c r="E441" t="str">
        <f t="shared" si="6"/>
        <v/>
      </c>
    </row>
    <row r="442" spans="1:5" x14ac:dyDescent="0.25">
      <c r="B442" s="1">
        <v>0.02</v>
      </c>
      <c r="C442" t="s">
        <v>151</v>
      </c>
      <c r="E442" t="str">
        <f t="shared" si="6"/>
        <v/>
      </c>
    </row>
    <row r="443" spans="1:5" x14ac:dyDescent="0.25">
      <c r="B443" s="1">
        <v>0.74199999999999999</v>
      </c>
      <c r="C443" t="s">
        <v>61</v>
      </c>
      <c r="E443" t="str">
        <f t="shared" si="6"/>
        <v/>
      </c>
    </row>
    <row r="444" spans="1:5" x14ac:dyDescent="0.25">
      <c r="B444" s="1">
        <v>1.2E-2</v>
      </c>
      <c r="C444" t="s">
        <v>11</v>
      </c>
      <c r="E444" t="str">
        <f t="shared" si="6"/>
        <v/>
      </c>
    </row>
    <row r="445" spans="1:5" x14ac:dyDescent="0.25">
      <c r="A445" t="s">
        <v>6</v>
      </c>
      <c r="B445" t="s">
        <v>152</v>
      </c>
      <c r="C445" t="s">
        <v>153</v>
      </c>
      <c r="E445" t="str">
        <f t="shared" si="6"/>
        <v/>
      </c>
    </row>
    <row r="446" spans="1:5" x14ac:dyDescent="0.25">
      <c r="A446" t="s">
        <v>154</v>
      </c>
      <c r="E446">
        <f t="shared" si="6"/>
        <v>29</v>
      </c>
    </row>
    <row r="447" spans="1:5" x14ac:dyDescent="0.25">
      <c r="E447" t="str">
        <f t="shared" si="6"/>
        <v/>
      </c>
    </row>
    <row r="448" spans="1:5" x14ac:dyDescent="0.25">
      <c r="B448" s="1">
        <v>1</v>
      </c>
      <c r="C448" t="s">
        <v>61</v>
      </c>
      <c r="E448" t="str">
        <f t="shared" si="6"/>
        <v/>
      </c>
    </row>
    <row r="449" spans="1:5" x14ac:dyDescent="0.25">
      <c r="E449" t="str">
        <f t="shared" si="6"/>
        <v/>
      </c>
    </row>
    <row r="450" spans="1:5" x14ac:dyDescent="0.25">
      <c r="A450" t="s">
        <v>155</v>
      </c>
      <c r="E450">
        <f t="shared" ref="E450:E513" si="7">IFERROR(HLOOKUP($A450,$F$2:$LP$3,2,FALSE),"")</f>
        <v>185</v>
      </c>
    </row>
    <row r="451" spans="1:5" x14ac:dyDescent="0.25">
      <c r="E451" t="str">
        <f t="shared" si="7"/>
        <v/>
      </c>
    </row>
    <row r="452" spans="1:5" x14ac:dyDescent="0.25">
      <c r="B452" s="1">
        <v>1</v>
      </c>
      <c r="C452" t="s">
        <v>79</v>
      </c>
      <c r="E452" t="str">
        <f t="shared" si="7"/>
        <v/>
      </c>
    </row>
    <row r="453" spans="1:5" x14ac:dyDescent="0.25">
      <c r="E453" t="str">
        <f t="shared" si="7"/>
        <v/>
      </c>
    </row>
    <row r="454" spans="1:5" x14ac:dyDescent="0.25">
      <c r="A454" t="s">
        <v>156</v>
      </c>
      <c r="E454">
        <f t="shared" si="7"/>
        <v>38</v>
      </c>
    </row>
    <row r="455" spans="1:5" x14ac:dyDescent="0.25">
      <c r="E455" t="str">
        <f t="shared" si="7"/>
        <v/>
      </c>
    </row>
    <row r="456" spans="1:5" x14ac:dyDescent="0.25">
      <c r="B456" s="1">
        <v>1</v>
      </c>
      <c r="C456" t="s">
        <v>134</v>
      </c>
      <c r="E456" t="str">
        <f t="shared" si="7"/>
        <v/>
      </c>
    </row>
    <row r="457" spans="1:5" x14ac:dyDescent="0.25">
      <c r="E457" t="str">
        <f t="shared" si="7"/>
        <v/>
      </c>
    </row>
    <row r="458" spans="1:5" x14ac:dyDescent="0.25">
      <c r="A458" t="s">
        <v>157</v>
      </c>
      <c r="E458">
        <f t="shared" si="7"/>
        <v>96</v>
      </c>
    </row>
    <row r="459" spans="1:5" x14ac:dyDescent="0.25">
      <c r="E459" t="str">
        <f t="shared" si="7"/>
        <v/>
      </c>
    </row>
    <row r="460" spans="1:5" x14ac:dyDescent="0.25">
      <c r="B460" s="1">
        <v>0.499</v>
      </c>
      <c r="C460" t="s">
        <v>61</v>
      </c>
      <c r="E460" t="str">
        <f t="shared" si="7"/>
        <v/>
      </c>
    </row>
    <row r="461" spans="1:5" x14ac:dyDescent="0.25">
      <c r="B461" s="1">
        <v>0.5</v>
      </c>
      <c r="C461" t="s">
        <v>79</v>
      </c>
      <c r="E461" t="str">
        <f t="shared" si="7"/>
        <v/>
      </c>
    </row>
    <row r="462" spans="1:5" x14ac:dyDescent="0.25">
      <c r="E462" t="str">
        <f t="shared" si="7"/>
        <v/>
      </c>
    </row>
    <row r="463" spans="1:5" x14ac:dyDescent="0.25">
      <c r="A463" t="s">
        <v>158</v>
      </c>
      <c r="E463">
        <f t="shared" si="7"/>
        <v>33</v>
      </c>
    </row>
    <row r="464" spans="1:5" x14ac:dyDescent="0.25">
      <c r="E464" t="str">
        <f t="shared" si="7"/>
        <v/>
      </c>
    </row>
    <row r="465" spans="1:5" x14ac:dyDescent="0.25">
      <c r="B465" s="1">
        <v>1</v>
      </c>
      <c r="C465" t="s">
        <v>79</v>
      </c>
      <c r="E465" t="str">
        <f t="shared" si="7"/>
        <v/>
      </c>
    </row>
    <row r="466" spans="1:5" x14ac:dyDescent="0.25">
      <c r="E466" t="str">
        <f t="shared" si="7"/>
        <v/>
      </c>
    </row>
    <row r="467" spans="1:5" x14ac:dyDescent="0.25">
      <c r="A467" t="s">
        <v>159</v>
      </c>
      <c r="E467">
        <f t="shared" si="7"/>
        <v>25</v>
      </c>
    </row>
    <row r="468" spans="1:5" x14ac:dyDescent="0.25">
      <c r="E468" t="str">
        <f t="shared" si="7"/>
        <v/>
      </c>
    </row>
    <row r="469" spans="1:5" x14ac:dyDescent="0.25">
      <c r="B469" s="1">
        <v>1</v>
      </c>
      <c r="C469" t="s">
        <v>61</v>
      </c>
      <c r="E469" t="str">
        <f t="shared" si="7"/>
        <v/>
      </c>
    </row>
    <row r="470" spans="1:5" x14ac:dyDescent="0.25">
      <c r="E470" t="str">
        <f t="shared" si="7"/>
        <v/>
      </c>
    </row>
    <row r="471" spans="1:5" x14ac:dyDescent="0.25">
      <c r="A471" t="s">
        <v>160</v>
      </c>
      <c r="E471">
        <f t="shared" si="7"/>
        <v>913</v>
      </c>
    </row>
    <row r="472" spans="1:5" x14ac:dyDescent="0.25">
      <c r="E472" t="str">
        <f t="shared" si="7"/>
        <v/>
      </c>
    </row>
    <row r="473" spans="1:5" x14ac:dyDescent="0.25">
      <c r="B473" s="1">
        <v>0.01</v>
      </c>
      <c r="C473" t="s">
        <v>149</v>
      </c>
      <c r="E473" t="str">
        <f t="shared" si="7"/>
        <v/>
      </c>
    </row>
    <row r="474" spans="1:5" x14ac:dyDescent="0.25">
      <c r="B474" s="1">
        <v>0.80900000000000005</v>
      </c>
      <c r="C474" t="s">
        <v>61</v>
      </c>
      <c r="E474" t="str">
        <f t="shared" si="7"/>
        <v/>
      </c>
    </row>
    <row r="475" spans="1:5" x14ac:dyDescent="0.25">
      <c r="B475" s="1">
        <v>0.18</v>
      </c>
      <c r="C475" t="s">
        <v>79</v>
      </c>
      <c r="E475" t="str">
        <f t="shared" si="7"/>
        <v/>
      </c>
    </row>
    <row r="476" spans="1:5" x14ac:dyDescent="0.25">
      <c r="E476" t="str">
        <f t="shared" si="7"/>
        <v/>
      </c>
    </row>
    <row r="477" spans="1:5" x14ac:dyDescent="0.25">
      <c r="A477" t="s">
        <v>161</v>
      </c>
      <c r="E477">
        <f t="shared" si="7"/>
        <v>6</v>
      </c>
    </row>
    <row r="478" spans="1:5" x14ac:dyDescent="0.25">
      <c r="E478" t="str">
        <f t="shared" si="7"/>
        <v/>
      </c>
    </row>
    <row r="479" spans="1:5" x14ac:dyDescent="0.25">
      <c r="B479" s="1">
        <v>1</v>
      </c>
      <c r="C479" t="s">
        <v>79</v>
      </c>
      <c r="E479" t="str">
        <f t="shared" si="7"/>
        <v/>
      </c>
    </row>
    <row r="480" spans="1:5" x14ac:dyDescent="0.25">
      <c r="E480" t="str">
        <f t="shared" si="7"/>
        <v/>
      </c>
    </row>
    <row r="481" spans="1:5" x14ac:dyDescent="0.25">
      <c r="A481" t="s">
        <v>162</v>
      </c>
      <c r="E481">
        <f t="shared" si="7"/>
        <v>658</v>
      </c>
    </row>
    <row r="482" spans="1:5" x14ac:dyDescent="0.25">
      <c r="E482" t="str">
        <f t="shared" si="7"/>
        <v/>
      </c>
    </row>
    <row r="483" spans="1:5" x14ac:dyDescent="0.25">
      <c r="B483" s="1">
        <v>8.5999999999999993E-2</v>
      </c>
      <c r="C483" t="s">
        <v>61</v>
      </c>
      <c r="E483" t="str">
        <f t="shared" si="7"/>
        <v/>
      </c>
    </row>
    <row r="484" spans="1:5" x14ac:dyDescent="0.25">
      <c r="B484" s="1">
        <v>8.9999999999999993E-3</v>
      </c>
      <c r="C484" t="s">
        <v>105</v>
      </c>
      <c r="E484" t="str">
        <f t="shared" si="7"/>
        <v/>
      </c>
    </row>
    <row r="485" spans="1:5" x14ac:dyDescent="0.25">
      <c r="B485" s="1">
        <v>0.90400000000000003</v>
      </c>
      <c r="C485" t="s">
        <v>79</v>
      </c>
      <c r="E485" t="str">
        <f t="shared" si="7"/>
        <v/>
      </c>
    </row>
    <row r="486" spans="1:5" x14ac:dyDescent="0.25">
      <c r="E486" t="str">
        <f t="shared" si="7"/>
        <v/>
      </c>
    </row>
    <row r="487" spans="1:5" x14ac:dyDescent="0.25">
      <c r="A487" t="s">
        <v>163</v>
      </c>
      <c r="E487">
        <f t="shared" si="7"/>
        <v>1541</v>
      </c>
    </row>
    <row r="488" spans="1:5" x14ac:dyDescent="0.25">
      <c r="E488" t="str">
        <f t="shared" si="7"/>
        <v/>
      </c>
    </row>
    <row r="489" spans="1:5" x14ac:dyDescent="0.25">
      <c r="B489" s="1">
        <v>0.25</v>
      </c>
      <c r="C489" t="s">
        <v>61</v>
      </c>
      <c r="E489" t="str">
        <f t="shared" si="7"/>
        <v/>
      </c>
    </row>
    <row r="490" spans="1:5" x14ac:dyDescent="0.25">
      <c r="B490" s="1">
        <v>0.749</v>
      </c>
      <c r="C490" t="s">
        <v>79</v>
      </c>
      <c r="E490" t="str">
        <f t="shared" si="7"/>
        <v/>
      </c>
    </row>
    <row r="491" spans="1:5" x14ac:dyDescent="0.25">
      <c r="E491" t="str">
        <f t="shared" si="7"/>
        <v/>
      </c>
    </row>
    <row r="492" spans="1:5" x14ac:dyDescent="0.25">
      <c r="A492" t="s">
        <v>164</v>
      </c>
      <c r="E492">
        <f t="shared" si="7"/>
        <v>12</v>
      </c>
    </row>
    <row r="493" spans="1:5" x14ac:dyDescent="0.25">
      <c r="E493" t="str">
        <f t="shared" si="7"/>
        <v/>
      </c>
    </row>
    <row r="494" spans="1:5" x14ac:dyDescent="0.25">
      <c r="B494" s="1">
        <v>1</v>
      </c>
      <c r="C494" t="s">
        <v>61</v>
      </c>
      <c r="E494" t="str">
        <f t="shared" si="7"/>
        <v/>
      </c>
    </row>
    <row r="495" spans="1:5" x14ac:dyDescent="0.25">
      <c r="A495" t="s">
        <v>6</v>
      </c>
      <c r="B495" t="s">
        <v>165</v>
      </c>
      <c r="C495" t="s">
        <v>166</v>
      </c>
      <c r="E495" t="str">
        <f t="shared" si="7"/>
        <v/>
      </c>
    </row>
    <row r="496" spans="1:5" x14ac:dyDescent="0.25">
      <c r="A496" t="s">
        <v>167</v>
      </c>
      <c r="E496">
        <f t="shared" si="7"/>
        <v>10</v>
      </c>
    </row>
    <row r="497" spans="1:5" x14ac:dyDescent="0.25">
      <c r="E497" t="str">
        <f t="shared" si="7"/>
        <v/>
      </c>
    </row>
    <row r="498" spans="1:5" x14ac:dyDescent="0.25">
      <c r="B498" s="1">
        <v>1</v>
      </c>
      <c r="C498" t="s">
        <v>59</v>
      </c>
      <c r="E498" t="str">
        <f t="shared" si="7"/>
        <v/>
      </c>
    </row>
    <row r="499" spans="1:5" x14ac:dyDescent="0.25">
      <c r="E499" t="str">
        <f t="shared" si="7"/>
        <v/>
      </c>
    </row>
    <row r="500" spans="1:5" x14ac:dyDescent="0.25">
      <c r="A500" t="s">
        <v>168</v>
      </c>
      <c r="E500">
        <f t="shared" si="7"/>
        <v>10</v>
      </c>
    </row>
    <row r="501" spans="1:5" x14ac:dyDescent="0.25">
      <c r="E501" t="str">
        <f t="shared" si="7"/>
        <v/>
      </c>
    </row>
    <row r="502" spans="1:5" x14ac:dyDescent="0.25">
      <c r="B502" s="1">
        <v>1</v>
      </c>
      <c r="C502" t="s">
        <v>59</v>
      </c>
      <c r="E502" t="str">
        <f t="shared" si="7"/>
        <v/>
      </c>
    </row>
    <row r="503" spans="1:5" x14ac:dyDescent="0.25">
      <c r="E503" t="str">
        <f t="shared" si="7"/>
        <v/>
      </c>
    </row>
    <row r="504" spans="1:5" x14ac:dyDescent="0.25">
      <c r="A504" t="s">
        <v>169</v>
      </c>
      <c r="E504">
        <f t="shared" si="7"/>
        <v>21</v>
      </c>
    </row>
    <row r="505" spans="1:5" x14ac:dyDescent="0.25">
      <c r="E505" t="str">
        <f t="shared" si="7"/>
        <v/>
      </c>
    </row>
    <row r="506" spans="1:5" x14ac:dyDescent="0.25">
      <c r="B506" s="1">
        <v>1</v>
      </c>
      <c r="C506" t="s">
        <v>59</v>
      </c>
      <c r="E506" t="str">
        <f t="shared" si="7"/>
        <v/>
      </c>
    </row>
    <row r="507" spans="1:5" x14ac:dyDescent="0.25">
      <c r="A507" t="s">
        <v>6</v>
      </c>
      <c r="B507" t="s">
        <v>170</v>
      </c>
      <c r="C507" t="s">
        <v>171</v>
      </c>
      <c r="E507" t="str">
        <f t="shared" si="7"/>
        <v/>
      </c>
    </row>
    <row r="508" spans="1:5" x14ac:dyDescent="0.25">
      <c r="A508" t="s">
        <v>172</v>
      </c>
      <c r="E508">
        <f t="shared" si="7"/>
        <v>33</v>
      </c>
    </row>
    <row r="509" spans="1:5" x14ac:dyDescent="0.25">
      <c r="E509" t="str">
        <f t="shared" si="7"/>
        <v/>
      </c>
    </row>
    <row r="510" spans="1:5" x14ac:dyDescent="0.25">
      <c r="B510" s="1">
        <v>0.39600000000000002</v>
      </c>
      <c r="C510" t="s">
        <v>61</v>
      </c>
      <c r="E510" t="str">
        <f t="shared" si="7"/>
        <v/>
      </c>
    </row>
    <row r="511" spans="1:5" x14ac:dyDescent="0.25">
      <c r="B511" s="1">
        <v>0.60299999999999998</v>
      </c>
      <c r="C511" t="s">
        <v>173</v>
      </c>
      <c r="E511" t="str">
        <f t="shared" si="7"/>
        <v/>
      </c>
    </row>
    <row r="512" spans="1:5" x14ac:dyDescent="0.25">
      <c r="E512" t="str">
        <f t="shared" si="7"/>
        <v/>
      </c>
    </row>
    <row r="513" spans="1:5" x14ac:dyDescent="0.25">
      <c r="A513" t="s">
        <v>174</v>
      </c>
      <c r="E513">
        <f t="shared" si="7"/>
        <v>11</v>
      </c>
    </row>
    <row r="514" spans="1:5" x14ac:dyDescent="0.25">
      <c r="E514" t="str">
        <f t="shared" ref="E514:E577" si="8">IFERROR(HLOOKUP($A514,$F$2:$LP$3,2,FALSE),"")</f>
        <v/>
      </c>
    </row>
    <row r="515" spans="1:5" x14ac:dyDescent="0.25">
      <c r="B515" s="1">
        <v>0.23</v>
      </c>
      <c r="C515" t="s">
        <v>175</v>
      </c>
      <c r="E515" t="str">
        <f t="shared" si="8"/>
        <v/>
      </c>
    </row>
    <row r="516" spans="1:5" x14ac:dyDescent="0.25">
      <c r="B516" s="1">
        <v>0.76900000000000002</v>
      </c>
      <c r="C516" t="s">
        <v>28</v>
      </c>
      <c r="E516" t="str">
        <f t="shared" si="8"/>
        <v/>
      </c>
    </row>
    <row r="517" spans="1:5" x14ac:dyDescent="0.25">
      <c r="E517" t="str">
        <f t="shared" si="8"/>
        <v/>
      </c>
    </row>
    <row r="518" spans="1:5" x14ac:dyDescent="0.25">
      <c r="A518" t="s">
        <v>176</v>
      </c>
      <c r="E518">
        <f t="shared" si="8"/>
        <v>81</v>
      </c>
    </row>
    <row r="519" spans="1:5" x14ac:dyDescent="0.25">
      <c r="E519" t="str">
        <f t="shared" si="8"/>
        <v/>
      </c>
    </row>
    <row r="520" spans="1:5" x14ac:dyDescent="0.25">
      <c r="B520" s="1">
        <v>6.2E-2</v>
      </c>
      <c r="C520" t="s">
        <v>173</v>
      </c>
      <c r="E520" t="str">
        <f t="shared" si="8"/>
        <v/>
      </c>
    </row>
    <row r="521" spans="1:5" x14ac:dyDescent="0.25">
      <c r="B521" s="1">
        <v>6.4000000000000001E-2</v>
      </c>
      <c r="C521" t="s">
        <v>58</v>
      </c>
      <c r="E521" t="str">
        <f t="shared" si="8"/>
        <v/>
      </c>
    </row>
    <row r="522" spans="1:5" x14ac:dyDescent="0.25">
      <c r="B522" s="1">
        <v>2.9000000000000001E-2</v>
      </c>
      <c r="C522" t="s">
        <v>16</v>
      </c>
      <c r="E522" t="str">
        <f t="shared" si="8"/>
        <v/>
      </c>
    </row>
    <row r="523" spans="1:5" x14ac:dyDescent="0.25">
      <c r="B523" s="1">
        <v>4.4999999999999998E-2</v>
      </c>
      <c r="C523" t="s">
        <v>102</v>
      </c>
      <c r="E523" t="str">
        <f t="shared" si="8"/>
        <v/>
      </c>
    </row>
    <row r="524" spans="1:5" x14ac:dyDescent="0.25">
      <c r="B524" s="1">
        <v>5.8000000000000003E-2</v>
      </c>
      <c r="C524" t="s">
        <v>177</v>
      </c>
      <c r="E524" t="str">
        <f t="shared" si="8"/>
        <v/>
      </c>
    </row>
    <row r="525" spans="1:5" x14ac:dyDescent="0.25">
      <c r="B525" s="1">
        <v>4.2999999999999997E-2</v>
      </c>
      <c r="C525" t="s">
        <v>178</v>
      </c>
      <c r="E525" t="str">
        <f t="shared" si="8"/>
        <v/>
      </c>
    </row>
    <row r="526" spans="1:5" x14ac:dyDescent="0.25">
      <c r="B526" s="1">
        <v>6.4000000000000001E-2</v>
      </c>
      <c r="C526" t="s">
        <v>175</v>
      </c>
      <c r="E526" t="str">
        <f t="shared" si="8"/>
        <v/>
      </c>
    </row>
    <row r="527" spans="1:5" x14ac:dyDescent="0.25">
      <c r="B527" s="1">
        <v>0.63100000000000001</v>
      </c>
      <c r="C527" t="s">
        <v>28</v>
      </c>
      <c r="E527" t="str">
        <f t="shared" si="8"/>
        <v/>
      </c>
    </row>
    <row r="528" spans="1:5" x14ac:dyDescent="0.25">
      <c r="E528" t="str">
        <f t="shared" si="8"/>
        <v/>
      </c>
    </row>
    <row r="529" spans="1:5" x14ac:dyDescent="0.25">
      <c r="A529" t="s">
        <v>179</v>
      </c>
      <c r="E529">
        <f t="shared" si="8"/>
        <v>34</v>
      </c>
    </row>
    <row r="530" spans="1:5" x14ac:dyDescent="0.25">
      <c r="E530" t="str">
        <f t="shared" si="8"/>
        <v/>
      </c>
    </row>
    <row r="531" spans="1:5" x14ac:dyDescent="0.25">
      <c r="B531" s="1">
        <v>1</v>
      </c>
      <c r="C531" t="s">
        <v>178</v>
      </c>
      <c r="E531" t="str">
        <f t="shared" si="8"/>
        <v/>
      </c>
    </row>
    <row r="532" spans="1:5" x14ac:dyDescent="0.25">
      <c r="E532" t="str">
        <f t="shared" si="8"/>
        <v/>
      </c>
    </row>
    <row r="533" spans="1:5" x14ac:dyDescent="0.25">
      <c r="A533" t="s">
        <v>180</v>
      </c>
      <c r="E533">
        <f t="shared" si="8"/>
        <v>20</v>
      </c>
    </row>
    <row r="534" spans="1:5" x14ac:dyDescent="0.25">
      <c r="E534" t="str">
        <f t="shared" si="8"/>
        <v/>
      </c>
    </row>
    <row r="535" spans="1:5" x14ac:dyDescent="0.25">
      <c r="B535" s="1">
        <v>1</v>
      </c>
      <c r="C535" t="s">
        <v>16</v>
      </c>
      <c r="E535" t="str">
        <f t="shared" si="8"/>
        <v/>
      </c>
    </row>
    <row r="536" spans="1:5" x14ac:dyDescent="0.25">
      <c r="E536" t="str">
        <f t="shared" si="8"/>
        <v/>
      </c>
    </row>
    <row r="537" spans="1:5" x14ac:dyDescent="0.25">
      <c r="A537" t="s">
        <v>181</v>
      </c>
      <c r="E537">
        <f t="shared" si="8"/>
        <v>42</v>
      </c>
    </row>
    <row r="538" spans="1:5" x14ac:dyDescent="0.25">
      <c r="E538" t="str">
        <f t="shared" si="8"/>
        <v/>
      </c>
    </row>
    <row r="539" spans="1:5" x14ac:dyDescent="0.25">
      <c r="B539" s="1">
        <v>1</v>
      </c>
      <c r="C539" t="s">
        <v>28</v>
      </c>
      <c r="E539" t="str">
        <f t="shared" si="8"/>
        <v/>
      </c>
    </row>
    <row r="540" spans="1:5" x14ac:dyDescent="0.25">
      <c r="E540" t="str">
        <f t="shared" si="8"/>
        <v/>
      </c>
    </row>
    <row r="541" spans="1:5" x14ac:dyDescent="0.25">
      <c r="A541" t="s">
        <v>182</v>
      </c>
      <c r="E541">
        <f t="shared" si="8"/>
        <v>3</v>
      </c>
    </row>
    <row r="542" spans="1:5" x14ac:dyDescent="0.25">
      <c r="E542" t="str">
        <f t="shared" si="8"/>
        <v/>
      </c>
    </row>
    <row r="543" spans="1:5" x14ac:dyDescent="0.25">
      <c r="B543" s="1">
        <v>1</v>
      </c>
      <c r="C543" t="s">
        <v>173</v>
      </c>
      <c r="E543" t="str">
        <f t="shared" si="8"/>
        <v/>
      </c>
    </row>
    <row r="544" spans="1:5" x14ac:dyDescent="0.25">
      <c r="E544" t="str">
        <f t="shared" si="8"/>
        <v/>
      </c>
    </row>
    <row r="545" spans="1:5" x14ac:dyDescent="0.25">
      <c r="A545" t="s">
        <v>183</v>
      </c>
      <c r="E545">
        <f t="shared" si="8"/>
        <v>1526</v>
      </c>
    </row>
    <row r="546" spans="1:5" x14ac:dyDescent="0.25">
      <c r="E546" t="str">
        <f t="shared" si="8"/>
        <v/>
      </c>
    </row>
    <row r="547" spans="1:5" x14ac:dyDescent="0.25">
      <c r="B547" s="1">
        <v>1.4E-2</v>
      </c>
      <c r="C547" t="s">
        <v>151</v>
      </c>
      <c r="E547" t="str">
        <f t="shared" si="8"/>
        <v/>
      </c>
    </row>
    <row r="548" spans="1:5" x14ac:dyDescent="0.25">
      <c r="B548" s="1">
        <v>5.0000000000000001E-3</v>
      </c>
      <c r="C548" t="s">
        <v>61</v>
      </c>
      <c r="E548" t="str">
        <f t="shared" si="8"/>
        <v/>
      </c>
    </row>
    <row r="549" spans="1:5" x14ac:dyDescent="0.25">
      <c r="B549" s="1">
        <v>0</v>
      </c>
      <c r="C549" t="s">
        <v>54</v>
      </c>
      <c r="E549" t="str">
        <f t="shared" si="8"/>
        <v/>
      </c>
    </row>
    <row r="550" spans="1:5" x14ac:dyDescent="0.25">
      <c r="B550" s="1">
        <v>8.9999999999999993E-3</v>
      </c>
      <c r="C550" t="s">
        <v>19</v>
      </c>
      <c r="E550" t="str">
        <f t="shared" si="8"/>
        <v/>
      </c>
    </row>
    <row r="551" spans="1:5" x14ac:dyDescent="0.25">
      <c r="B551" s="1">
        <v>0.24299999999999999</v>
      </c>
      <c r="C551" t="s">
        <v>173</v>
      </c>
      <c r="E551" t="str">
        <f t="shared" si="8"/>
        <v/>
      </c>
    </row>
    <row r="552" spans="1:5" x14ac:dyDescent="0.25">
      <c r="B552" s="1">
        <v>2.1999999999999999E-2</v>
      </c>
      <c r="C552" t="s">
        <v>16</v>
      </c>
      <c r="E552" t="str">
        <f t="shared" si="8"/>
        <v/>
      </c>
    </row>
    <row r="553" spans="1:5" x14ac:dyDescent="0.25">
      <c r="B553" s="1">
        <v>5.1999999999999998E-2</v>
      </c>
      <c r="C553" t="s">
        <v>175</v>
      </c>
      <c r="E553" t="str">
        <f t="shared" si="8"/>
        <v/>
      </c>
    </row>
    <row r="554" spans="1:5" x14ac:dyDescent="0.25">
      <c r="B554" s="1">
        <v>0.60899999999999999</v>
      </c>
      <c r="C554" t="s">
        <v>28</v>
      </c>
      <c r="E554" t="str">
        <f t="shared" si="8"/>
        <v/>
      </c>
    </row>
    <row r="555" spans="1:5" x14ac:dyDescent="0.25">
      <c r="B555" s="1">
        <v>3.6999999999999998E-2</v>
      </c>
      <c r="C555" t="s">
        <v>29</v>
      </c>
      <c r="E555" t="str">
        <f t="shared" si="8"/>
        <v/>
      </c>
    </row>
    <row r="556" spans="1:5" x14ac:dyDescent="0.25">
      <c r="B556" s="1">
        <v>5.0000000000000001E-3</v>
      </c>
      <c r="C556" t="s">
        <v>72</v>
      </c>
      <c r="E556" t="str">
        <f t="shared" si="8"/>
        <v/>
      </c>
    </row>
    <row r="557" spans="1:5" x14ac:dyDescent="0.25">
      <c r="B557" s="1">
        <v>0</v>
      </c>
      <c r="C557" t="s">
        <v>40</v>
      </c>
      <c r="E557" t="str">
        <f t="shared" si="8"/>
        <v/>
      </c>
    </row>
    <row r="558" spans="1:5" x14ac:dyDescent="0.25">
      <c r="E558" t="str">
        <f t="shared" si="8"/>
        <v/>
      </c>
    </row>
    <row r="559" spans="1:5" x14ac:dyDescent="0.25">
      <c r="A559" t="s">
        <v>184</v>
      </c>
      <c r="E559">
        <f t="shared" si="8"/>
        <v>310</v>
      </c>
    </row>
    <row r="560" spans="1:5" x14ac:dyDescent="0.25">
      <c r="E560" t="str">
        <f t="shared" si="8"/>
        <v/>
      </c>
    </row>
    <row r="561" spans="1:5" x14ac:dyDescent="0.25">
      <c r="B561" s="1">
        <v>0.04</v>
      </c>
      <c r="C561" t="s">
        <v>61</v>
      </c>
      <c r="E561" t="str">
        <f t="shared" si="8"/>
        <v/>
      </c>
    </row>
    <row r="562" spans="1:5" x14ac:dyDescent="0.25">
      <c r="B562" s="1">
        <v>0.30099999999999999</v>
      </c>
      <c r="C562" t="s">
        <v>173</v>
      </c>
      <c r="E562" t="str">
        <f t="shared" si="8"/>
        <v/>
      </c>
    </row>
    <row r="563" spans="1:5" x14ac:dyDescent="0.25">
      <c r="B563" s="1">
        <v>0.40500000000000003</v>
      </c>
      <c r="C563" t="s">
        <v>177</v>
      </c>
      <c r="E563" t="str">
        <f t="shared" si="8"/>
        <v/>
      </c>
    </row>
    <row r="564" spans="1:5" x14ac:dyDescent="0.25">
      <c r="B564" s="1">
        <v>2.3E-2</v>
      </c>
      <c r="C564" t="s">
        <v>185</v>
      </c>
      <c r="E564" t="str">
        <f t="shared" si="8"/>
        <v/>
      </c>
    </row>
    <row r="565" spans="1:5" x14ac:dyDescent="0.25">
      <c r="B565" s="1">
        <v>3.0000000000000001E-3</v>
      </c>
      <c r="C565" t="s">
        <v>175</v>
      </c>
      <c r="E565" t="str">
        <f t="shared" si="8"/>
        <v/>
      </c>
    </row>
    <row r="566" spans="1:5" x14ac:dyDescent="0.25">
      <c r="B566" s="1">
        <v>0.17</v>
      </c>
      <c r="C566" t="s">
        <v>28</v>
      </c>
      <c r="E566" t="str">
        <f t="shared" si="8"/>
        <v/>
      </c>
    </row>
    <row r="567" spans="1:5" x14ac:dyDescent="0.25">
      <c r="B567" s="1">
        <v>5.3999999999999999E-2</v>
      </c>
      <c r="C567" t="s">
        <v>72</v>
      </c>
      <c r="E567" t="str">
        <f t="shared" si="8"/>
        <v/>
      </c>
    </row>
    <row r="568" spans="1:5" x14ac:dyDescent="0.25">
      <c r="E568" t="str">
        <f t="shared" si="8"/>
        <v/>
      </c>
    </row>
    <row r="569" spans="1:5" x14ac:dyDescent="0.25">
      <c r="A569" t="s">
        <v>186</v>
      </c>
      <c r="E569">
        <f t="shared" si="8"/>
        <v>13</v>
      </c>
    </row>
    <row r="570" spans="1:5" x14ac:dyDescent="0.25">
      <c r="E570" t="str">
        <f t="shared" si="8"/>
        <v/>
      </c>
    </row>
    <row r="571" spans="1:5" x14ac:dyDescent="0.25">
      <c r="B571" s="1">
        <v>0.48599999999999999</v>
      </c>
      <c r="C571" t="s">
        <v>173</v>
      </c>
      <c r="E571" t="str">
        <f t="shared" si="8"/>
        <v/>
      </c>
    </row>
    <row r="572" spans="1:5" x14ac:dyDescent="0.25">
      <c r="B572" s="1">
        <v>0.432</v>
      </c>
      <c r="C572" t="s">
        <v>177</v>
      </c>
      <c r="E572" t="str">
        <f t="shared" si="8"/>
        <v/>
      </c>
    </row>
    <row r="573" spans="1:5" x14ac:dyDescent="0.25">
      <c r="B573" s="1">
        <v>8.1000000000000003E-2</v>
      </c>
      <c r="C573" t="s">
        <v>175</v>
      </c>
      <c r="E573" t="str">
        <f t="shared" si="8"/>
        <v/>
      </c>
    </row>
    <row r="574" spans="1:5" x14ac:dyDescent="0.25">
      <c r="E574" t="str">
        <f t="shared" si="8"/>
        <v/>
      </c>
    </row>
    <row r="575" spans="1:5" x14ac:dyDescent="0.25">
      <c r="A575" t="s">
        <v>187</v>
      </c>
      <c r="E575">
        <f t="shared" si="8"/>
        <v>17</v>
      </c>
    </row>
    <row r="576" spans="1:5" x14ac:dyDescent="0.25">
      <c r="E576" t="str">
        <f t="shared" si="8"/>
        <v/>
      </c>
    </row>
    <row r="577" spans="1:5" x14ac:dyDescent="0.25">
      <c r="B577" s="1">
        <v>0.35599999999999998</v>
      </c>
      <c r="C577" t="s">
        <v>59</v>
      </c>
      <c r="E577" t="str">
        <f t="shared" si="8"/>
        <v/>
      </c>
    </row>
    <row r="578" spans="1:5" x14ac:dyDescent="0.25">
      <c r="B578" s="1">
        <v>0.64300000000000002</v>
      </c>
      <c r="C578" t="s">
        <v>29</v>
      </c>
      <c r="E578" t="str">
        <f t="shared" ref="E578:E641" si="9">IFERROR(HLOOKUP($A578,$F$2:$LP$3,2,FALSE),"")</f>
        <v/>
      </c>
    </row>
    <row r="579" spans="1:5" x14ac:dyDescent="0.25">
      <c r="A579" t="s">
        <v>6</v>
      </c>
      <c r="B579" t="s">
        <v>188</v>
      </c>
      <c r="C579" t="s">
        <v>189</v>
      </c>
      <c r="E579" t="str">
        <f t="shared" si="9"/>
        <v/>
      </c>
    </row>
    <row r="580" spans="1:5" x14ac:dyDescent="0.25">
      <c r="A580" t="s">
        <v>190</v>
      </c>
      <c r="E580">
        <f t="shared" si="9"/>
        <v>25</v>
      </c>
    </row>
    <row r="581" spans="1:5" x14ac:dyDescent="0.25">
      <c r="E581" t="str">
        <f t="shared" si="9"/>
        <v/>
      </c>
    </row>
    <row r="582" spans="1:5" x14ac:dyDescent="0.25">
      <c r="B582" s="1">
        <v>1</v>
      </c>
      <c r="C582" t="s">
        <v>149</v>
      </c>
      <c r="E582" t="str">
        <f t="shared" si="9"/>
        <v/>
      </c>
    </row>
    <row r="583" spans="1:5" x14ac:dyDescent="0.25">
      <c r="E583" t="str">
        <f t="shared" si="9"/>
        <v/>
      </c>
    </row>
    <row r="584" spans="1:5" x14ac:dyDescent="0.25">
      <c r="A584" t="s">
        <v>191</v>
      </c>
      <c r="E584">
        <f t="shared" si="9"/>
        <v>4</v>
      </c>
    </row>
    <row r="585" spans="1:5" x14ac:dyDescent="0.25">
      <c r="E585" t="str">
        <f t="shared" si="9"/>
        <v/>
      </c>
    </row>
    <row r="586" spans="1:5" x14ac:dyDescent="0.25">
      <c r="B586" s="1">
        <v>1</v>
      </c>
      <c r="C586" t="s">
        <v>192</v>
      </c>
      <c r="E586" t="str">
        <f t="shared" si="9"/>
        <v/>
      </c>
    </row>
    <row r="587" spans="1:5" x14ac:dyDescent="0.25">
      <c r="E587" t="str">
        <f t="shared" si="9"/>
        <v/>
      </c>
    </row>
    <row r="588" spans="1:5" x14ac:dyDescent="0.25">
      <c r="A588" t="s">
        <v>193</v>
      </c>
      <c r="E588">
        <f t="shared" si="9"/>
        <v>8</v>
      </c>
    </row>
    <row r="589" spans="1:5" x14ac:dyDescent="0.25">
      <c r="E589" t="str">
        <f t="shared" si="9"/>
        <v/>
      </c>
    </row>
    <row r="590" spans="1:5" x14ac:dyDescent="0.25">
      <c r="B590" s="1">
        <v>1</v>
      </c>
      <c r="C590" t="s">
        <v>149</v>
      </c>
      <c r="E590" t="str">
        <f t="shared" si="9"/>
        <v/>
      </c>
    </row>
    <row r="591" spans="1:5" x14ac:dyDescent="0.25">
      <c r="E591" t="str">
        <f t="shared" si="9"/>
        <v/>
      </c>
    </row>
    <row r="592" spans="1:5" x14ac:dyDescent="0.25">
      <c r="A592" t="s">
        <v>194</v>
      </c>
      <c r="E592">
        <f t="shared" si="9"/>
        <v>2</v>
      </c>
    </row>
    <row r="593" spans="1:5" x14ac:dyDescent="0.25">
      <c r="E593" t="str">
        <f t="shared" si="9"/>
        <v/>
      </c>
    </row>
    <row r="594" spans="1:5" x14ac:dyDescent="0.25">
      <c r="B594" s="1">
        <v>1</v>
      </c>
      <c r="C594" t="s">
        <v>149</v>
      </c>
      <c r="E594" t="str">
        <f t="shared" si="9"/>
        <v/>
      </c>
    </row>
    <row r="595" spans="1:5" x14ac:dyDescent="0.25">
      <c r="E595" t="str">
        <f t="shared" si="9"/>
        <v/>
      </c>
    </row>
    <row r="596" spans="1:5" x14ac:dyDescent="0.25">
      <c r="A596" t="s">
        <v>195</v>
      </c>
      <c r="E596">
        <f t="shared" si="9"/>
        <v>41</v>
      </c>
    </row>
    <row r="597" spans="1:5" x14ac:dyDescent="0.25">
      <c r="E597" t="str">
        <f t="shared" si="9"/>
        <v/>
      </c>
    </row>
    <row r="598" spans="1:5" x14ac:dyDescent="0.25">
      <c r="B598" s="1">
        <v>1</v>
      </c>
      <c r="C598" t="s">
        <v>149</v>
      </c>
      <c r="E598" t="str">
        <f t="shared" si="9"/>
        <v/>
      </c>
    </row>
    <row r="599" spans="1:5" x14ac:dyDescent="0.25">
      <c r="E599" t="str">
        <f t="shared" si="9"/>
        <v/>
      </c>
    </row>
    <row r="600" spans="1:5" x14ac:dyDescent="0.25">
      <c r="A600" t="s">
        <v>196</v>
      </c>
      <c r="E600">
        <f t="shared" si="9"/>
        <v>25</v>
      </c>
    </row>
    <row r="601" spans="1:5" x14ac:dyDescent="0.25">
      <c r="E601" t="str">
        <f t="shared" si="9"/>
        <v/>
      </c>
    </row>
    <row r="602" spans="1:5" x14ac:dyDescent="0.25">
      <c r="B602" s="1">
        <v>5.2999999999999999E-2</v>
      </c>
      <c r="C602" t="s">
        <v>56</v>
      </c>
      <c r="E602" t="str">
        <f t="shared" si="9"/>
        <v/>
      </c>
    </row>
    <row r="603" spans="1:5" x14ac:dyDescent="0.25">
      <c r="B603" s="1">
        <v>0.53400000000000003</v>
      </c>
      <c r="C603" t="s">
        <v>28</v>
      </c>
      <c r="E603" t="str">
        <f t="shared" si="9"/>
        <v/>
      </c>
    </row>
    <row r="604" spans="1:5" x14ac:dyDescent="0.25">
      <c r="B604" s="1">
        <v>0.41099999999999998</v>
      </c>
      <c r="C604" t="s">
        <v>34</v>
      </c>
      <c r="E604" t="str">
        <f t="shared" si="9"/>
        <v/>
      </c>
    </row>
    <row r="605" spans="1:5" x14ac:dyDescent="0.25">
      <c r="E605" t="str">
        <f t="shared" si="9"/>
        <v/>
      </c>
    </row>
    <row r="606" spans="1:5" x14ac:dyDescent="0.25">
      <c r="A606" t="s">
        <v>197</v>
      </c>
      <c r="E606">
        <f t="shared" si="9"/>
        <v>2</v>
      </c>
    </row>
    <row r="607" spans="1:5" x14ac:dyDescent="0.25">
      <c r="E607" t="str">
        <f t="shared" si="9"/>
        <v/>
      </c>
    </row>
    <row r="608" spans="1:5" x14ac:dyDescent="0.25">
      <c r="B608" s="1">
        <v>1</v>
      </c>
      <c r="C608" t="s">
        <v>192</v>
      </c>
      <c r="E608" t="str">
        <f t="shared" si="9"/>
        <v/>
      </c>
    </row>
    <row r="609" spans="1:5" x14ac:dyDescent="0.25">
      <c r="E609" t="str">
        <f t="shared" si="9"/>
        <v/>
      </c>
    </row>
    <row r="610" spans="1:5" x14ac:dyDescent="0.25">
      <c r="A610" t="s">
        <v>198</v>
      </c>
      <c r="E610">
        <f t="shared" si="9"/>
        <v>55</v>
      </c>
    </row>
    <row r="611" spans="1:5" x14ac:dyDescent="0.25">
      <c r="E611" t="str">
        <f t="shared" si="9"/>
        <v/>
      </c>
    </row>
    <row r="612" spans="1:5" x14ac:dyDescent="0.25">
      <c r="B612" s="1">
        <v>1</v>
      </c>
      <c r="C612" t="s">
        <v>56</v>
      </c>
      <c r="E612" t="str">
        <f t="shared" si="9"/>
        <v/>
      </c>
    </row>
    <row r="613" spans="1:5" x14ac:dyDescent="0.25">
      <c r="E613" t="str">
        <f t="shared" si="9"/>
        <v/>
      </c>
    </row>
    <row r="614" spans="1:5" x14ac:dyDescent="0.25">
      <c r="A614" t="s">
        <v>199</v>
      </c>
      <c r="E614">
        <f t="shared" si="9"/>
        <v>7</v>
      </c>
    </row>
    <row r="615" spans="1:5" x14ac:dyDescent="0.25">
      <c r="E615" t="str">
        <f t="shared" si="9"/>
        <v/>
      </c>
    </row>
    <row r="616" spans="1:5" x14ac:dyDescent="0.25">
      <c r="B616" s="1">
        <v>1</v>
      </c>
      <c r="C616" t="s">
        <v>58</v>
      </c>
      <c r="E616" t="str">
        <f t="shared" si="9"/>
        <v/>
      </c>
    </row>
    <row r="617" spans="1:5" x14ac:dyDescent="0.25">
      <c r="E617" t="str">
        <f t="shared" si="9"/>
        <v/>
      </c>
    </row>
    <row r="618" spans="1:5" x14ac:dyDescent="0.25">
      <c r="A618" s="2" t="s">
        <v>200</v>
      </c>
      <c r="E618">
        <f t="shared" si="9"/>
        <v>10</v>
      </c>
    </row>
    <row r="619" spans="1:5" x14ac:dyDescent="0.25">
      <c r="E619" t="str">
        <f t="shared" si="9"/>
        <v/>
      </c>
    </row>
    <row r="620" spans="1:5" x14ac:dyDescent="0.25">
      <c r="B620" s="1">
        <v>1</v>
      </c>
      <c r="C620" t="s">
        <v>56</v>
      </c>
      <c r="E620" t="str">
        <f t="shared" si="9"/>
        <v/>
      </c>
    </row>
    <row r="621" spans="1:5" x14ac:dyDescent="0.25">
      <c r="E621" t="str">
        <f t="shared" si="9"/>
        <v/>
      </c>
    </row>
    <row r="622" spans="1:5" x14ac:dyDescent="0.25">
      <c r="A622" t="s">
        <v>201</v>
      </c>
      <c r="E622">
        <f t="shared" si="9"/>
        <v>4</v>
      </c>
    </row>
    <row r="623" spans="1:5" x14ac:dyDescent="0.25">
      <c r="E623" t="str">
        <f t="shared" si="9"/>
        <v/>
      </c>
    </row>
    <row r="624" spans="1:5" x14ac:dyDescent="0.25">
      <c r="B624" s="1">
        <v>1</v>
      </c>
      <c r="C624" t="s">
        <v>91</v>
      </c>
      <c r="E624" t="str">
        <f t="shared" si="9"/>
        <v/>
      </c>
    </row>
    <row r="625" spans="1:5" x14ac:dyDescent="0.25">
      <c r="E625" t="str">
        <f t="shared" si="9"/>
        <v/>
      </c>
    </row>
    <row r="626" spans="1:5" x14ac:dyDescent="0.25">
      <c r="A626" t="s">
        <v>202</v>
      </c>
      <c r="E626">
        <f t="shared" si="9"/>
        <v>2</v>
      </c>
    </row>
    <row r="627" spans="1:5" x14ac:dyDescent="0.25">
      <c r="E627" t="str">
        <f t="shared" si="9"/>
        <v/>
      </c>
    </row>
    <row r="628" spans="1:5" x14ac:dyDescent="0.25">
      <c r="B628" s="1">
        <v>1</v>
      </c>
      <c r="C628" t="s">
        <v>91</v>
      </c>
      <c r="E628" t="str">
        <f t="shared" si="9"/>
        <v/>
      </c>
    </row>
    <row r="629" spans="1:5" x14ac:dyDescent="0.25">
      <c r="E629" t="str">
        <f t="shared" si="9"/>
        <v/>
      </c>
    </row>
    <row r="630" spans="1:5" x14ac:dyDescent="0.25">
      <c r="A630" t="s">
        <v>203</v>
      </c>
      <c r="E630">
        <f t="shared" si="9"/>
        <v>2</v>
      </c>
    </row>
    <row r="631" spans="1:5" x14ac:dyDescent="0.25">
      <c r="E631" t="str">
        <f t="shared" si="9"/>
        <v/>
      </c>
    </row>
    <row r="632" spans="1:5" x14ac:dyDescent="0.25">
      <c r="B632" s="1">
        <v>1</v>
      </c>
      <c r="C632" t="s">
        <v>91</v>
      </c>
      <c r="E632" t="str">
        <f t="shared" si="9"/>
        <v/>
      </c>
    </row>
    <row r="633" spans="1:5" x14ac:dyDescent="0.25">
      <c r="E633" t="str">
        <f t="shared" si="9"/>
        <v/>
      </c>
    </row>
    <row r="634" spans="1:5" x14ac:dyDescent="0.25">
      <c r="A634" t="s">
        <v>204</v>
      </c>
      <c r="E634">
        <f t="shared" si="9"/>
        <v>8</v>
      </c>
    </row>
    <row r="635" spans="1:5" x14ac:dyDescent="0.25">
      <c r="E635" t="str">
        <f t="shared" si="9"/>
        <v/>
      </c>
    </row>
    <row r="636" spans="1:5" x14ac:dyDescent="0.25">
      <c r="B636" s="1">
        <v>1</v>
      </c>
      <c r="C636" t="s">
        <v>28</v>
      </c>
      <c r="E636" t="str">
        <f t="shared" si="9"/>
        <v/>
      </c>
    </row>
    <row r="637" spans="1:5" x14ac:dyDescent="0.25">
      <c r="E637" t="str">
        <f t="shared" si="9"/>
        <v/>
      </c>
    </row>
    <row r="638" spans="1:5" x14ac:dyDescent="0.25">
      <c r="A638" t="s">
        <v>205</v>
      </c>
      <c r="E638">
        <f t="shared" si="9"/>
        <v>19</v>
      </c>
    </row>
    <row r="639" spans="1:5" x14ac:dyDescent="0.25">
      <c r="E639" t="str">
        <f t="shared" si="9"/>
        <v/>
      </c>
    </row>
    <row r="640" spans="1:5" x14ac:dyDescent="0.25">
      <c r="B640" s="1">
        <v>1</v>
      </c>
      <c r="C640" t="s">
        <v>206</v>
      </c>
      <c r="E640" t="str">
        <f t="shared" si="9"/>
        <v/>
      </c>
    </row>
    <row r="641" spans="1:5" x14ac:dyDescent="0.25">
      <c r="E641" t="str">
        <f t="shared" si="9"/>
        <v/>
      </c>
    </row>
    <row r="642" spans="1:5" x14ac:dyDescent="0.25">
      <c r="A642" t="s">
        <v>207</v>
      </c>
      <c r="E642">
        <f t="shared" ref="E642:E705" si="10">IFERROR(HLOOKUP($A642,$F$2:$LP$3,2,FALSE),"")</f>
        <v>26</v>
      </c>
    </row>
    <row r="643" spans="1:5" x14ac:dyDescent="0.25">
      <c r="E643" t="str">
        <f t="shared" si="10"/>
        <v/>
      </c>
    </row>
    <row r="644" spans="1:5" x14ac:dyDescent="0.25">
      <c r="B644" s="1">
        <v>0.89400000000000002</v>
      </c>
      <c r="C644" t="s">
        <v>16</v>
      </c>
      <c r="E644" t="str">
        <f t="shared" si="10"/>
        <v/>
      </c>
    </row>
    <row r="645" spans="1:5" x14ac:dyDescent="0.25">
      <c r="B645" s="1">
        <v>0.105</v>
      </c>
      <c r="C645" t="s">
        <v>59</v>
      </c>
      <c r="E645" t="str">
        <f t="shared" si="10"/>
        <v/>
      </c>
    </row>
    <row r="646" spans="1:5" x14ac:dyDescent="0.25">
      <c r="E646" t="str">
        <f t="shared" si="10"/>
        <v/>
      </c>
    </row>
    <row r="647" spans="1:5" x14ac:dyDescent="0.25">
      <c r="A647" t="s">
        <v>208</v>
      </c>
      <c r="E647">
        <f t="shared" si="10"/>
        <v>35</v>
      </c>
    </row>
    <row r="648" spans="1:5" x14ac:dyDescent="0.25">
      <c r="E648" t="str">
        <f t="shared" si="10"/>
        <v/>
      </c>
    </row>
    <row r="649" spans="1:5" x14ac:dyDescent="0.25">
      <c r="B649" s="1">
        <v>1</v>
      </c>
      <c r="C649" t="s">
        <v>91</v>
      </c>
      <c r="E649" t="str">
        <f t="shared" si="10"/>
        <v/>
      </c>
    </row>
    <row r="650" spans="1:5" x14ac:dyDescent="0.25">
      <c r="E650" t="str">
        <f t="shared" si="10"/>
        <v/>
      </c>
    </row>
    <row r="651" spans="1:5" x14ac:dyDescent="0.25">
      <c r="A651" t="s">
        <v>209</v>
      </c>
      <c r="E651">
        <f t="shared" si="10"/>
        <v>2</v>
      </c>
    </row>
    <row r="652" spans="1:5" x14ac:dyDescent="0.25">
      <c r="E652" t="str">
        <f t="shared" si="10"/>
        <v/>
      </c>
    </row>
    <row r="653" spans="1:5" x14ac:dyDescent="0.25">
      <c r="B653" s="1">
        <v>1</v>
      </c>
      <c r="C653" t="s">
        <v>91</v>
      </c>
      <c r="E653" t="str">
        <f t="shared" si="10"/>
        <v/>
      </c>
    </row>
    <row r="654" spans="1:5" x14ac:dyDescent="0.25">
      <c r="E654" t="str">
        <f t="shared" si="10"/>
        <v/>
      </c>
    </row>
    <row r="655" spans="1:5" x14ac:dyDescent="0.25">
      <c r="A655" t="s">
        <v>210</v>
      </c>
      <c r="E655">
        <f t="shared" si="10"/>
        <v>1</v>
      </c>
    </row>
    <row r="656" spans="1:5" x14ac:dyDescent="0.25">
      <c r="E656" t="str">
        <f t="shared" si="10"/>
        <v/>
      </c>
    </row>
    <row r="657" spans="1:5" x14ac:dyDescent="0.25">
      <c r="B657" s="1">
        <v>1</v>
      </c>
      <c r="C657" t="s">
        <v>149</v>
      </c>
      <c r="E657" t="str">
        <f t="shared" si="10"/>
        <v/>
      </c>
    </row>
    <row r="658" spans="1:5" x14ac:dyDescent="0.25">
      <c r="A658" t="s">
        <v>6</v>
      </c>
      <c r="B658" t="s">
        <v>211</v>
      </c>
      <c r="C658" t="s">
        <v>212</v>
      </c>
      <c r="E658" t="str">
        <f t="shared" si="10"/>
        <v/>
      </c>
    </row>
    <row r="659" spans="1:5" x14ac:dyDescent="0.25">
      <c r="A659" t="s">
        <v>213</v>
      </c>
      <c r="E659">
        <f t="shared" si="10"/>
        <v>1</v>
      </c>
    </row>
    <row r="660" spans="1:5" x14ac:dyDescent="0.25">
      <c r="E660" t="str">
        <f t="shared" si="10"/>
        <v/>
      </c>
    </row>
    <row r="661" spans="1:5" x14ac:dyDescent="0.25">
      <c r="B661" s="1">
        <v>1</v>
      </c>
      <c r="C661" t="s">
        <v>192</v>
      </c>
      <c r="E661" t="str">
        <f t="shared" si="10"/>
        <v/>
      </c>
    </row>
    <row r="662" spans="1:5" x14ac:dyDescent="0.25">
      <c r="E662" t="str">
        <f t="shared" si="10"/>
        <v/>
      </c>
    </row>
    <row r="663" spans="1:5" x14ac:dyDescent="0.25">
      <c r="A663" t="s">
        <v>214</v>
      </c>
      <c r="E663">
        <f t="shared" si="10"/>
        <v>105</v>
      </c>
    </row>
    <row r="664" spans="1:5" x14ac:dyDescent="0.25">
      <c r="E664" t="str">
        <f t="shared" si="10"/>
        <v/>
      </c>
    </row>
    <row r="665" spans="1:5" x14ac:dyDescent="0.25">
      <c r="B665" s="1">
        <v>1</v>
      </c>
      <c r="C665" t="s">
        <v>192</v>
      </c>
      <c r="E665" t="str">
        <f t="shared" si="10"/>
        <v/>
      </c>
    </row>
    <row r="666" spans="1:5" x14ac:dyDescent="0.25">
      <c r="E666" t="str">
        <f t="shared" si="10"/>
        <v/>
      </c>
    </row>
    <row r="667" spans="1:5" x14ac:dyDescent="0.25">
      <c r="A667" t="s">
        <v>215</v>
      </c>
      <c r="E667">
        <f t="shared" si="10"/>
        <v>8</v>
      </c>
    </row>
    <row r="668" spans="1:5" x14ac:dyDescent="0.25">
      <c r="E668" t="str">
        <f t="shared" si="10"/>
        <v/>
      </c>
    </row>
    <row r="669" spans="1:5" x14ac:dyDescent="0.25">
      <c r="B669" s="1">
        <v>1</v>
      </c>
      <c r="C669" t="s">
        <v>206</v>
      </c>
      <c r="E669" t="str">
        <f t="shared" si="10"/>
        <v/>
      </c>
    </row>
    <row r="670" spans="1:5" x14ac:dyDescent="0.25">
      <c r="E670" t="str">
        <f t="shared" si="10"/>
        <v/>
      </c>
    </row>
    <row r="671" spans="1:5" x14ac:dyDescent="0.25">
      <c r="A671" t="s">
        <v>216</v>
      </c>
      <c r="E671">
        <f t="shared" si="10"/>
        <v>10</v>
      </c>
    </row>
    <row r="672" spans="1:5" x14ac:dyDescent="0.25">
      <c r="E672" t="str">
        <f t="shared" si="10"/>
        <v/>
      </c>
    </row>
    <row r="673" spans="1:5" x14ac:dyDescent="0.25">
      <c r="B673" s="1">
        <v>1</v>
      </c>
      <c r="C673" t="s">
        <v>206</v>
      </c>
      <c r="E673" t="str">
        <f t="shared" si="10"/>
        <v/>
      </c>
    </row>
    <row r="674" spans="1:5" x14ac:dyDescent="0.25">
      <c r="E674" t="str">
        <f t="shared" si="10"/>
        <v/>
      </c>
    </row>
    <row r="675" spans="1:5" x14ac:dyDescent="0.25">
      <c r="A675" t="s">
        <v>217</v>
      </c>
      <c r="E675">
        <f t="shared" si="10"/>
        <v>4</v>
      </c>
    </row>
    <row r="676" spans="1:5" x14ac:dyDescent="0.25">
      <c r="E676" t="str">
        <f t="shared" si="10"/>
        <v/>
      </c>
    </row>
    <row r="677" spans="1:5" x14ac:dyDescent="0.25">
      <c r="B677" s="1">
        <v>0.56299999999999994</v>
      </c>
      <c r="C677" t="s">
        <v>34</v>
      </c>
      <c r="E677" t="str">
        <f t="shared" si="10"/>
        <v/>
      </c>
    </row>
    <row r="678" spans="1:5" x14ac:dyDescent="0.25">
      <c r="E678" t="str">
        <f t="shared" si="10"/>
        <v/>
      </c>
    </row>
    <row r="679" spans="1:5" x14ac:dyDescent="0.25">
      <c r="A679" t="s">
        <v>218</v>
      </c>
      <c r="E679">
        <f t="shared" si="10"/>
        <v>226</v>
      </c>
    </row>
    <row r="680" spans="1:5" x14ac:dyDescent="0.25">
      <c r="E680" t="str">
        <f t="shared" si="10"/>
        <v/>
      </c>
    </row>
    <row r="681" spans="1:5" x14ac:dyDescent="0.25">
      <c r="B681" s="1">
        <v>0.995</v>
      </c>
      <c r="C681" t="s">
        <v>192</v>
      </c>
      <c r="E681" t="str">
        <f t="shared" si="10"/>
        <v/>
      </c>
    </row>
    <row r="682" spans="1:5" x14ac:dyDescent="0.25">
      <c r="B682" s="1">
        <v>4.0000000000000001E-3</v>
      </c>
      <c r="C682" t="s">
        <v>142</v>
      </c>
      <c r="E682" t="str">
        <f t="shared" si="10"/>
        <v/>
      </c>
    </row>
    <row r="683" spans="1:5" x14ac:dyDescent="0.25">
      <c r="E683" t="str">
        <f t="shared" si="10"/>
        <v/>
      </c>
    </row>
    <row r="684" spans="1:5" x14ac:dyDescent="0.25">
      <c r="A684" t="s">
        <v>219</v>
      </c>
      <c r="E684">
        <f t="shared" si="10"/>
        <v>10</v>
      </c>
    </row>
    <row r="685" spans="1:5" x14ac:dyDescent="0.25">
      <c r="E685" t="str">
        <f t="shared" si="10"/>
        <v/>
      </c>
    </row>
    <row r="686" spans="1:5" x14ac:dyDescent="0.25">
      <c r="B686" s="1">
        <v>1</v>
      </c>
      <c r="C686" t="s">
        <v>220</v>
      </c>
      <c r="E686" t="str">
        <f t="shared" si="10"/>
        <v/>
      </c>
    </row>
    <row r="687" spans="1:5" x14ac:dyDescent="0.25">
      <c r="E687" t="str">
        <f t="shared" si="10"/>
        <v/>
      </c>
    </row>
    <row r="688" spans="1:5" x14ac:dyDescent="0.25">
      <c r="A688" t="s">
        <v>221</v>
      </c>
      <c r="E688">
        <f t="shared" si="10"/>
        <v>63</v>
      </c>
    </row>
    <row r="689" spans="1:5" x14ac:dyDescent="0.25">
      <c r="E689" t="str">
        <f t="shared" si="10"/>
        <v/>
      </c>
    </row>
    <row r="690" spans="1:5" x14ac:dyDescent="0.25">
      <c r="B690" s="1">
        <v>0.34200000000000003</v>
      </c>
      <c r="C690" t="s">
        <v>206</v>
      </c>
      <c r="E690" t="str">
        <f t="shared" si="10"/>
        <v/>
      </c>
    </row>
    <row r="691" spans="1:5" x14ac:dyDescent="0.25">
      <c r="B691" s="1">
        <v>0.63500000000000001</v>
      </c>
      <c r="C691" t="s">
        <v>222</v>
      </c>
      <c r="E691" t="str">
        <f t="shared" si="10"/>
        <v/>
      </c>
    </row>
    <row r="692" spans="1:5" x14ac:dyDescent="0.25">
      <c r="E692" t="str">
        <f t="shared" si="10"/>
        <v/>
      </c>
    </row>
    <row r="693" spans="1:5" x14ac:dyDescent="0.25">
      <c r="A693" t="s">
        <v>223</v>
      </c>
      <c r="E693">
        <f t="shared" si="10"/>
        <v>74</v>
      </c>
    </row>
    <row r="694" spans="1:5" x14ac:dyDescent="0.25">
      <c r="E694" t="str">
        <f t="shared" si="10"/>
        <v/>
      </c>
    </row>
    <row r="695" spans="1:5" x14ac:dyDescent="0.25">
      <c r="B695" s="1">
        <v>0.36899999999999999</v>
      </c>
      <c r="C695" t="s">
        <v>192</v>
      </c>
      <c r="E695" t="str">
        <f t="shared" si="10"/>
        <v/>
      </c>
    </row>
    <row r="696" spans="1:5" x14ac:dyDescent="0.25">
      <c r="B696" s="1">
        <v>0.48199999999999998</v>
      </c>
      <c r="C696" t="s">
        <v>220</v>
      </c>
      <c r="E696" t="str">
        <f t="shared" si="10"/>
        <v/>
      </c>
    </row>
    <row r="697" spans="1:5" x14ac:dyDescent="0.25">
      <c r="B697" s="1">
        <v>0.14699999999999999</v>
      </c>
      <c r="C697" t="s">
        <v>142</v>
      </c>
      <c r="E697" t="str">
        <f t="shared" si="10"/>
        <v/>
      </c>
    </row>
    <row r="698" spans="1:5" x14ac:dyDescent="0.25">
      <c r="E698" t="str">
        <f t="shared" si="10"/>
        <v/>
      </c>
    </row>
    <row r="699" spans="1:5" x14ac:dyDescent="0.25">
      <c r="A699" t="s">
        <v>224</v>
      </c>
      <c r="E699">
        <f t="shared" si="10"/>
        <v>30</v>
      </c>
    </row>
    <row r="700" spans="1:5" x14ac:dyDescent="0.25">
      <c r="E700" t="str">
        <f t="shared" si="10"/>
        <v/>
      </c>
    </row>
    <row r="701" spans="1:5" x14ac:dyDescent="0.25">
      <c r="B701" s="1">
        <v>0.879</v>
      </c>
      <c r="C701" t="s">
        <v>192</v>
      </c>
      <c r="E701" t="str">
        <f t="shared" si="10"/>
        <v/>
      </c>
    </row>
    <row r="702" spans="1:5" x14ac:dyDescent="0.25">
      <c r="B702" s="1">
        <v>0.12</v>
      </c>
      <c r="C702" t="s">
        <v>142</v>
      </c>
      <c r="E702" t="str">
        <f t="shared" si="10"/>
        <v/>
      </c>
    </row>
    <row r="703" spans="1:5" x14ac:dyDescent="0.25">
      <c r="A703" t="s">
        <v>6</v>
      </c>
      <c r="B703" t="s">
        <v>225</v>
      </c>
      <c r="C703" t="s">
        <v>226</v>
      </c>
      <c r="E703" t="str">
        <f t="shared" si="10"/>
        <v/>
      </c>
    </row>
    <row r="704" spans="1:5" x14ac:dyDescent="0.25">
      <c r="A704" t="s">
        <v>227</v>
      </c>
      <c r="E704">
        <f t="shared" si="10"/>
        <v>3</v>
      </c>
    </row>
    <row r="705" spans="1:5" x14ac:dyDescent="0.25">
      <c r="E705" t="str">
        <f t="shared" si="10"/>
        <v/>
      </c>
    </row>
    <row r="706" spans="1:5" x14ac:dyDescent="0.25">
      <c r="B706" s="1">
        <v>1</v>
      </c>
      <c r="C706" t="s">
        <v>72</v>
      </c>
      <c r="E706" t="str">
        <f t="shared" ref="E706:E769" si="11">IFERROR(HLOOKUP($A706,$F$2:$LP$3,2,FALSE),"")</f>
        <v/>
      </c>
    </row>
    <row r="707" spans="1:5" x14ac:dyDescent="0.25">
      <c r="E707" t="str">
        <f t="shared" si="11"/>
        <v/>
      </c>
    </row>
    <row r="708" spans="1:5" x14ac:dyDescent="0.25">
      <c r="A708" t="s">
        <v>228</v>
      </c>
      <c r="E708">
        <f t="shared" si="11"/>
        <v>1</v>
      </c>
    </row>
    <row r="709" spans="1:5" x14ac:dyDescent="0.25">
      <c r="E709" t="str">
        <f t="shared" si="11"/>
        <v/>
      </c>
    </row>
    <row r="710" spans="1:5" x14ac:dyDescent="0.25">
      <c r="B710" s="1">
        <v>1</v>
      </c>
      <c r="C710" t="s">
        <v>229</v>
      </c>
      <c r="E710" t="str">
        <f t="shared" si="11"/>
        <v/>
      </c>
    </row>
    <row r="711" spans="1:5" x14ac:dyDescent="0.25">
      <c r="E711" t="str">
        <f t="shared" si="11"/>
        <v/>
      </c>
    </row>
    <row r="712" spans="1:5" x14ac:dyDescent="0.25">
      <c r="A712" t="s">
        <v>230</v>
      </c>
      <c r="E712">
        <f t="shared" si="11"/>
        <v>2</v>
      </c>
    </row>
    <row r="713" spans="1:5" x14ac:dyDescent="0.25">
      <c r="E713" t="str">
        <f t="shared" si="11"/>
        <v/>
      </c>
    </row>
    <row r="714" spans="1:5" x14ac:dyDescent="0.25">
      <c r="B714" s="1">
        <v>1</v>
      </c>
      <c r="C714" t="s">
        <v>10</v>
      </c>
      <c r="E714" t="str">
        <f t="shared" si="11"/>
        <v/>
      </c>
    </row>
    <row r="715" spans="1:5" x14ac:dyDescent="0.25">
      <c r="E715" t="str">
        <f t="shared" si="11"/>
        <v/>
      </c>
    </row>
    <row r="716" spans="1:5" x14ac:dyDescent="0.25">
      <c r="A716" t="s">
        <v>231</v>
      </c>
      <c r="E716">
        <f t="shared" si="11"/>
        <v>47</v>
      </c>
    </row>
    <row r="717" spans="1:5" x14ac:dyDescent="0.25">
      <c r="E717" t="str">
        <f t="shared" si="11"/>
        <v/>
      </c>
    </row>
    <row r="718" spans="1:5" x14ac:dyDescent="0.25">
      <c r="B718" s="1">
        <v>1</v>
      </c>
      <c r="C718" t="s">
        <v>72</v>
      </c>
      <c r="E718" t="str">
        <f t="shared" si="11"/>
        <v/>
      </c>
    </row>
    <row r="719" spans="1:5" x14ac:dyDescent="0.25">
      <c r="E719" t="str">
        <f t="shared" si="11"/>
        <v/>
      </c>
    </row>
    <row r="720" spans="1:5" x14ac:dyDescent="0.25">
      <c r="A720" t="s">
        <v>232</v>
      </c>
      <c r="E720">
        <f t="shared" si="11"/>
        <v>225</v>
      </c>
    </row>
    <row r="721" spans="1:5" x14ac:dyDescent="0.25">
      <c r="E721" t="str">
        <f t="shared" si="11"/>
        <v/>
      </c>
    </row>
    <row r="722" spans="1:5" x14ac:dyDescent="0.25">
      <c r="B722" s="1">
        <v>0.75600000000000001</v>
      </c>
      <c r="C722" t="s">
        <v>10</v>
      </c>
      <c r="E722" t="str">
        <f t="shared" si="11"/>
        <v/>
      </c>
    </row>
    <row r="723" spans="1:5" x14ac:dyDescent="0.25">
      <c r="B723" s="1">
        <v>0.24299999999999999</v>
      </c>
      <c r="C723" t="s">
        <v>11</v>
      </c>
      <c r="E723" t="str">
        <f t="shared" si="11"/>
        <v/>
      </c>
    </row>
    <row r="724" spans="1:5" x14ac:dyDescent="0.25">
      <c r="E724" t="str">
        <f t="shared" si="11"/>
        <v/>
      </c>
    </row>
    <row r="725" spans="1:5" x14ac:dyDescent="0.25">
      <c r="A725" t="s">
        <v>233</v>
      </c>
      <c r="E725">
        <f t="shared" si="11"/>
        <v>29</v>
      </c>
    </row>
    <row r="726" spans="1:5" x14ac:dyDescent="0.25">
      <c r="E726" t="str">
        <f t="shared" si="11"/>
        <v/>
      </c>
    </row>
    <row r="727" spans="1:5" x14ac:dyDescent="0.25">
      <c r="B727" s="1">
        <v>1</v>
      </c>
      <c r="C727" t="s">
        <v>72</v>
      </c>
      <c r="E727" t="str">
        <f t="shared" si="11"/>
        <v/>
      </c>
    </row>
    <row r="728" spans="1:5" x14ac:dyDescent="0.25">
      <c r="E728" t="str">
        <f t="shared" si="11"/>
        <v/>
      </c>
    </row>
    <row r="729" spans="1:5" x14ac:dyDescent="0.25">
      <c r="A729" t="s">
        <v>234</v>
      </c>
      <c r="E729">
        <f t="shared" si="11"/>
        <v>113</v>
      </c>
    </row>
    <row r="730" spans="1:5" x14ac:dyDescent="0.25">
      <c r="E730" t="str">
        <f t="shared" si="11"/>
        <v/>
      </c>
    </row>
    <row r="731" spans="1:5" x14ac:dyDescent="0.25">
      <c r="B731" s="1">
        <v>5.5E-2</v>
      </c>
      <c r="C731" t="s">
        <v>192</v>
      </c>
      <c r="E731" t="str">
        <f t="shared" si="11"/>
        <v/>
      </c>
    </row>
    <row r="732" spans="1:5" x14ac:dyDescent="0.25">
      <c r="B732" s="1">
        <v>7.2999999999999995E-2</v>
      </c>
      <c r="C732" t="s">
        <v>235</v>
      </c>
      <c r="E732" t="str">
        <f t="shared" si="11"/>
        <v/>
      </c>
    </row>
    <row r="733" spans="1:5" x14ac:dyDescent="0.25">
      <c r="B733" s="1">
        <v>0.48699999999999999</v>
      </c>
      <c r="C733" t="s">
        <v>236</v>
      </c>
      <c r="E733" t="str">
        <f t="shared" si="11"/>
        <v/>
      </c>
    </row>
    <row r="734" spans="1:5" x14ac:dyDescent="0.25">
      <c r="B734" s="1">
        <v>0.38300000000000001</v>
      </c>
      <c r="C734" t="s">
        <v>148</v>
      </c>
      <c r="E734" t="str">
        <f t="shared" si="11"/>
        <v/>
      </c>
    </row>
    <row r="735" spans="1:5" x14ac:dyDescent="0.25">
      <c r="E735" t="str">
        <f t="shared" si="11"/>
        <v/>
      </c>
    </row>
    <row r="736" spans="1:5" x14ac:dyDescent="0.25">
      <c r="A736" t="s">
        <v>237</v>
      </c>
      <c r="E736">
        <f t="shared" si="11"/>
        <v>194</v>
      </c>
    </row>
    <row r="737" spans="1:5" x14ac:dyDescent="0.25">
      <c r="E737" t="str">
        <f t="shared" si="11"/>
        <v/>
      </c>
    </row>
    <row r="738" spans="1:5" x14ac:dyDescent="0.25">
      <c r="B738" s="1">
        <v>0.40600000000000003</v>
      </c>
      <c r="C738" t="s">
        <v>134</v>
      </c>
      <c r="E738" t="str">
        <f t="shared" si="11"/>
        <v/>
      </c>
    </row>
    <row r="739" spans="1:5" x14ac:dyDescent="0.25">
      <c r="B739" s="1">
        <v>0.01</v>
      </c>
      <c r="C739" t="s">
        <v>58</v>
      </c>
      <c r="E739" t="str">
        <f t="shared" si="11"/>
        <v/>
      </c>
    </row>
    <row r="740" spans="1:5" x14ac:dyDescent="0.25">
      <c r="B740" s="1">
        <v>0.371</v>
      </c>
      <c r="C740" t="s">
        <v>128</v>
      </c>
      <c r="E740" t="str">
        <f t="shared" si="11"/>
        <v/>
      </c>
    </row>
    <row r="741" spans="1:5" x14ac:dyDescent="0.25">
      <c r="B741" s="1">
        <v>0.21099999999999999</v>
      </c>
      <c r="C741" t="s">
        <v>72</v>
      </c>
      <c r="E741" t="str">
        <f t="shared" si="11"/>
        <v/>
      </c>
    </row>
    <row r="742" spans="1:5" x14ac:dyDescent="0.25">
      <c r="E742" t="str">
        <f t="shared" si="11"/>
        <v/>
      </c>
    </row>
    <row r="743" spans="1:5" x14ac:dyDescent="0.25">
      <c r="A743" t="s">
        <v>238</v>
      </c>
      <c r="E743">
        <f t="shared" si="11"/>
        <v>43</v>
      </c>
    </row>
    <row r="744" spans="1:5" x14ac:dyDescent="0.25">
      <c r="E744" t="str">
        <f t="shared" si="11"/>
        <v/>
      </c>
    </row>
    <row r="745" spans="1:5" x14ac:dyDescent="0.25">
      <c r="B745" s="1">
        <v>1</v>
      </c>
      <c r="C745" t="s">
        <v>72</v>
      </c>
      <c r="E745" t="str">
        <f t="shared" si="11"/>
        <v/>
      </c>
    </row>
    <row r="746" spans="1:5" x14ac:dyDescent="0.25">
      <c r="A746" t="s">
        <v>6</v>
      </c>
      <c r="B746" t="s">
        <v>239</v>
      </c>
      <c r="E746" t="str">
        <f t="shared" si="11"/>
        <v/>
      </c>
    </row>
    <row r="747" spans="1:5" x14ac:dyDescent="0.25">
      <c r="A747" t="s">
        <v>240</v>
      </c>
      <c r="E747">
        <f t="shared" si="11"/>
        <v>309</v>
      </c>
    </row>
    <row r="748" spans="1:5" x14ac:dyDescent="0.25">
      <c r="E748" t="str">
        <f t="shared" si="11"/>
        <v/>
      </c>
    </row>
    <row r="749" spans="1:5" x14ac:dyDescent="0.25">
      <c r="B749" s="1">
        <v>0.36399999999999999</v>
      </c>
      <c r="C749" t="s">
        <v>10</v>
      </c>
      <c r="E749" t="str">
        <f t="shared" si="11"/>
        <v/>
      </c>
    </row>
    <row r="750" spans="1:5" x14ac:dyDescent="0.25">
      <c r="B750" s="1">
        <v>0.29299999999999998</v>
      </c>
      <c r="C750" t="s">
        <v>58</v>
      </c>
      <c r="E750" t="str">
        <f t="shared" si="11"/>
        <v/>
      </c>
    </row>
    <row r="751" spans="1:5" x14ac:dyDescent="0.25">
      <c r="B751" s="1">
        <v>7.8E-2</v>
      </c>
      <c r="C751" t="s">
        <v>229</v>
      </c>
      <c r="E751" t="str">
        <f t="shared" si="11"/>
        <v/>
      </c>
    </row>
    <row r="752" spans="1:5" x14ac:dyDescent="0.25">
      <c r="B752" s="1">
        <v>0.22900000000000001</v>
      </c>
      <c r="C752" t="s">
        <v>72</v>
      </c>
      <c r="E752" t="str">
        <f t="shared" si="11"/>
        <v/>
      </c>
    </row>
    <row r="753" spans="1:5" x14ac:dyDescent="0.25">
      <c r="B753" s="1">
        <v>3.3000000000000002E-2</v>
      </c>
      <c r="C753" t="s">
        <v>11</v>
      </c>
      <c r="E753" t="str">
        <f t="shared" si="11"/>
        <v/>
      </c>
    </row>
    <row r="754" spans="1:5" x14ac:dyDescent="0.25">
      <c r="E754" t="str">
        <f t="shared" si="11"/>
        <v/>
      </c>
    </row>
    <row r="755" spans="1:5" x14ac:dyDescent="0.25">
      <c r="A755" t="s">
        <v>241</v>
      </c>
      <c r="E755">
        <f t="shared" si="11"/>
        <v>5</v>
      </c>
    </row>
    <row r="756" spans="1:5" x14ac:dyDescent="0.25">
      <c r="E756" t="str">
        <f t="shared" si="11"/>
        <v/>
      </c>
    </row>
    <row r="757" spans="1:5" x14ac:dyDescent="0.25">
      <c r="B757" s="1">
        <v>1</v>
      </c>
      <c r="C757" t="s">
        <v>72</v>
      </c>
      <c r="E757" t="str">
        <f t="shared" si="11"/>
        <v/>
      </c>
    </row>
    <row r="758" spans="1:5" x14ac:dyDescent="0.25">
      <c r="A758" t="s">
        <v>6</v>
      </c>
      <c r="B758" t="s">
        <v>242</v>
      </c>
      <c r="C758" t="s">
        <v>243</v>
      </c>
      <c r="E758" t="str">
        <f t="shared" si="11"/>
        <v/>
      </c>
    </row>
    <row r="759" spans="1:5" x14ac:dyDescent="0.25">
      <c r="A759" t="s">
        <v>244</v>
      </c>
      <c r="E759">
        <f t="shared" si="11"/>
        <v>46</v>
      </c>
    </row>
    <row r="760" spans="1:5" x14ac:dyDescent="0.25">
      <c r="E760" t="str">
        <f t="shared" si="11"/>
        <v/>
      </c>
    </row>
    <row r="761" spans="1:5" x14ac:dyDescent="0.25">
      <c r="B761" s="1">
        <v>0.42599999999999999</v>
      </c>
      <c r="C761" t="s">
        <v>84</v>
      </c>
      <c r="E761" t="str">
        <f t="shared" si="11"/>
        <v/>
      </c>
    </row>
    <row r="762" spans="1:5" x14ac:dyDescent="0.25">
      <c r="B762" s="1">
        <v>0.57299999999999995</v>
      </c>
      <c r="C762" t="s">
        <v>79</v>
      </c>
      <c r="E762" t="str">
        <f t="shared" si="11"/>
        <v/>
      </c>
    </row>
    <row r="763" spans="1:5" x14ac:dyDescent="0.25">
      <c r="E763" t="str">
        <f t="shared" si="11"/>
        <v/>
      </c>
    </row>
    <row r="764" spans="1:5" x14ac:dyDescent="0.25">
      <c r="A764" t="s">
        <v>245</v>
      </c>
      <c r="E764">
        <f t="shared" si="11"/>
        <v>11</v>
      </c>
    </row>
    <row r="765" spans="1:5" x14ac:dyDescent="0.25">
      <c r="E765" t="str">
        <f t="shared" si="11"/>
        <v/>
      </c>
    </row>
    <row r="766" spans="1:5" x14ac:dyDescent="0.25">
      <c r="B766" s="1">
        <v>1</v>
      </c>
      <c r="C766" t="s">
        <v>59</v>
      </c>
      <c r="E766" t="str">
        <f t="shared" si="11"/>
        <v/>
      </c>
    </row>
    <row r="767" spans="1:5" x14ac:dyDescent="0.25">
      <c r="E767" t="str">
        <f t="shared" si="11"/>
        <v/>
      </c>
    </row>
    <row r="768" spans="1:5" x14ac:dyDescent="0.25">
      <c r="A768" t="s">
        <v>246</v>
      </c>
      <c r="E768">
        <f t="shared" si="11"/>
        <v>268</v>
      </c>
    </row>
    <row r="769" spans="1:5" x14ac:dyDescent="0.25">
      <c r="E769" t="str">
        <f t="shared" si="11"/>
        <v/>
      </c>
    </row>
    <row r="770" spans="1:5" x14ac:dyDescent="0.25">
      <c r="B770" s="1">
        <v>7.6999999999999999E-2</v>
      </c>
      <c r="C770" t="s">
        <v>61</v>
      </c>
      <c r="E770" t="str">
        <f t="shared" ref="E770:E833" si="12">IFERROR(HLOOKUP($A770,$F$2:$LP$3,2,FALSE),"")</f>
        <v/>
      </c>
    </row>
    <row r="771" spans="1:5" x14ac:dyDescent="0.25">
      <c r="B771" s="1">
        <v>8.0000000000000002E-3</v>
      </c>
      <c r="C771" t="s">
        <v>247</v>
      </c>
      <c r="E771" t="str">
        <f t="shared" si="12"/>
        <v/>
      </c>
    </row>
    <row r="772" spans="1:5" x14ac:dyDescent="0.25">
      <c r="B772" s="1">
        <v>0.57499999999999996</v>
      </c>
      <c r="C772" t="s">
        <v>79</v>
      </c>
      <c r="E772" t="str">
        <f t="shared" si="12"/>
        <v/>
      </c>
    </row>
    <row r="773" spans="1:5" x14ac:dyDescent="0.25">
      <c r="B773" s="1">
        <v>0.33800000000000002</v>
      </c>
      <c r="C773" t="s">
        <v>29</v>
      </c>
      <c r="E773" t="str">
        <f t="shared" si="12"/>
        <v/>
      </c>
    </row>
    <row r="774" spans="1:5" x14ac:dyDescent="0.25">
      <c r="E774" t="str">
        <f t="shared" si="12"/>
        <v/>
      </c>
    </row>
    <row r="775" spans="1:5" x14ac:dyDescent="0.25">
      <c r="A775" t="s">
        <v>248</v>
      </c>
      <c r="E775">
        <f t="shared" si="12"/>
        <v>31</v>
      </c>
    </row>
    <row r="776" spans="1:5" x14ac:dyDescent="0.25">
      <c r="E776" t="str">
        <f t="shared" si="12"/>
        <v/>
      </c>
    </row>
    <row r="777" spans="1:5" x14ac:dyDescent="0.25">
      <c r="B777" s="1">
        <v>1</v>
      </c>
      <c r="C777" t="s">
        <v>59</v>
      </c>
      <c r="E777" t="str">
        <f t="shared" si="12"/>
        <v/>
      </c>
    </row>
    <row r="778" spans="1:5" x14ac:dyDescent="0.25">
      <c r="E778" t="str">
        <f t="shared" si="12"/>
        <v/>
      </c>
    </row>
    <row r="779" spans="1:5" x14ac:dyDescent="0.25">
      <c r="A779" t="s">
        <v>249</v>
      </c>
      <c r="E779">
        <f t="shared" si="12"/>
        <v>160</v>
      </c>
    </row>
    <row r="780" spans="1:5" x14ac:dyDescent="0.25">
      <c r="E780" t="str">
        <f t="shared" si="12"/>
        <v/>
      </c>
    </row>
    <row r="781" spans="1:5" x14ac:dyDescent="0.25">
      <c r="B781" s="1">
        <v>1</v>
      </c>
      <c r="C781" t="s">
        <v>29</v>
      </c>
      <c r="E781" t="str">
        <f t="shared" si="12"/>
        <v/>
      </c>
    </row>
    <row r="782" spans="1:5" x14ac:dyDescent="0.25">
      <c r="E782" t="str">
        <f t="shared" si="12"/>
        <v/>
      </c>
    </row>
    <row r="783" spans="1:5" x14ac:dyDescent="0.25">
      <c r="A783" t="s">
        <v>250</v>
      </c>
      <c r="E783">
        <f t="shared" si="12"/>
        <v>210</v>
      </c>
    </row>
    <row r="784" spans="1:5" x14ac:dyDescent="0.25">
      <c r="E784" t="str">
        <f t="shared" si="12"/>
        <v/>
      </c>
    </row>
    <row r="785" spans="1:5" x14ac:dyDescent="0.25">
      <c r="B785" s="1">
        <v>0.1</v>
      </c>
      <c r="C785" t="s">
        <v>79</v>
      </c>
      <c r="E785" t="str">
        <f t="shared" si="12"/>
        <v/>
      </c>
    </row>
    <row r="786" spans="1:5" x14ac:dyDescent="0.25">
      <c r="B786" s="1">
        <v>0.89900000000000002</v>
      </c>
      <c r="C786" t="s">
        <v>29</v>
      </c>
      <c r="E786" t="str">
        <f t="shared" si="12"/>
        <v/>
      </c>
    </row>
    <row r="787" spans="1:5" x14ac:dyDescent="0.25">
      <c r="E787" t="str">
        <f t="shared" si="12"/>
        <v/>
      </c>
    </row>
    <row r="788" spans="1:5" x14ac:dyDescent="0.25">
      <c r="A788" t="s">
        <v>251</v>
      </c>
      <c r="E788">
        <f t="shared" si="12"/>
        <v>133</v>
      </c>
    </row>
    <row r="789" spans="1:5" x14ac:dyDescent="0.25">
      <c r="E789" t="str">
        <f t="shared" si="12"/>
        <v/>
      </c>
    </row>
    <row r="790" spans="1:5" x14ac:dyDescent="0.25">
      <c r="B790" s="1">
        <v>1</v>
      </c>
      <c r="C790" t="s">
        <v>29</v>
      </c>
      <c r="E790" t="str">
        <f t="shared" si="12"/>
        <v/>
      </c>
    </row>
    <row r="791" spans="1:5" x14ac:dyDescent="0.25">
      <c r="E791" t="str">
        <f t="shared" si="12"/>
        <v/>
      </c>
    </row>
    <row r="792" spans="1:5" x14ac:dyDescent="0.25">
      <c r="A792" t="s">
        <v>252</v>
      </c>
      <c r="E792">
        <f t="shared" si="12"/>
        <v>12</v>
      </c>
    </row>
    <row r="793" spans="1:5" x14ac:dyDescent="0.25">
      <c r="E793" t="str">
        <f t="shared" si="12"/>
        <v/>
      </c>
    </row>
    <row r="794" spans="1:5" x14ac:dyDescent="0.25">
      <c r="B794" s="1">
        <v>1</v>
      </c>
      <c r="C794" t="s">
        <v>79</v>
      </c>
      <c r="E794" t="str">
        <f t="shared" si="12"/>
        <v/>
      </c>
    </row>
    <row r="795" spans="1:5" x14ac:dyDescent="0.25">
      <c r="E795" t="str">
        <f t="shared" si="12"/>
        <v/>
      </c>
    </row>
    <row r="796" spans="1:5" x14ac:dyDescent="0.25">
      <c r="A796" t="s">
        <v>253</v>
      </c>
      <c r="E796">
        <f t="shared" si="12"/>
        <v>531</v>
      </c>
    </row>
    <row r="797" spans="1:5" x14ac:dyDescent="0.25">
      <c r="E797" t="str">
        <f t="shared" si="12"/>
        <v/>
      </c>
    </row>
    <row r="798" spans="1:5" x14ac:dyDescent="0.25">
      <c r="B798" s="1">
        <v>3.0000000000000001E-3</v>
      </c>
      <c r="C798" t="s">
        <v>84</v>
      </c>
      <c r="E798" t="str">
        <f t="shared" si="12"/>
        <v/>
      </c>
    </row>
    <row r="799" spans="1:5" x14ac:dyDescent="0.25">
      <c r="B799" s="1">
        <v>0.996</v>
      </c>
      <c r="C799" t="s">
        <v>79</v>
      </c>
      <c r="E799" t="str">
        <f t="shared" si="12"/>
        <v/>
      </c>
    </row>
    <row r="800" spans="1:5" x14ac:dyDescent="0.25">
      <c r="E800" t="str">
        <f t="shared" si="12"/>
        <v/>
      </c>
    </row>
    <row r="801" spans="1:5" x14ac:dyDescent="0.25">
      <c r="A801" t="s">
        <v>254</v>
      </c>
      <c r="E801">
        <f t="shared" si="12"/>
        <v>10</v>
      </c>
    </row>
    <row r="802" spans="1:5" x14ac:dyDescent="0.25">
      <c r="E802" t="str">
        <f t="shared" si="12"/>
        <v/>
      </c>
    </row>
    <row r="803" spans="1:5" x14ac:dyDescent="0.25">
      <c r="B803" s="1">
        <v>1</v>
      </c>
      <c r="C803" t="s">
        <v>29</v>
      </c>
      <c r="E803" t="str">
        <f t="shared" si="12"/>
        <v/>
      </c>
    </row>
    <row r="804" spans="1:5" x14ac:dyDescent="0.25">
      <c r="E804" t="str">
        <f t="shared" si="12"/>
        <v/>
      </c>
    </row>
    <row r="805" spans="1:5" x14ac:dyDescent="0.25">
      <c r="A805" t="s">
        <v>255</v>
      </c>
      <c r="E805">
        <f t="shared" si="12"/>
        <v>1801</v>
      </c>
    </row>
    <row r="806" spans="1:5" x14ac:dyDescent="0.25">
      <c r="E806" t="str">
        <f t="shared" si="12"/>
        <v/>
      </c>
    </row>
    <row r="807" spans="1:5" x14ac:dyDescent="0.25">
      <c r="B807" s="1">
        <v>8.9999999999999993E-3</v>
      </c>
      <c r="C807" t="s">
        <v>61</v>
      </c>
      <c r="E807" t="str">
        <f t="shared" si="12"/>
        <v/>
      </c>
    </row>
    <row r="808" spans="1:5" x14ac:dyDescent="0.25">
      <c r="B808" s="1">
        <v>1.7000000000000001E-2</v>
      </c>
      <c r="C808" t="s">
        <v>93</v>
      </c>
      <c r="E808" t="str">
        <f t="shared" si="12"/>
        <v/>
      </c>
    </row>
    <row r="809" spans="1:5" x14ac:dyDescent="0.25">
      <c r="B809" s="1">
        <v>0.96699999999999997</v>
      </c>
      <c r="C809" t="s">
        <v>102</v>
      </c>
      <c r="E809" t="str">
        <f t="shared" si="12"/>
        <v/>
      </c>
    </row>
    <row r="810" spans="1:5" x14ac:dyDescent="0.25">
      <c r="B810" s="1">
        <v>4.0000000000000001E-3</v>
      </c>
      <c r="C810" t="s">
        <v>28</v>
      </c>
      <c r="E810" t="str">
        <f t="shared" si="12"/>
        <v/>
      </c>
    </row>
    <row r="811" spans="1:5" x14ac:dyDescent="0.25">
      <c r="B811" s="1">
        <v>0</v>
      </c>
      <c r="C811" t="s">
        <v>40</v>
      </c>
      <c r="E811" t="str">
        <f t="shared" si="12"/>
        <v/>
      </c>
    </row>
    <row r="812" spans="1:5" x14ac:dyDescent="0.25">
      <c r="E812" t="str">
        <f t="shared" si="12"/>
        <v/>
      </c>
    </row>
    <row r="813" spans="1:5" x14ac:dyDescent="0.25">
      <c r="A813" t="s">
        <v>256</v>
      </c>
      <c r="E813">
        <f t="shared" si="12"/>
        <v>461</v>
      </c>
    </row>
    <row r="814" spans="1:5" x14ac:dyDescent="0.25">
      <c r="E814" t="str">
        <f t="shared" si="12"/>
        <v/>
      </c>
    </row>
    <row r="815" spans="1:5" x14ac:dyDescent="0.25">
      <c r="B815" s="1">
        <v>0.21099999999999999</v>
      </c>
      <c r="C815" t="s">
        <v>61</v>
      </c>
      <c r="E815" t="str">
        <f t="shared" si="12"/>
        <v/>
      </c>
    </row>
    <row r="816" spans="1:5" x14ac:dyDescent="0.25">
      <c r="B816" s="1">
        <v>0.10100000000000001</v>
      </c>
      <c r="C816" t="s">
        <v>102</v>
      </c>
      <c r="E816" t="str">
        <f t="shared" si="12"/>
        <v/>
      </c>
    </row>
    <row r="817" spans="1:5" x14ac:dyDescent="0.25">
      <c r="B817" s="1">
        <v>0.68700000000000006</v>
      </c>
      <c r="C817" t="s">
        <v>79</v>
      </c>
      <c r="E817" t="str">
        <f t="shared" si="12"/>
        <v/>
      </c>
    </row>
    <row r="818" spans="1:5" x14ac:dyDescent="0.25">
      <c r="E818" t="str">
        <f t="shared" si="12"/>
        <v/>
      </c>
    </row>
    <row r="819" spans="1:5" x14ac:dyDescent="0.25">
      <c r="A819" t="s">
        <v>257</v>
      </c>
      <c r="E819">
        <f t="shared" si="12"/>
        <v>271</v>
      </c>
    </row>
    <row r="820" spans="1:5" x14ac:dyDescent="0.25">
      <c r="E820" t="str">
        <f t="shared" si="12"/>
        <v/>
      </c>
    </row>
    <row r="821" spans="1:5" x14ac:dyDescent="0.25">
      <c r="B821" s="1">
        <v>8.3000000000000004E-2</v>
      </c>
      <c r="C821" t="s">
        <v>173</v>
      </c>
      <c r="E821" t="str">
        <f t="shared" si="12"/>
        <v/>
      </c>
    </row>
    <row r="822" spans="1:5" x14ac:dyDescent="0.25">
      <c r="B822" s="1">
        <v>1.7999999999999999E-2</v>
      </c>
      <c r="C822" t="s">
        <v>84</v>
      </c>
      <c r="E822" t="str">
        <f t="shared" si="12"/>
        <v/>
      </c>
    </row>
    <row r="823" spans="1:5" x14ac:dyDescent="0.25">
      <c r="B823" s="1">
        <v>0.108</v>
      </c>
      <c r="C823" t="s">
        <v>102</v>
      </c>
      <c r="E823" t="str">
        <f t="shared" si="12"/>
        <v/>
      </c>
    </row>
    <row r="824" spans="1:5" x14ac:dyDescent="0.25">
      <c r="B824" s="1">
        <v>0.50700000000000001</v>
      </c>
      <c r="C824" t="s">
        <v>79</v>
      </c>
      <c r="E824" t="str">
        <f t="shared" si="12"/>
        <v/>
      </c>
    </row>
    <row r="825" spans="1:5" x14ac:dyDescent="0.25">
      <c r="B825" s="1">
        <v>0.26500000000000001</v>
      </c>
      <c r="C825" t="s">
        <v>28</v>
      </c>
      <c r="E825" t="str">
        <f t="shared" si="12"/>
        <v/>
      </c>
    </row>
    <row r="826" spans="1:5" x14ac:dyDescent="0.25">
      <c r="B826" s="1">
        <v>1.6E-2</v>
      </c>
      <c r="C826" t="s">
        <v>29</v>
      </c>
      <c r="E826" t="str">
        <f t="shared" si="12"/>
        <v/>
      </c>
    </row>
    <row r="827" spans="1:5" x14ac:dyDescent="0.25">
      <c r="E827" t="str">
        <f t="shared" si="12"/>
        <v/>
      </c>
    </row>
    <row r="828" spans="1:5" x14ac:dyDescent="0.25">
      <c r="A828" t="s">
        <v>258</v>
      </c>
      <c r="E828">
        <f t="shared" si="12"/>
        <v>3</v>
      </c>
    </row>
    <row r="829" spans="1:5" x14ac:dyDescent="0.25">
      <c r="E829" t="str">
        <f t="shared" si="12"/>
        <v/>
      </c>
    </row>
    <row r="830" spans="1:5" x14ac:dyDescent="0.25">
      <c r="B830" s="1">
        <v>1</v>
      </c>
      <c r="C830" t="s">
        <v>61</v>
      </c>
      <c r="E830" t="str">
        <f t="shared" si="12"/>
        <v/>
      </c>
    </row>
    <row r="831" spans="1:5" x14ac:dyDescent="0.25">
      <c r="E831" t="str">
        <f t="shared" si="12"/>
        <v/>
      </c>
    </row>
    <row r="832" spans="1:5" x14ac:dyDescent="0.25">
      <c r="A832" t="s">
        <v>259</v>
      </c>
      <c r="E832">
        <f t="shared" si="12"/>
        <v>12</v>
      </c>
    </row>
    <row r="833" spans="1:5" x14ac:dyDescent="0.25">
      <c r="E833" t="str">
        <f t="shared" si="12"/>
        <v/>
      </c>
    </row>
    <row r="834" spans="1:5" x14ac:dyDescent="0.25">
      <c r="B834" s="1">
        <v>1</v>
      </c>
      <c r="C834" t="s">
        <v>61</v>
      </c>
      <c r="E834" t="str">
        <f t="shared" ref="E834:E897" si="13">IFERROR(HLOOKUP($A834,$F$2:$LP$3,2,FALSE),"")</f>
        <v/>
      </c>
    </row>
    <row r="835" spans="1:5" x14ac:dyDescent="0.25">
      <c r="E835" t="str">
        <f t="shared" si="13"/>
        <v/>
      </c>
    </row>
    <row r="836" spans="1:5" x14ac:dyDescent="0.25">
      <c r="A836" t="s">
        <v>260</v>
      </c>
      <c r="E836">
        <f t="shared" si="13"/>
        <v>387</v>
      </c>
    </row>
    <row r="837" spans="1:5" x14ac:dyDescent="0.25">
      <c r="E837" t="str">
        <f t="shared" si="13"/>
        <v/>
      </c>
    </row>
    <row r="838" spans="1:5" x14ac:dyDescent="0.25">
      <c r="B838" s="1">
        <v>0.99299999999999999</v>
      </c>
      <c r="C838" t="s">
        <v>79</v>
      </c>
      <c r="E838" t="str">
        <f t="shared" si="13"/>
        <v/>
      </c>
    </row>
    <row r="839" spans="1:5" x14ac:dyDescent="0.25">
      <c r="B839" s="1">
        <v>0</v>
      </c>
      <c r="C839" t="s">
        <v>28</v>
      </c>
      <c r="E839" t="str">
        <f t="shared" si="13"/>
        <v/>
      </c>
    </row>
    <row r="840" spans="1:5" x14ac:dyDescent="0.25">
      <c r="B840" s="1">
        <v>6.0000000000000001E-3</v>
      </c>
      <c r="C840" t="s">
        <v>40</v>
      </c>
      <c r="E840" t="str">
        <f t="shared" si="13"/>
        <v/>
      </c>
    </row>
    <row r="841" spans="1:5" x14ac:dyDescent="0.25">
      <c r="E841" t="str">
        <f t="shared" si="13"/>
        <v/>
      </c>
    </row>
    <row r="842" spans="1:5" x14ac:dyDescent="0.25">
      <c r="A842" t="s">
        <v>261</v>
      </c>
      <c r="E842">
        <f t="shared" si="13"/>
        <v>344</v>
      </c>
    </row>
    <row r="843" spans="1:5" x14ac:dyDescent="0.25">
      <c r="E843" t="str">
        <f t="shared" si="13"/>
        <v/>
      </c>
    </row>
    <row r="844" spans="1:5" x14ac:dyDescent="0.25">
      <c r="B844" s="1">
        <v>1</v>
      </c>
      <c r="C844" t="s">
        <v>84</v>
      </c>
      <c r="E844" t="str">
        <f t="shared" si="13"/>
        <v/>
      </c>
    </row>
    <row r="845" spans="1:5" x14ac:dyDescent="0.25">
      <c r="E845" t="str">
        <f t="shared" si="13"/>
        <v/>
      </c>
    </row>
    <row r="846" spans="1:5" x14ac:dyDescent="0.25">
      <c r="A846" t="s">
        <v>262</v>
      </c>
      <c r="E846">
        <f t="shared" si="13"/>
        <v>73</v>
      </c>
    </row>
    <row r="847" spans="1:5" x14ac:dyDescent="0.25">
      <c r="E847" t="str">
        <f t="shared" si="13"/>
        <v/>
      </c>
    </row>
    <row r="848" spans="1:5" x14ac:dyDescent="0.25">
      <c r="B848" s="1">
        <v>1</v>
      </c>
      <c r="C848" t="s">
        <v>79</v>
      </c>
      <c r="E848" t="str">
        <f t="shared" si="13"/>
        <v/>
      </c>
    </row>
    <row r="849" spans="1:5" x14ac:dyDescent="0.25">
      <c r="E849" t="str">
        <f t="shared" si="13"/>
        <v/>
      </c>
    </row>
    <row r="850" spans="1:5" x14ac:dyDescent="0.25">
      <c r="A850" t="s">
        <v>263</v>
      </c>
      <c r="E850">
        <f t="shared" si="13"/>
        <v>6</v>
      </c>
    </row>
    <row r="851" spans="1:5" x14ac:dyDescent="0.25">
      <c r="E851" t="str">
        <f t="shared" si="13"/>
        <v/>
      </c>
    </row>
    <row r="852" spans="1:5" x14ac:dyDescent="0.25">
      <c r="B852" s="1">
        <v>1</v>
      </c>
      <c r="C852" t="s">
        <v>79</v>
      </c>
      <c r="E852" t="str">
        <f t="shared" si="13"/>
        <v/>
      </c>
    </row>
    <row r="853" spans="1:5" x14ac:dyDescent="0.25">
      <c r="E853" t="str">
        <f t="shared" si="13"/>
        <v/>
      </c>
    </row>
    <row r="854" spans="1:5" x14ac:dyDescent="0.25">
      <c r="A854" t="s">
        <v>264</v>
      </c>
      <c r="E854">
        <f t="shared" si="13"/>
        <v>695</v>
      </c>
    </row>
    <row r="855" spans="1:5" x14ac:dyDescent="0.25">
      <c r="E855" t="str">
        <f t="shared" si="13"/>
        <v/>
      </c>
    </row>
    <row r="856" spans="1:5" x14ac:dyDescent="0.25">
      <c r="B856" s="1">
        <v>1</v>
      </c>
      <c r="C856" t="s">
        <v>79</v>
      </c>
      <c r="E856" t="str">
        <f t="shared" si="13"/>
        <v/>
      </c>
    </row>
    <row r="857" spans="1:5" x14ac:dyDescent="0.25">
      <c r="E857" t="str">
        <f t="shared" si="13"/>
        <v/>
      </c>
    </row>
    <row r="858" spans="1:5" x14ac:dyDescent="0.25">
      <c r="A858" t="s">
        <v>265</v>
      </c>
      <c r="E858">
        <f t="shared" si="13"/>
        <v>3</v>
      </c>
    </row>
    <row r="859" spans="1:5" x14ac:dyDescent="0.25">
      <c r="E859" t="str">
        <f t="shared" si="13"/>
        <v/>
      </c>
    </row>
    <row r="860" spans="1:5" x14ac:dyDescent="0.25">
      <c r="B860" s="1">
        <v>1</v>
      </c>
      <c r="C860" t="s">
        <v>61</v>
      </c>
      <c r="E860" t="str">
        <f t="shared" si="13"/>
        <v/>
      </c>
    </row>
    <row r="861" spans="1:5" x14ac:dyDescent="0.25">
      <c r="E861" t="str">
        <f t="shared" si="13"/>
        <v/>
      </c>
    </row>
    <row r="862" spans="1:5" x14ac:dyDescent="0.25">
      <c r="A862" t="s">
        <v>266</v>
      </c>
      <c r="E862">
        <f t="shared" si="13"/>
        <v>660</v>
      </c>
    </row>
    <row r="863" spans="1:5" x14ac:dyDescent="0.25">
      <c r="E863" t="str">
        <f t="shared" si="13"/>
        <v/>
      </c>
    </row>
    <row r="864" spans="1:5" x14ac:dyDescent="0.25">
      <c r="B864" s="1">
        <v>1</v>
      </c>
      <c r="C864" t="s">
        <v>79</v>
      </c>
      <c r="E864" t="str">
        <f t="shared" si="13"/>
        <v/>
      </c>
    </row>
    <row r="865" spans="1:5" x14ac:dyDescent="0.25">
      <c r="E865" t="str">
        <f t="shared" si="13"/>
        <v/>
      </c>
    </row>
    <row r="866" spans="1:5" x14ac:dyDescent="0.25">
      <c r="A866" t="s">
        <v>267</v>
      </c>
      <c r="E866">
        <f t="shared" si="13"/>
        <v>9</v>
      </c>
    </row>
    <row r="867" spans="1:5" x14ac:dyDescent="0.25">
      <c r="E867" t="str">
        <f t="shared" si="13"/>
        <v/>
      </c>
    </row>
    <row r="868" spans="1:5" x14ac:dyDescent="0.25">
      <c r="B868" s="1">
        <v>1</v>
      </c>
      <c r="C868" t="s">
        <v>84</v>
      </c>
      <c r="E868" t="str">
        <f t="shared" si="13"/>
        <v/>
      </c>
    </row>
    <row r="869" spans="1:5" x14ac:dyDescent="0.25">
      <c r="E869" t="str">
        <f t="shared" si="13"/>
        <v/>
      </c>
    </row>
    <row r="870" spans="1:5" x14ac:dyDescent="0.25">
      <c r="A870" t="s">
        <v>268</v>
      </c>
      <c r="E870">
        <f t="shared" si="13"/>
        <v>183</v>
      </c>
    </row>
    <row r="871" spans="1:5" x14ac:dyDescent="0.25">
      <c r="E871" t="str">
        <f t="shared" si="13"/>
        <v/>
      </c>
    </row>
    <row r="872" spans="1:5" x14ac:dyDescent="0.25">
      <c r="B872" s="1">
        <v>0.52400000000000002</v>
      </c>
      <c r="C872" t="s">
        <v>84</v>
      </c>
      <c r="E872" t="str">
        <f t="shared" si="13"/>
        <v/>
      </c>
    </row>
    <row r="873" spans="1:5" x14ac:dyDescent="0.25">
      <c r="B873" s="1">
        <v>0.47499999999999998</v>
      </c>
      <c r="C873" t="s">
        <v>29</v>
      </c>
      <c r="E873" t="str">
        <f t="shared" si="13"/>
        <v/>
      </c>
    </row>
    <row r="874" spans="1:5" x14ac:dyDescent="0.25">
      <c r="E874" t="str">
        <f t="shared" si="13"/>
        <v/>
      </c>
    </row>
    <row r="875" spans="1:5" x14ac:dyDescent="0.25">
      <c r="A875" t="s">
        <v>269</v>
      </c>
      <c r="E875">
        <f t="shared" si="13"/>
        <v>2</v>
      </c>
    </row>
    <row r="876" spans="1:5" x14ac:dyDescent="0.25">
      <c r="E876" t="str">
        <f t="shared" si="13"/>
        <v/>
      </c>
    </row>
    <row r="877" spans="1:5" x14ac:dyDescent="0.25">
      <c r="B877" s="1">
        <v>1</v>
      </c>
      <c r="C877" t="s">
        <v>16</v>
      </c>
      <c r="E877" t="str">
        <f t="shared" si="13"/>
        <v/>
      </c>
    </row>
    <row r="878" spans="1:5" x14ac:dyDescent="0.25">
      <c r="E878" t="str">
        <f t="shared" si="13"/>
        <v/>
      </c>
    </row>
    <row r="879" spans="1:5" x14ac:dyDescent="0.25">
      <c r="A879" t="s">
        <v>270</v>
      </c>
      <c r="E879">
        <f t="shared" si="13"/>
        <v>13</v>
      </c>
    </row>
    <row r="880" spans="1:5" x14ac:dyDescent="0.25">
      <c r="E880" t="str">
        <f t="shared" si="13"/>
        <v/>
      </c>
    </row>
    <row r="881" spans="1:5" x14ac:dyDescent="0.25">
      <c r="B881" s="1">
        <v>1</v>
      </c>
      <c r="C881" t="s">
        <v>79</v>
      </c>
      <c r="E881" t="str">
        <f t="shared" si="13"/>
        <v/>
      </c>
    </row>
    <row r="882" spans="1:5" x14ac:dyDescent="0.25">
      <c r="E882" t="str">
        <f t="shared" si="13"/>
        <v/>
      </c>
    </row>
    <row r="883" spans="1:5" x14ac:dyDescent="0.25">
      <c r="A883" t="s">
        <v>271</v>
      </c>
      <c r="E883">
        <f t="shared" si="13"/>
        <v>2</v>
      </c>
    </row>
    <row r="884" spans="1:5" x14ac:dyDescent="0.25">
      <c r="E884" t="str">
        <f t="shared" si="13"/>
        <v/>
      </c>
    </row>
    <row r="885" spans="1:5" x14ac:dyDescent="0.25">
      <c r="B885" s="1">
        <v>1</v>
      </c>
      <c r="C885" t="s">
        <v>84</v>
      </c>
      <c r="E885" t="str">
        <f t="shared" si="13"/>
        <v/>
      </c>
    </row>
    <row r="886" spans="1:5" x14ac:dyDescent="0.25">
      <c r="E886" t="str">
        <f t="shared" si="13"/>
        <v/>
      </c>
    </row>
    <row r="887" spans="1:5" x14ac:dyDescent="0.25">
      <c r="A887" t="s">
        <v>272</v>
      </c>
      <c r="E887">
        <f t="shared" si="13"/>
        <v>409</v>
      </c>
    </row>
    <row r="888" spans="1:5" x14ac:dyDescent="0.25">
      <c r="E888" t="str">
        <f t="shared" si="13"/>
        <v/>
      </c>
    </row>
    <row r="889" spans="1:5" x14ac:dyDescent="0.25">
      <c r="B889" s="1">
        <v>0.68799999999999994</v>
      </c>
      <c r="C889" t="s">
        <v>61</v>
      </c>
      <c r="E889" t="str">
        <f t="shared" si="13"/>
        <v/>
      </c>
    </row>
    <row r="890" spans="1:5" x14ac:dyDescent="0.25">
      <c r="B890" s="1">
        <v>8.5999999999999993E-2</v>
      </c>
      <c r="C890" t="s">
        <v>84</v>
      </c>
      <c r="E890" t="str">
        <f t="shared" si="13"/>
        <v/>
      </c>
    </row>
    <row r="891" spans="1:5" x14ac:dyDescent="0.25">
      <c r="B891" s="1">
        <v>0.22500000000000001</v>
      </c>
      <c r="C891" t="s">
        <v>79</v>
      </c>
      <c r="E891" t="str">
        <f t="shared" si="13"/>
        <v/>
      </c>
    </row>
    <row r="892" spans="1:5" x14ac:dyDescent="0.25">
      <c r="E892" t="str">
        <f t="shared" si="13"/>
        <v/>
      </c>
    </row>
    <row r="893" spans="1:5" x14ac:dyDescent="0.25">
      <c r="A893" t="s">
        <v>273</v>
      </c>
      <c r="E893">
        <f t="shared" si="13"/>
        <v>156</v>
      </c>
    </row>
    <row r="894" spans="1:5" x14ac:dyDescent="0.25">
      <c r="E894" t="str">
        <f t="shared" si="13"/>
        <v/>
      </c>
    </row>
    <row r="895" spans="1:5" x14ac:dyDescent="0.25">
      <c r="B895" s="1">
        <v>0.46300000000000002</v>
      </c>
      <c r="C895" t="s">
        <v>79</v>
      </c>
      <c r="E895" t="str">
        <f t="shared" si="13"/>
        <v/>
      </c>
    </row>
    <row r="896" spans="1:5" x14ac:dyDescent="0.25">
      <c r="B896" s="1">
        <v>0.53600000000000003</v>
      </c>
      <c r="C896" t="s">
        <v>28</v>
      </c>
      <c r="E896" t="str">
        <f t="shared" si="13"/>
        <v/>
      </c>
    </row>
    <row r="897" spans="1:5" x14ac:dyDescent="0.25">
      <c r="A897" t="s">
        <v>6</v>
      </c>
      <c r="B897" t="s">
        <v>274</v>
      </c>
      <c r="C897" t="s">
        <v>275</v>
      </c>
      <c r="E897" t="str">
        <f t="shared" si="13"/>
        <v/>
      </c>
    </row>
    <row r="898" spans="1:5" x14ac:dyDescent="0.25">
      <c r="A898" t="s">
        <v>276</v>
      </c>
      <c r="E898">
        <f t="shared" ref="E898:E961" si="14">IFERROR(HLOOKUP($A898,$F$2:$LP$3,2,FALSE),"")</f>
        <v>88</v>
      </c>
    </row>
    <row r="899" spans="1:5" x14ac:dyDescent="0.25">
      <c r="E899" t="str">
        <f t="shared" si="14"/>
        <v/>
      </c>
    </row>
    <row r="900" spans="1:5" x14ac:dyDescent="0.25">
      <c r="B900" s="1">
        <v>1</v>
      </c>
      <c r="C900" t="s">
        <v>105</v>
      </c>
      <c r="E900" t="str">
        <f t="shared" si="14"/>
        <v/>
      </c>
    </row>
    <row r="901" spans="1:5" x14ac:dyDescent="0.25">
      <c r="E901" t="str">
        <f t="shared" si="14"/>
        <v/>
      </c>
    </row>
    <row r="902" spans="1:5" x14ac:dyDescent="0.25">
      <c r="A902" t="s">
        <v>277</v>
      </c>
      <c r="E902">
        <f t="shared" si="14"/>
        <v>32</v>
      </c>
    </row>
    <row r="903" spans="1:5" x14ac:dyDescent="0.25">
      <c r="E903" t="str">
        <f t="shared" si="14"/>
        <v/>
      </c>
    </row>
    <row r="904" spans="1:5" x14ac:dyDescent="0.25">
      <c r="B904" s="1">
        <v>1</v>
      </c>
      <c r="C904" t="s">
        <v>58</v>
      </c>
      <c r="E904" t="str">
        <f t="shared" si="14"/>
        <v/>
      </c>
    </row>
    <row r="905" spans="1:5" x14ac:dyDescent="0.25">
      <c r="E905" t="str">
        <f t="shared" si="14"/>
        <v/>
      </c>
    </row>
    <row r="906" spans="1:5" x14ac:dyDescent="0.25">
      <c r="A906" t="s">
        <v>278</v>
      </c>
      <c r="E906">
        <f t="shared" si="14"/>
        <v>10</v>
      </c>
    </row>
    <row r="907" spans="1:5" x14ac:dyDescent="0.25">
      <c r="E907" t="str">
        <f t="shared" si="14"/>
        <v/>
      </c>
    </row>
    <row r="908" spans="1:5" x14ac:dyDescent="0.25">
      <c r="B908" s="1">
        <v>1</v>
      </c>
      <c r="C908" t="s">
        <v>59</v>
      </c>
      <c r="E908" t="str">
        <f t="shared" si="14"/>
        <v/>
      </c>
    </row>
    <row r="909" spans="1:5" x14ac:dyDescent="0.25">
      <c r="A909" t="s">
        <v>6</v>
      </c>
      <c r="B909" t="s">
        <v>279</v>
      </c>
      <c r="C909" t="s">
        <v>280</v>
      </c>
      <c r="E909" t="str">
        <f t="shared" si="14"/>
        <v/>
      </c>
    </row>
    <row r="910" spans="1:5" x14ac:dyDescent="0.25">
      <c r="A910" t="s">
        <v>281</v>
      </c>
      <c r="E910">
        <f t="shared" si="14"/>
        <v>6</v>
      </c>
    </row>
    <row r="911" spans="1:5" x14ac:dyDescent="0.25">
      <c r="E911" t="str">
        <f t="shared" si="14"/>
        <v/>
      </c>
    </row>
    <row r="912" spans="1:5" x14ac:dyDescent="0.25">
      <c r="B912" s="1">
        <v>1</v>
      </c>
      <c r="C912" t="s">
        <v>282</v>
      </c>
      <c r="E912" t="str">
        <f t="shared" si="14"/>
        <v/>
      </c>
    </row>
    <row r="913" spans="1:5" x14ac:dyDescent="0.25">
      <c r="A913" t="s">
        <v>6</v>
      </c>
      <c r="B913" t="s">
        <v>283</v>
      </c>
      <c r="C913" t="s">
        <v>284</v>
      </c>
      <c r="E913" t="str">
        <f t="shared" si="14"/>
        <v/>
      </c>
    </row>
    <row r="914" spans="1:5" x14ac:dyDescent="0.25">
      <c r="A914" t="s">
        <v>285</v>
      </c>
      <c r="E914">
        <f t="shared" si="14"/>
        <v>2</v>
      </c>
    </row>
    <row r="915" spans="1:5" x14ac:dyDescent="0.25">
      <c r="E915" t="str">
        <f t="shared" si="14"/>
        <v/>
      </c>
    </row>
    <row r="916" spans="1:5" x14ac:dyDescent="0.25">
      <c r="B916" s="1">
        <v>1</v>
      </c>
      <c r="C916" t="s">
        <v>134</v>
      </c>
      <c r="E916" t="str">
        <f t="shared" si="14"/>
        <v/>
      </c>
    </row>
    <row r="917" spans="1:5" x14ac:dyDescent="0.25">
      <c r="E917" t="str">
        <f t="shared" si="14"/>
        <v/>
      </c>
    </row>
    <row r="918" spans="1:5" x14ac:dyDescent="0.25">
      <c r="A918" t="s">
        <v>286</v>
      </c>
      <c r="E918">
        <f t="shared" si="14"/>
        <v>108</v>
      </c>
    </row>
    <row r="919" spans="1:5" x14ac:dyDescent="0.25">
      <c r="E919" t="str">
        <f t="shared" si="14"/>
        <v/>
      </c>
    </row>
    <row r="920" spans="1:5" x14ac:dyDescent="0.25">
      <c r="B920" s="1">
        <v>0.374</v>
      </c>
      <c r="C920" t="s">
        <v>61</v>
      </c>
      <c r="E920" t="str">
        <f t="shared" si="14"/>
        <v/>
      </c>
    </row>
    <row r="921" spans="1:5" x14ac:dyDescent="0.25">
      <c r="B921" s="1">
        <v>0.55100000000000005</v>
      </c>
      <c r="C921" t="s">
        <v>173</v>
      </c>
      <c r="E921" t="str">
        <f t="shared" si="14"/>
        <v/>
      </c>
    </row>
    <row r="922" spans="1:5" x14ac:dyDescent="0.25">
      <c r="B922" s="1">
        <v>7.2999999999999995E-2</v>
      </c>
      <c r="C922" t="s">
        <v>16</v>
      </c>
      <c r="E922" t="str">
        <f t="shared" si="14"/>
        <v/>
      </c>
    </row>
    <row r="923" spans="1:5" x14ac:dyDescent="0.25">
      <c r="E923" t="str">
        <f t="shared" si="14"/>
        <v/>
      </c>
    </row>
    <row r="924" spans="1:5" x14ac:dyDescent="0.25">
      <c r="A924" t="s">
        <v>287</v>
      </c>
      <c r="E924">
        <f t="shared" si="14"/>
        <v>34</v>
      </c>
    </row>
    <row r="925" spans="1:5" x14ac:dyDescent="0.25">
      <c r="E925" t="str">
        <f t="shared" si="14"/>
        <v/>
      </c>
    </row>
    <row r="926" spans="1:5" x14ac:dyDescent="0.25">
      <c r="B926" s="1">
        <v>1</v>
      </c>
      <c r="C926" t="s">
        <v>115</v>
      </c>
      <c r="E926" t="str">
        <f t="shared" si="14"/>
        <v/>
      </c>
    </row>
    <row r="927" spans="1:5" x14ac:dyDescent="0.25">
      <c r="E927" t="str">
        <f t="shared" si="14"/>
        <v/>
      </c>
    </row>
    <row r="928" spans="1:5" x14ac:dyDescent="0.25">
      <c r="A928" t="s">
        <v>288</v>
      </c>
      <c r="E928">
        <f t="shared" si="14"/>
        <v>44</v>
      </c>
    </row>
    <row r="929" spans="1:5" x14ac:dyDescent="0.25">
      <c r="E929" t="str">
        <f t="shared" si="14"/>
        <v/>
      </c>
    </row>
    <row r="930" spans="1:5" x14ac:dyDescent="0.25">
      <c r="B930" s="1">
        <v>1</v>
      </c>
      <c r="C930" t="s">
        <v>185</v>
      </c>
      <c r="E930" t="str">
        <f t="shared" si="14"/>
        <v/>
      </c>
    </row>
    <row r="931" spans="1:5" x14ac:dyDescent="0.25">
      <c r="E931" t="str">
        <f t="shared" si="14"/>
        <v/>
      </c>
    </row>
    <row r="932" spans="1:5" x14ac:dyDescent="0.25">
      <c r="A932" t="s">
        <v>289</v>
      </c>
      <c r="E932">
        <f t="shared" si="14"/>
        <v>1</v>
      </c>
    </row>
    <row r="933" spans="1:5" x14ac:dyDescent="0.25">
      <c r="E933" t="str">
        <f t="shared" si="14"/>
        <v/>
      </c>
    </row>
    <row r="934" spans="1:5" x14ac:dyDescent="0.25">
      <c r="B934" s="1">
        <v>1</v>
      </c>
      <c r="C934" t="s">
        <v>28</v>
      </c>
      <c r="E934" t="str">
        <f t="shared" si="14"/>
        <v/>
      </c>
    </row>
    <row r="935" spans="1:5" x14ac:dyDescent="0.25">
      <c r="E935" t="str">
        <f t="shared" si="14"/>
        <v/>
      </c>
    </row>
    <row r="936" spans="1:5" x14ac:dyDescent="0.25">
      <c r="A936" t="s">
        <v>290</v>
      </c>
      <c r="E936">
        <f t="shared" si="14"/>
        <v>47</v>
      </c>
    </row>
    <row r="937" spans="1:5" x14ac:dyDescent="0.25">
      <c r="E937" t="str">
        <f t="shared" si="14"/>
        <v/>
      </c>
    </row>
    <row r="938" spans="1:5" x14ac:dyDescent="0.25">
      <c r="B938" s="1">
        <v>0.33200000000000002</v>
      </c>
      <c r="C938" t="s">
        <v>61</v>
      </c>
      <c r="E938" t="str">
        <f t="shared" si="14"/>
        <v/>
      </c>
    </row>
    <row r="939" spans="1:5" x14ac:dyDescent="0.25">
      <c r="B939" s="1">
        <v>0.16200000000000001</v>
      </c>
      <c r="C939" t="s">
        <v>84</v>
      </c>
      <c r="E939" t="str">
        <f t="shared" si="14"/>
        <v/>
      </c>
    </row>
    <row r="940" spans="1:5" x14ac:dyDescent="0.25">
      <c r="B940" s="1">
        <v>0.46800000000000003</v>
      </c>
      <c r="C940" t="s">
        <v>115</v>
      </c>
      <c r="E940" t="str">
        <f t="shared" si="14"/>
        <v/>
      </c>
    </row>
    <row r="941" spans="1:5" x14ac:dyDescent="0.25">
      <c r="B941" s="1">
        <v>3.5000000000000003E-2</v>
      </c>
      <c r="C941" t="s">
        <v>79</v>
      </c>
      <c r="E941" t="str">
        <f t="shared" si="14"/>
        <v/>
      </c>
    </row>
    <row r="942" spans="1:5" x14ac:dyDescent="0.25">
      <c r="E942" t="str">
        <f t="shared" si="14"/>
        <v/>
      </c>
    </row>
    <row r="943" spans="1:5" x14ac:dyDescent="0.25">
      <c r="A943" t="s">
        <v>291</v>
      </c>
      <c r="E943">
        <f t="shared" si="14"/>
        <v>32</v>
      </c>
    </row>
    <row r="944" spans="1:5" x14ac:dyDescent="0.25">
      <c r="E944" t="str">
        <f t="shared" si="14"/>
        <v/>
      </c>
    </row>
    <row r="945" spans="1:5" x14ac:dyDescent="0.25">
      <c r="B945" s="1">
        <v>1</v>
      </c>
      <c r="C945" t="s">
        <v>79</v>
      </c>
      <c r="E945" t="str">
        <f t="shared" si="14"/>
        <v/>
      </c>
    </row>
    <row r="946" spans="1:5" x14ac:dyDescent="0.25">
      <c r="E946" t="str">
        <f t="shared" si="14"/>
        <v/>
      </c>
    </row>
    <row r="947" spans="1:5" x14ac:dyDescent="0.25">
      <c r="A947" t="s">
        <v>292</v>
      </c>
      <c r="E947">
        <f t="shared" si="14"/>
        <v>8</v>
      </c>
    </row>
    <row r="948" spans="1:5" x14ac:dyDescent="0.25">
      <c r="E948" t="str">
        <f t="shared" si="14"/>
        <v/>
      </c>
    </row>
    <row r="949" spans="1:5" x14ac:dyDescent="0.25">
      <c r="B949" s="1">
        <v>1</v>
      </c>
      <c r="C949" t="s">
        <v>79</v>
      </c>
      <c r="E949" t="str">
        <f t="shared" si="14"/>
        <v/>
      </c>
    </row>
    <row r="950" spans="1:5" x14ac:dyDescent="0.25">
      <c r="E950" t="str">
        <f t="shared" si="14"/>
        <v/>
      </c>
    </row>
    <row r="951" spans="1:5" x14ac:dyDescent="0.25">
      <c r="A951" t="s">
        <v>293</v>
      </c>
      <c r="E951">
        <f t="shared" si="14"/>
        <v>8</v>
      </c>
    </row>
    <row r="952" spans="1:5" x14ac:dyDescent="0.25">
      <c r="E952" t="str">
        <f t="shared" si="14"/>
        <v/>
      </c>
    </row>
    <row r="953" spans="1:5" x14ac:dyDescent="0.25">
      <c r="B953" s="1">
        <v>1</v>
      </c>
      <c r="C953" t="s">
        <v>79</v>
      </c>
      <c r="E953" t="str">
        <f t="shared" si="14"/>
        <v/>
      </c>
    </row>
    <row r="954" spans="1:5" x14ac:dyDescent="0.25">
      <c r="E954" t="str">
        <f t="shared" si="14"/>
        <v/>
      </c>
    </row>
    <row r="955" spans="1:5" x14ac:dyDescent="0.25">
      <c r="A955" t="s">
        <v>294</v>
      </c>
      <c r="E955">
        <f t="shared" si="14"/>
        <v>248</v>
      </c>
    </row>
    <row r="956" spans="1:5" x14ac:dyDescent="0.25">
      <c r="E956" t="str">
        <f t="shared" si="14"/>
        <v/>
      </c>
    </row>
    <row r="957" spans="1:5" x14ac:dyDescent="0.25">
      <c r="B957" s="1">
        <v>4.7E-2</v>
      </c>
      <c r="C957" t="s">
        <v>295</v>
      </c>
      <c r="E957" t="str">
        <f t="shared" si="14"/>
        <v/>
      </c>
    </row>
    <row r="958" spans="1:5" x14ac:dyDescent="0.25">
      <c r="B958" s="1">
        <v>0.54500000000000004</v>
      </c>
      <c r="C958" t="s">
        <v>61</v>
      </c>
      <c r="E958" t="str">
        <f t="shared" si="14"/>
        <v/>
      </c>
    </row>
    <row r="959" spans="1:5" x14ac:dyDescent="0.25">
      <c r="B959" s="1">
        <v>0.122</v>
      </c>
      <c r="C959" t="s">
        <v>93</v>
      </c>
      <c r="E959" t="str">
        <f t="shared" si="14"/>
        <v/>
      </c>
    </row>
    <row r="960" spans="1:5" x14ac:dyDescent="0.25">
      <c r="B960" s="1">
        <v>0.23100000000000001</v>
      </c>
      <c r="C960" t="s">
        <v>102</v>
      </c>
      <c r="E960" t="str">
        <f t="shared" si="14"/>
        <v/>
      </c>
    </row>
    <row r="961" spans="1:5" x14ac:dyDescent="0.25">
      <c r="B961" s="1">
        <v>5.1999999999999998E-2</v>
      </c>
      <c r="C961" t="s">
        <v>28</v>
      </c>
      <c r="E961" t="str">
        <f t="shared" si="14"/>
        <v/>
      </c>
    </row>
    <row r="962" spans="1:5" x14ac:dyDescent="0.25">
      <c r="E962" t="str">
        <f t="shared" ref="E962:E1025" si="15">IFERROR(HLOOKUP($A962,$F$2:$LP$3,2,FALSE),"")</f>
        <v/>
      </c>
    </row>
    <row r="963" spans="1:5" x14ac:dyDescent="0.25">
      <c r="A963" t="s">
        <v>296</v>
      </c>
      <c r="E963">
        <f t="shared" si="15"/>
        <v>37</v>
      </c>
    </row>
    <row r="964" spans="1:5" x14ac:dyDescent="0.25">
      <c r="E964" t="str">
        <f t="shared" si="15"/>
        <v/>
      </c>
    </row>
    <row r="965" spans="1:5" x14ac:dyDescent="0.25">
      <c r="B965" s="1">
        <v>1</v>
      </c>
      <c r="C965" t="s">
        <v>115</v>
      </c>
      <c r="E965" t="str">
        <f t="shared" si="15"/>
        <v/>
      </c>
    </row>
    <row r="966" spans="1:5" x14ac:dyDescent="0.25">
      <c r="E966" t="str">
        <f t="shared" si="15"/>
        <v/>
      </c>
    </row>
    <row r="967" spans="1:5" x14ac:dyDescent="0.25">
      <c r="A967" t="s">
        <v>297</v>
      </c>
      <c r="E967">
        <f t="shared" si="15"/>
        <v>46</v>
      </c>
    </row>
    <row r="968" spans="1:5" x14ac:dyDescent="0.25">
      <c r="E968" t="str">
        <f t="shared" si="15"/>
        <v/>
      </c>
    </row>
    <row r="969" spans="1:5" x14ac:dyDescent="0.25">
      <c r="B969" s="1">
        <v>1</v>
      </c>
      <c r="C969" t="s">
        <v>115</v>
      </c>
      <c r="E969" t="str">
        <f t="shared" si="15"/>
        <v/>
      </c>
    </row>
    <row r="970" spans="1:5" x14ac:dyDescent="0.25">
      <c r="E970" t="str">
        <f t="shared" si="15"/>
        <v/>
      </c>
    </row>
    <row r="971" spans="1:5" x14ac:dyDescent="0.25">
      <c r="A971" t="s">
        <v>298</v>
      </c>
      <c r="E971">
        <f t="shared" si="15"/>
        <v>55</v>
      </c>
    </row>
    <row r="972" spans="1:5" x14ac:dyDescent="0.25">
      <c r="E972" t="str">
        <f t="shared" si="15"/>
        <v/>
      </c>
    </row>
    <row r="973" spans="1:5" x14ac:dyDescent="0.25">
      <c r="B973" s="1">
        <v>0.36499999999999999</v>
      </c>
      <c r="C973" t="s">
        <v>61</v>
      </c>
      <c r="E973" t="str">
        <f t="shared" si="15"/>
        <v/>
      </c>
    </row>
    <row r="974" spans="1:5" x14ac:dyDescent="0.25">
      <c r="B974" s="1">
        <v>0.63400000000000001</v>
      </c>
      <c r="C974" t="s">
        <v>173</v>
      </c>
      <c r="E974" t="str">
        <f t="shared" si="15"/>
        <v/>
      </c>
    </row>
    <row r="975" spans="1:5" x14ac:dyDescent="0.25">
      <c r="E975" t="str">
        <f t="shared" si="15"/>
        <v/>
      </c>
    </row>
    <row r="976" spans="1:5" x14ac:dyDescent="0.25">
      <c r="A976" t="s">
        <v>299</v>
      </c>
      <c r="E976">
        <f t="shared" si="15"/>
        <v>10</v>
      </c>
    </row>
    <row r="977" spans="1:5" x14ac:dyDescent="0.25">
      <c r="E977" t="str">
        <f t="shared" si="15"/>
        <v/>
      </c>
    </row>
    <row r="978" spans="1:5" x14ac:dyDescent="0.25">
      <c r="B978" s="1">
        <v>1</v>
      </c>
      <c r="C978" t="s">
        <v>16</v>
      </c>
      <c r="E978" t="str">
        <f t="shared" si="15"/>
        <v/>
      </c>
    </row>
    <row r="979" spans="1:5" x14ac:dyDescent="0.25">
      <c r="A979" t="s">
        <v>6</v>
      </c>
      <c r="B979" t="s">
        <v>300</v>
      </c>
      <c r="C979" t="s">
        <v>301</v>
      </c>
      <c r="E979" t="str">
        <f t="shared" si="15"/>
        <v/>
      </c>
    </row>
    <row r="980" spans="1:5" x14ac:dyDescent="0.25">
      <c r="A980" t="s">
        <v>302</v>
      </c>
      <c r="E980">
        <f t="shared" si="15"/>
        <v>20</v>
      </c>
    </row>
    <row r="981" spans="1:5" x14ac:dyDescent="0.25">
      <c r="E981" t="str">
        <f t="shared" si="15"/>
        <v/>
      </c>
    </row>
    <row r="982" spans="1:5" x14ac:dyDescent="0.25">
      <c r="B982" s="1">
        <v>1</v>
      </c>
      <c r="C982" t="s">
        <v>91</v>
      </c>
      <c r="E982" t="str">
        <f t="shared" si="15"/>
        <v/>
      </c>
    </row>
    <row r="983" spans="1:5" x14ac:dyDescent="0.25">
      <c r="E983" t="str">
        <f t="shared" si="15"/>
        <v/>
      </c>
    </row>
    <row r="984" spans="1:5" x14ac:dyDescent="0.25">
      <c r="A984" t="s">
        <v>303</v>
      </c>
      <c r="E984">
        <f t="shared" si="15"/>
        <v>49</v>
      </c>
    </row>
    <row r="985" spans="1:5" x14ac:dyDescent="0.25">
      <c r="E985" t="str">
        <f t="shared" si="15"/>
        <v/>
      </c>
    </row>
    <row r="986" spans="1:5" x14ac:dyDescent="0.25">
      <c r="B986" s="1">
        <v>1</v>
      </c>
      <c r="C986" t="s">
        <v>11</v>
      </c>
      <c r="E986" t="str">
        <f t="shared" si="15"/>
        <v/>
      </c>
    </row>
    <row r="987" spans="1:5" x14ac:dyDescent="0.25">
      <c r="E987" t="str">
        <f t="shared" si="15"/>
        <v/>
      </c>
    </row>
    <row r="988" spans="1:5" x14ac:dyDescent="0.25">
      <c r="A988" t="s">
        <v>304</v>
      </c>
      <c r="E988">
        <f t="shared" si="15"/>
        <v>10</v>
      </c>
    </row>
    <row r="989" spans="1:5" x14ac:dyDescent="0.25">
      <c r="E989" t="str">
        <f t="shared" si="15"/>
        <v/>
      </c>
    </row>
    <row r="990" spans="1:5" x14ac:dyDescent="0.25">
      <c r="E990" t="str">
        <f t="shared" si="15"/>
        <v/>
      </c>
    </row>
    <row r="991" spans="1:5" x14ac:dyDescent="0.25">
      <c r="A991" t="s">
        <v>305</v>
      </c>
      <c r="E991">
        <f t="shared" si="15"/>
        <v>2</v>
      </c>
    </row>
    <row r="992" spans="1:5" x14ac:dyDescent="0.25">
      <c r="E992" t="str">
        <f t="shared" si="15"/>
        <v/>
      </c>
    </row>
    <row r="993" spans="1:5" x14ac:dyDescent="0.25">
      <c r="B993" s="1">
        <v>1</v>
      </c>
      <c r="C993" t="s">
        <v>39</v>
      </c>
      <c r="E993" t="str">
        <f t="shared" si="15"/>
        <v/>
      </c>
    </row>
    <row r="994" spans="1:5" x14ac:dyDescent="0.25">
      <c r="A994" t="s">
        <v>6</v>
      </c>
      <c r="B994" t="s">
        <v>306</v>
      </c>
      <c r="C994" t="s">
        <v>307</v>
      </c>
      <c r="E994" t="str">
        <f t="shared" si="15"/>
        <v/>
      </c>
    </row>
    <row r="995" spans="1:5" x14ac:dyDescent="0.25">
      <c r="A995" t="s">
        <v>308</v>
      </c>
      <c r="E995">
        <f t="shared" si="15"/>
        <v>9</v>
      </c>
    </row>
    <row r="996" spans="1:5" x14ac:dyDescent="0.25">
      <c r="E996" t="str">
        <f t="shared" si="15"/>
        <v/>
      </c>
    </row>
    <row r="997" spans="1:5" x14ac:dyDescent="0.25">
      <c r="E997" t="str">
        <f t="shared" si="15"/>
        <v/>
      </c>
    </row>
    <row r="998" spans="1:5" x14ac:dyDescent="0.25">
      <c r="A998" t="s">
        <v>309</v>
      </c>
      <c r="E998">
        <f t="shared" si="15"/>
        <v>2</v>
      </c>
    </row>
    <row r="999" spans="1:5" x14ac:dyDescent="0.25">
      <c r="E999" t="str">
        <f t="shared" si="15"/>
        <v/>
      </c>
    </row>
    <row r="1000" spans="1:5" x14ac:dyDescent="0.25">
      <c r="B1000" s="1">
        <v>1</v>
      </c>
      <c r="C1000" t="s">
        <v>17</v>
      </c>
      <c r="E1000" t="str">
        <f t="shared" si="15"/>
        <v/>
      </c>
    </row>
    <row r="1001" spans="1:5" x14ac:dyDescent="0.25">
      <c r="A1001" t="s">
        <v>6</v>
      </c>
      <c r="B1001" t="s">
        <v>310</v>
      </c>
      <c r="C1001" t="s">
        <v>311</v>
      </c>
      <c r="E1001" t="str">
        <f t="shared" si="15"/>
        <v/>
      </c>
    </row>
    <row r="1002" spans="1:5" x14ac:dyDescent="0.25">
      <c r="A1002" t="s">
        <v>312</v>
      </c>
      <c r="E1002">
        <f t="shared" si="15"/>
        <v>24</v>
      </c>
    </row>
    <row r="1003" spans="1:5" x14ac:dyDescent="0.25">
      <c r="E1003" t="str">
        <f t="shared" si="15"/>
        <v/>
      </c>
    </row>
    <row r="1004" spans="1:5" x14ac:dyDescent="0.25">
      <c r="B1004" s="1">
        <v>1</v>
      </c>
      <c r="C1004" t="s">
        <v>229</v>
      </c>
      <c r="E1004" t="str">
        <f t="shared" si="15"/>
        <v/>
      </c>
    </row>
    <row r="1005" spans="1:5" x14ac:dyDescent="0.25">
      <c r="E1005" t="str">
        <f t="shared" si="15"/>
        <v/>
      </c>
    </row>
    <row r="1006" spans="1:5" x14ac:dyDescent="0.25">
      <c r="A1006" t="s">
        <v>313</v>
      </c>
      <c r="E1006">
        <f t="shared" si="15"/>
        <v>41</v>
      </c>
    </row>
    <row r="1007" spans="1:5" x14ac:dyDescent="0.25">
      <c r="E1007" t="str">
        <f t="shared" si="15"/>
        <v/>
      </c>
    </row>
    <row r="1008" spans="1:5" x14ac:dyDescent="0.25">
      <c r="B1008" s="1">
        <v>0.26100000000000001</v>
      </c>
      <c r="C1008" t="s">
        <v>145</v>
      </c>
      <c r="E1008" t="str">
        <f t="shared" si="15"/>
        <v/>
      </c>
    </row>
    <row r="1009" spans="1:5" x14ac:dyDescent="0.25">
      <c r="B1009" s="1">
        <v>3.2000000000000001E-2</v>
      </c>
      <c r="C1009" t="s">
        <v>314</v>
      </c>
      <c r="E1009" t="str">
        <f t="shared" si="15"/>
        <v/>
      </c>
    </row>
    <row r="1010" spans="1:5" x14ac:dyDescent="0.25">
      <c r="B1010" s="1">
        <v>0.64800000000000002</v>
      </c>
      <c r="C1010" t="s">
        <v>247</v>
      </c>
      <c r="E1010" t="str">
        <f t="shared" si="15"/>
        <v/>
      </c>
    </row>
    <row r="1011" spans="1:5" x14ac:dyDescent="0.25">
      <c r="B1011" s="1">
        <v>5.7000000000000002E-2</v>
      </c>
      <c r="C1011" t="s">
        <v>72</v>
      </c>
      <c r="E1011" t="str">
        <f t="shared" si="15"/>
        <v/>
      </c>
    </row>
    <row r="1012" spans="1:5" x14ac:dyDescent="0.25">
      <c r="E1012" t="str">
        <f t="shared" si="15"/>
        <v/>
      </c>
    </row>
    <row r="1013" spans="1:5" x14ac:dyDescent="0.25">
      <c r="A1013" t="s">
        <v>315</v>
      </c>
      <c r="E1013">
        <f t="shared" si="15"/>
        <v>25</v>
      </c>
    </row>
    <row r="1014" spans="1:5" x14ac:dyDescent="0.25">
      <c r="E1014" t="str">
        <f t="shared" si="15"/>
        <v/>
      </c>
    </row>
    <row r="1015" spans="1:5" x14ac:dyDescent="0.25">
      <c r="B1015" s="1">
        <v>0.25</v>
      </c>
      <c r="C1015" t="s">
        <v>147</v>
      </c>
      <c r="E1015" t="str">
        <f t="shared" si="15"/>
        <v/>
      </c>
    </row>
    <row r="1016" spans="1:5" x14ac:dyDescent="0.25">
      <c r="B1016" s="1">
        <v>0.749</v>
      </c>
      <c r="C1016" t="s">
        <v>72</v>
      </c>
      <c r="E1016" t="str">
        <f t="shared" si="15"/>
        <v/>
      </c>
    </row>
    <row r="1017" spans="1:5" x14ac:dyDescent="0.25">
      <c r="E1017" t="str">
        <f t="shared" si="15"/>
        <v/>
      </c>
    </row>
    <row r="1018" spans="1:5" x14ac:dyDescent="0.25">
      <c r="A1018" t="s">
        <v>316</v>
      </c>
      <c r="E1018">
        <f t="shared" si="15"/>
        <v>2</v>
      </c>
    </row>
    <row r="1019" spans="1:5" x14ac:dyDescent="0.25">
      <c r="E1019" t="str">
        <f t="shared" si="15"/>
        <v/>
      </c>
    </row>
    <row r="1020" spans="1:5" x14ac:dyDescent="0.25">
      <c r="B1020" s="1">
        <v>1</v>
      </c>
      <c r="C1020" t="s">
        <v>247</v>
      </c>
      <c r="E1020" t="str">
        <f t="shared" si="15"/>
        <v/>
      </c>
    </row>
    <row r="1021" spans="1:5" x14ac:dyDescent="0.25">
      <c r="E1021" t="str">
        <f t="shared" si="15"/>
        <v/>
      </c>
    </row>
    <row r="1022" spans="1:5" x14ac:dyDescent="0.25">
      <c r="A1022" t="s">
        <v>317</v>
      </c>
      <c r="E1022">
        <f t="shared" si="15"/>
        <v>78</v>
      </c>
    </row>
    <row r="1023" spans="1:5" x14ac:dyDescent="0.25">
      <c r="E1023" t="str">
        <f t="shared" si="15"/>
        <v/>
      </c>
    </row>
    <row r="1024" spans="1:5" x14ac:dyDescent="0.25">
      <c r="B1024" s="1">
        <v>0.95899999999999996</v>
      </c>
      <c r="C1024" t="s">
        <v>61</v>
      </c>
      <c r="E1024" t="str">
        <f t="shared" si="15"/>
        <v/>
      </c>
    </row>
    <row r="1025" spans="1:5" x14ac:dyDescent="0.25">
      <c r="B1025" s="1">
        <v>0.04</v>
      </c>
      <c r="C1025" t="s">
        <v>68</v>
      </c>
      <c r="E1025" t="str">
        <f t="shared" si="15"/>
        <v/>
      </c>
    </row>
    <row r="1026" spans="1:5" x14ac:dyDescent="0.25">
      <c r="E1026" t="str">
        <f t="shared" ref="E1026:E1089" si="16">IFERROR(HLOOKUP($A1026,$F$2:$LP$3,2,FALSE),"")</f>
        <v/>
      </c>
    </row>
    <row r="1027" spans="1:5" x14ac:dyDescent="0.25">
      <c r="A1027" t="s">
        <v>318</v>
      </c>
      <c r="E1027">
        <f t="shared" si="16"/>
        <v>6</v>
      </c>
    </row>
    <row r="1028" spans="1:5" x14ac:dyDescent="0.25">
      <c r="E1028" t="str">
        <f t="shared" si="16"/>
        <v/>
      </c>
    </row>
    <row r="1029" spans="1:5" x14ac:dyDescent="0.25">
      <c r="B1029" s="1">
        <v>1</v>
      </c>
      <c r="C1029" t="s">
        <v>247</v>
      </c>
      <c r="E1029" t="str">
        <f t="shared" si="16"/>
        <v/>
      </c>
    </row>
    <row r="1030" spans="1:5" x14ac:dyDescent="0.25">
      <c r="E1030" t="str">
        <f t="shared" si="16"/>
        <v/>
      </c>
    </row>
    <row r="1031" spans="1:5" x14ac:dyDescent="0.25">
      <c r="A1031" t="s">
        <v>319</v>
      </c>
      <c r="E1031">
        <f t="shared" si="16"/>
        <v>8</v>
      </c>
    </row>
    <row r="1032" spans="1:5" x14ac:dyDescent="0.25">
      <c r="E1032" t="str">
        <f t="shared" si="16"/>
        <v/>
      </c>
    </row>
    <row r="1033" spans="1:5" x14ac:dyDescent="0.25">
      <c r="B1033" s="1">
        <v>0.68200000000000005</v>
      </c>
      <c r="C1033" t="s">
        <v>145</v>
      </c>
      <c r="E1033" t="str">
        <f t="shared" si="16"/>
        <v/>
      </c>
    </row>
    <row r="1034" spans="1:5" x14ac:dyDescent="0.25">
      <c r="B1034" s="1">
        <v>0.317</v>
      </c>
      <c r="C1034" t="s">
        <v>247</v>
      </c>
      <c r="E1034" t="str">
        <f t="shared" si="16"/>
        <v/>
      </c>
    </row>
    <row r="1035" spans="1:5" x14ac:dyDescent="0.25">
      <c r="E1035" t="str">
        <f t="shared" si="16"/>
        <v/>
      </c>
    </row>
    <row r="1036" spans="1:5" x14ac:dyDescent="0.25">
      <c r="A1036" t="s">
        <v>320</v>
      </c>
      <c r="E1036">
        <f t="shared" si="16"/>
        <v>308</v>
      </c>
    </row>
    <row r="1037" spans="1:5" x14ac:dyDescent="0.25">
      <c r="E1037" t="str">
        <f t="shared" si="16"/>
        <v/>
      </c>
    </row>
    <row r="1038" spans="1:5" x14ac:dyDescent="0.25">
      <c r="B1038" s="1">
        <v>0.129</v>
      </c>
      <c r="C1038" t="s">
        <v>145</v>
      </c>
      <c r="E1038" t="str">
        <f t="shared" si="16"/>
        <v/>
      </c>
    </row>
    <row r="1039" spans="1:5" x14ac:dyDescent="0.25">
      <c r="B1039" s="1">
        <v>0.122</v>
      </c>
      <c r="C1039" t="s">
        <v>16</v>
      </c>
      <c r="E1039" t="str">
        <f t="shared" si="16"/>
        <v/>
      </c>
    </row>
    <row r="1040" spans="1:5" x14ac:dyDescent="0.25">
      <c r="B1040" s="1">
        <v>0.56899999999999995</v>
      </c>
      <c r="C1040" t="s">
        <v>247</v>
      </c>
      <c r="E1040" t="str">
        <f t="shared" si="16"/>
        <v/>
      </c>
    </row>
    <row r="1041" spans="1:5" x14ac:dyDescent="0.25">
      <c r="B1041" s="1">
        <v>0.17799999999999999</v>
      </c>
      <c r="C1041" t="s">
        <v>29</v>
      </c>
      <c r="E1041" t="str">
        <f t="shared" si="16"/>
        <v/>
      </c>
    </row>
    <row r="1042" spans="1:5" x14ac:dyDescent="0.25">
      <c r="E1042" t="str">
        <f t="shared" si="16"/>
        <v/>
      </c>
    </row>
    <row r="1043" spans="1:5" x14ac:dyDescent="0.25">
      <c r="A1043" t="s">
        <v>321</v>
      </c>
      <c r="E1043">
        <f t="shared" si="16"/>
        <v>215</v>
      </c>
    </row>
    <row r="1044" spans="1:5" x14ac:dyDescent="0.25">
      <c r="E1044" t="str">
        <f t="shared" si="16"/>
        <v/>
      </c>
    </row>
    <row r="1045" spans="1:5" x14ac:dyDescent="0.25">
      <c r="B1045" s="1">
        <v>0.88400000000000001</v>
      </c>
      <c r="C1045" t="s">
        <v>16</v>
      </c>
      <c r="E1045" t="str">
        <f t="shared" si="16"/>
        <v/>
      </c>
    </row>
    <row r="1046" spans="1:5" x14ac:dyDescent="0.25">
      <c r="B1046" s="1">
        <v>0.115</v>
      </c>
      <c r="C1046" t="s">
        <v>247</v>
      </c>
      <c r="E1046" t="str">
        <f t="shared" si="16"/>
        <v/>
      </c>
    </row>
    <row r="1047" spans="1:5" x14ac:dyDescent="0.25">
      <c r="E1047" t="str">
        <f t="shared" si="16"/>
        <v/>
      </c>
    </row>
    <row r="1048" spans="1:5" x14ac:dyDescent="0.25">
      <c r="A1048" t="s">
        <v>322</v>
      </c>
      <c r="E1048">
        <f t="shared" si="16"/>
        <v>63</v>
      </c>
    </row>
    <row r="1049" spans="1:5" x14ac:dyDescent="0.25">
      <c r="E1049" t="str">
        <f t="shared" si="16"/>
        <v/>
      </c>
    </row>
    <row r="1050" spans="1:5" x14ac:dyDescent="0.25">
      <c r="B1050" s="1">
        <v>0.217</v>
      </c>
      <c r="C1050" t="s">
        <v>16</v>
      </c>
      <c r="E1050" t="str">
        <f t="shared" si="16"/>
        <v/>
      </c>
    </row>
    <row r="1051" spans="1:5" x14ac:dyDescent="0.25">
      <c r="B1051" s="1">
        <v>0.22600000000000001</v>
      </c>
      <c r="C1051" t="s">
        <v>175</v>
      </c>
      <c r="E1051" t="str">
        <f t="shared" si="16"/>
        <v/>
      </c>
    </row>
    <row r="1052" spans="1:5" x14ac:dyDescent="0.25">
      <c r="B1052" s="1">
        <v>0.55600000000000005</v>
      </c>
      <c r="C1052" t="s">
        <v>28</v>
      </c>
      <c r="E1052" t="str">
        <f t="shared" si="16"/>
        <v/>
      </c>
    </row>
    <row r="1053" spans="1:5" x14ac:dyDescent="0.25">
      <c r="E1053" t="str">
        <f t="shared" si="16"/>
        <v/>
      </c>
    </row>
    <row r="1054" spans="1:5" x14ac:dyDescent="0.25">
      <c r="A1054" t="s">
        <v>323</v>
      </c>
      <c r="E1054">
        <f t="shared" si="16"/>
        <v>167</v>
      </c>
    </row>
    <row r="1055" spans="1:5" x14ac:dyDescent="0.25">
      <c r="E1055" t="str">
        <f t="shared" si="16"/>
        <v/>
      </c>
    </row>
    <row r="1056" spans="1:5" x14ac:dyDescent="0.25">
      <c r="B1056" s="1">
        <v>1</v>
      </c>
      <c r="C1056" t="s">
        <v>173</v>
      </c>
      <c r="E1056" t="str">
        <f t="shared" si="16"/>
        <v/>
      </c>
    </row>
    <row r="1057" spans="1:5" x14ac:dyDescent="0.25">
      <c r="E1057" t="str">
        <f t="shared" si="16"/>
        <v/>
      </c>
    </row>
    <row r="1058" spans="1:5" x14ac:dyDescent="0.25">
      <c r="A1058" t="s">
        <v>324</v>
      </c>
      <c r="E1058">
        <f t="shared" si="16"/>
        <v>173</v>
      </c>
    </row>
    <row r="1059" spans="1:5" x14ac:dyDescent="0.25">
      <c r="E1059" t="str">
        <f t="shared" si="16"/>
        <v/>
      </c>
    </row>
    <row r="1060" spans="1:5" x14ac:dyDescent="0.25">
      <c r="B1060" s="1">
        <v>1.2999999999999999E-2</v>
      </c>
      <c r="C1060" t="s">
        <v>145</v>
      </c>
      <c r="E1060" t="str">
        <f t="shared" si="16"/>
        <v/>
      </c>
    </row>
    <row r="1061" spans="1:5" x14ac:dyDescent="0.25">
      <c r="B1061" s="1">
        <v>0.98599999999999999</v>
      </c>
      <c r="C1061" t="s">
        <v>247</v>
      </c>
      <c r="E1061" t="str">
        <f t="shared" si="16"/>
        <v/>
      </c>
    </row>
    <row r="1062" spans="1:5" x14ac:dyDescent="0.25">
      <c r="E1062" t="str">
        <f t="shared" si="16"/>
        <v/>
      </c>
    </row>
    <row r="1063" spans="1:5" x14ac:dyDescent="0.25">
      <c r="A1063" t="s">
        <v>325</v>
      </c>
      <c r="E1063">
        <f t="shared" si="16"/>
        <v>16</v>
      </c>
    </row>
    <row r="1064" spans="1:5" x14ac:dyDescent="0.25">
      <c r="E1064" t="str">
        <f t="shared" si="16"/>
        <v/>
      </c>
    </row>
    <row r="1065" spans="1:5" x14ac:dyDescent="0.25">
      <c r="B1065" s="1">
        <v>6.6000000000000003E-2</v>
      </c>
      <c r="C1065" t="s">
        <v>145</v>
      </c>
      <c r="E1065" t="str">
        <f t="shared" si="16"/>
        <v/>
      </c>
    </row>
    <row r="1066" spans="1:5" x14ac:dyDescent="0.25">
      <c r="B1066" s="1">
        <v>0.93300000000000005</v>
      </c>
      <c r="C1066" t="s">
        <v>247</v>
      </c>
      <c r="E1066" t="str">
        <f t="shared" si="16"/>
        <v/>
      </c>
    </row>
    <row r="1067" spans="1:5" x14ac:dyDescent="0.25">
      <c r="E1067" t="str">
        <f t="shared" si="16"/>
        <v/>
      </c>
    </row>
    <row r="1068" spans="1:5" x14ac:dyDescent="0.25">
      <c r="A1068" t="s">
        <v>326</v>
      </c>
      <c r="E1068">
        <f t="shared" si="16"/>
        <v>4</v>
      </c>
    </row>
    <row r="1069" spans="1:5" x14ac:dyDescent="0.25">
      <c r="E1069" t="str">
        <f t="shared" si="16"/>
        <v/>
      </c>
    </row>
    <row r="1070" spans="1:5" x14ac:dyDescent="0.25">
      <c r="B1070" s="1">
        <v>1</v>
      </c>
      <c r="C1070" t="s">
        <v>247</v>
      </c>
      <c r="E1070" t="str">
        <f t="shared" si="16"/>
        <v/>
      </c>
    </row>
    <row r="1071" spans="1:5" x14ac:dyDescent="0.25">
      <c r="E1071" t="str">
        <f t="shared" si="16"/>
        <v/>
      </c>
    </row>
    <row r="1072" spans="1:5" x14ac:dyDescent="0.25">
      <c r="A1072" t="s">
        <v>327</v>
      </c>
      <c r="E1072">
        <f t="shared" si="16"/>
        <v>42</v>
      </c>
    </row>
    <row r="1073" spans="1:5" x14ac:dyDescent="0.25">
      <c r="E1073" t="str">
        <f t="shared" si="16"/>
        <v/>
      </c>
    </row>
    <row r="1074" spans="1:5" x14ac:dyDescent="0.25">
      <c r="B1074" s="1">
        <v>0.629</v>
      </c>
      <c r="C1074" t="s">
        <v>61</v>
      </c>
      <c r="E1074" t="str">
        <f t="shared" si="16"/>
        <v/>
      </c>
    </row>
    <row r="1075" spans="1:5" x14ac:dyDescent="0.25">
      <c r="B1075" s="1">
        <v>0.37</v>
      </c>
      <c r="C1075" t="s">
        <v>16</v>
      </c>
      <c r="E1075" t="str">
        <f t="shared" si="16"/>
        <v/>
      </c>
    </row>
    <row r="1076" spans="1:5" x14ac:dyDescent="0.25">
      <c r="E1076" t="str">
        <f t="shared" si="16"/>
        <v/>
      </c>
    </row>
    <row r="1077" spans="1:5" x14ac:dyDescent="0.25">
      <c r="A1077" t="s">
        <v>328</v>
      </c>
      <c r="E1077">
        <f t="shared" si="16"/>
        <v>21</v>
      </c>
    </row>
    <row r="1078" spans="1:5" x14ac:dyDescent="0.25">
      <c r="E1078" t="str">
        <f t="shared" si="16"/>
        <v/>
      </c>
    </row>
    <row r="1079" spans="1:5" x14ac:dyDescent="0.25">
      <c r="B1079" s="1">
        <v>1</v>
      </c>
      <c r="C1079" t="s">
        <v>329</v>
      </c>
      <c r="E1079" t="str">
        <f t="shared" si="16"/>
        <v/>
      </c>
    </row>
    <row r="1080" spans="1:5" x14ac:dyDescent="0.25">
      <c r="E1080" t="str">
        <f t="shared" si="16"/>
        <v/>
      </c>
    </row>
    <row r="1081" spans="1:5" x14ac:dyDescent="0.25">
      <c r="A1081" t="s">
        <v>330</v>
      </c>
      <c r="E1081">
        <f t="shared" si="16"/>
        <v>61</v>
      </c>
    </row>
    <row r="1082" spans="1:5" x14ac:dyDescent="0.25">
      <c r="E1082" t="str">
        <f t="shared" si="16"/>
        <v/>
      </c>
    </row>
    <row r="1083" spans="1:5" x14ac:dyDescent="0.25">
      <c r="B1083" s="1">
        <v>1</v>
      </c>
      <c r="C1083" t="s">
        <v>39</v>
      </c>
      <c r="E1083" t="str">
        <f t="shared" si="16"/>
        <v/>
      </c>
    </row>
    <row r="1084" spans="1:5" x14ac:dyDescent="0.25">
      <c r="E1084" t="str">
        <f t="shared" si="16"/>
        <v/>
      </c>
    </row>
    <row r="1085" spans="1:5" x14ac:dyDescent="0.25">
      <c r="A1085" t="s">
        <v>331</v>
      </c>
      <c r="E1085">
        <f t="shared" si="16"/>
        <v>1</v>
      </c>
    </row>
    <row r="1086" spans="1:5" x14ac:dyDescent="0.25">
      <c r="E1086" t="str">
        <f t="shared" si="16"/>
        <v/>
      </c>
    </row>
    <row r="1087" spans="1:5" x14ac:dyDescent="0.25">
      <c r="B1087" s="1">
        <v>1</v>
      </c>
      <c r="C1087" t="s">
        <v>39</v>
      </c>
      <c r="E1087" t="str">
        <f t="shared" si="16"/>
        <v/>
      </c>
    </row>
    <row r="1088" spans="1:5" x14ac:dyDescent="0.25">
      <c r="E1088" t="str">
        <f t="shared" si="16"/>
        <v/>
      </c>
    </row>
    <row r="1089" spans="1:5" x14ac:dyDescent="0.25">
      <c r="A1089" t="s">
        <v>332</v>
      </c>
      <c r="E1089">
        <f t="shared" si="16"/>
        <v>3</v>
      </c>
    </row>
    <row r="1090" spans="1:5" x14ac:dyDescent="0.25">
      <c r="E1090" t="str">
        <f t="shared" ref="E1090:E1153" si="17">IFERROR(HLOOKUP($A1090,$F$2:$LP$3,2,FALSE),"")</f>
        <v/>
      </c>
    </row>
    <row r="1091" spans="1:5" x14ac:dyDescent="0.25">
      <c r="B1091" s="1">
        <v>1</v>
      </c>
      <c r="C1091" t="s">
        <v>39</v>
      </c>
      <c r="E1091" t="str">
        <f t="shared" si="17"/>
        <v/>
      </c>
    </row>
    <row r="1092" spans="1:5" x14ac:dyDescent="0.25">
      <c r="A1092" t="s">
        <v>6</v>
      </c>
      <c r="B1092" t="s">
        <v>333</v>
      </c>
      <c r="C1092" t="s">
        <v>334</v>
      </c>
      <c r="E1092" t="str">
        <f t="shared" si="17"/>
        <v/>
      </c>
    </row>
    <row r="1093" spans="1:5" x14ac:dyDescent="0.25">
      <c r="A1093" t="s">
        <v>335</v>
      </c>
      <c r="E1093">
        <f t="shared" si="17"/>
        <v>2</v>
      </c>
    </row>
    <row r="1094" spans="1:5" x14ac:dyDescent="0.25">
      <c r="E1094" t="str">
        <f t="shared" si="17"/>
        <v/>
      </c>
    </row>
    <row r="1095" spans="1:5" x14ac:dyDescent="0.25">
      <c r="B1095" s="1">
        <v>1</v>
      </c>
      <c r="C1095" t="s">
        <v>149</v>
      </c>
      <c r="E1095" t="str">
        <f t="shared" si="17"/>
        <v/>
      </c>
    </row>
    <row r="1096" spans="1:5" x14ac:dyDescent="0.25">
      <c r="E1096" t="str">
        <f t="shared" si="17"/>
        <v/>
      </c>
    </row>
    <row r="1097" spans="1:5" x14ac:dyDescent="0.25">
      <c r="A1097" t="s">
        <v>336</v>
      </c>
      <c r="E1097">
        <f t="shared" si="17"/>
        <v>18</v>
      </c>
    </row>
    <row r="1098" spans="1:5" x14ac:dyDescent="0.25">
      <c r="E1098" t="str">
        <f t="shared" si="17"/>
        <v/>
      </c>
    </row>
    <row r="1099" spans="1:5" x14ac:dyDescent="0.25">
      <c r="B1099" s="1">
        <v>1</v>
      </c>
      <c r="C1099" t="s">
        <v>56</v>
      </c>
      <c r="E1099" t="str">
        <f t="shared" si="17"/>
        <v/>
      </c>
    </row>
    <row r="1100" spans="1:5" x14ac:dyDescent="0.25">
      <c r="E1100" t="str">
        <f t="shared" si="17"/>
        <v/>
      </c>
    </row>
    <row r="1101" spans="1:5" x14ac:dyDescent="0.25">
      <c r="A1101" t="s">
        <v>337</v>
      </c>
      <c r="E1101">
        <f t="shared" si="17"/>
        <v>1</v>
      </c>
    </row>
    <row r="1102" spans="1:5" x14ac:dyDescent="0.25">
      <c r="E1102" t="str">
        <f t="shared" si="17"/>
        <v/>
      </c>
    </row>
    <row r="1103" spans="1:5" x14ac:dyDescent="0.25">
      <c r="B1103" s="1">
        <v>1</v>
      </c>
      <c r="C1103" t="s">
        <v>56</v>
      </c>
      <c r="E1103" t="str">
        <f t="shared" si="17"/>
        <v/>
      </c>
    </row>
    <row r="1104" spans="1:5" x14ac:dyDescent="0.25">
      <c r="E1104" t="str">
        <f t="shared" si="17"/>
        <v/>
      </c>
    </row>
    <row r="1105" spans="1:5" x14ac:dyDescent="0.25">
      <c r="A1105" t="s">
        <v>338</v>
      </c>
      <c r="E1105">
        <f t="shared" si="17"/>
        <v>177</v>
      </c>
    </row>
    <row r="1106" spans="1:5" x14ac:dyDescent="0.25">
      <c r="E1106" t="str">
        <f t="shared" si="17"/>
        <v/>
      </c>
    </row>
    <row r="1107" spans="1:5" x14ac:dyDescent="0.25">
      <c r="B1107" s="1">
        <v>0.16500000000000001</v>
      </c>
      <c r="C1107" t="s">
        <v>68</v>
      </c>
      <c r="E1107" t="str">
        <f t="shared" si="17"/>
        <v/>
      </c>
    </row>
    <row r="1108" spans="1:5" x14ac:dyDescent="0.25">
      <c r="B1108" s="1">
        <v>0.72</v>
      </c>
      <c r="C1108" t="s">
        <v>11</v>
      </c>
      <c r="E1108" t="str">
        <f t="shared" si="17"/>
        <v/>
      </c>
    </row>
    <row r="1109" spans="1:5" x14ac:dyDescent="0.25">
      <c r="B1109" s="1">
        <v>0.113</v>
      </c>
      <c r="C1109" t="s">
        <v>40</v>
      </c>
      <c r="E1109" t="str">
        <f t="shared" si="17"/>
        <v/>
      </c>
    </row>
    <row r="1110" spans="1:5" x14ac:dyDescent="0.25">
      <c r="E1110" t="str">
        <f t="shared" si="17"/>
        <v/>
      </c>
    </row>
    <row r="1111" spans="1:5" x14ac:dyDescent="0.25">
      <c r="A1111" t="s">
        <v>339</v>
      </c>
      <c r="E1111">
        <f t="shared" si="17"/>
        <v>243</v>
      </c>
    </row>
    <row r="1112" spans="1:5" x14ac:dyDescent="0.25">
      <c r="E1112" t="str">
        <f t="shared" si="17"/>
        <v/>
      </c>
    </row>
    <row r="1113" spans="1:5" x14ac:dyDescent="0.25">
      <c r="B1113" s="1">
        <v>0.91900000000000004</v>
      </c>
      <c r="C1113" t="s">
        <v>173</v>
      </c>
      <c r="E1113" t="str">
        <f t="shared" si="17"/>
        <v/>
      </c>
    </row>
    <row r="1114" spans="1:5" x14ac:dyDescent="0.25">
      <c r="B1114" s="1">
        <v>1.7999999999999999E-2</v>
      </c>
      <c r="C1114" t="s">
        <v>16</v>
      </c>
      <c r="E1114" t="str">
        <f t="shared" si="17"/>
        <v/>
      </c>
    </row>
    <row r="1115" spans="1:5" x14ac:dyDescent="0.25">
      <c r="B1115" s="1">
        <v>1.7999999999999999E-2</v>
      </c>
      <c r="C1115" t="s">
        <v>175</v>
      </c>
      <c r="E1115" t="str">
        <f t="shared" si="17"/>
        <v/>
      </c>
    </row>
    <row r="1116" spans="1:5" x14ac:dyDescent="0.25">
      <c r="B1116" s="1">
        <v>1.9E-2</v>
      </c>
      <c r="C1116" t="s">
        <v>28</v>
      </c>
      <c r="E1116" t="str">
        <f t="shared" si="17"/>
        <v/>
      </c>
    </row>
    <row r="1117" spans="1:5" x14ac:dyDescent="0.25">
      <c r="B1117" s="1">
        <v>2.1999999999999999E-2</v>
      </c>
      <c r="C1117" t="s">
        <v>40</v>
      </c>
      <c r="E1117" t="str">
        <f t="shared" si="17"/>
        <v/>
      </c>
    </row>
    <row r="1118" spans="1:5" x14ac:dyDescent="0.25">
      <c r="E1118" t="str">
        <f t="shared" si="17"/>
        <v/>
      </c>
    </row>
    <row r="1119" spans="1:5" x14ac:dyDescent="0.25">
      <c r="A1119" t="s">
        <v>340</v>
      </c>
      <c r="E1119">
        <f t="shared" si="17"/>
        <v>353</v>
      </c>
    </row>
    <row r="1120" spans="1:5" x14ac:dyDescent="0.25">
      <c r="E1120" t="str">
        <f t="shared" si="17"/>
        <v/>
      </c>
    </row>
    <row r="1121" spans="1:5" x14ac:dyDescent="0.25">
      <c r="B1121" s="1">
        <v>0.996</v>
      </c>
      <c r="C1121" t="s">
        <v>51</v>
      </c>
      <c r="E1121" t="str">
        <f t="shared" si="17"/>
        <v/>
      </c>
    </row>
    <row r="1122" spans="1:5" x14ac:dyDescent="0.25">
      <c r="B1122" s="1">
        <v>3.0000000000000001E-3</v>
      </c>
      <c r="C1122" t="s">
        <v>40</v>
      </c>
      <c r="E1122" t="str">
        <f t="shared" si="17"/>
        <v/>
      </c>
    </row>
    <row r="1123" spans="1:5" x14ac:dyDescent="0.25">
      <c r="E1123" t="str">
        <f t="shared" si="17"/>
        <v/>
      </c>
    </row>
    <row r="1124" spans="1:5" x14ac:dyDescent="0.25">
      <c r="A1124" t="s">
        <v>341</v>
      </c>
      <c r="E1124">
        <f t="shared" si="17"/>
        <v>1</v>
      </c>
    </row>
    <row r="1125" spans="1:5" x14ac:dyDescent="0.25">
      <c r="E1125" t="str">
        <f t="shared" si="17"/>
        <v/>
      </c>
    </row>
    <row r="1126" spans="1:5" x14ac:dyDescent="0.25">
      <c r="E1126" t="str">
        <f t="shared" si="17"/>
        <v/>
      </c>
    </row>
    <row r="1127" spans="1:5" x14ac:dyDescent="0.25">
      <c r="A1127" t="s">
        <v>342</v>
      </c>
      <c r="E1127">
        <f t="shared" si="17"/>
        <v>1</v>
      </c>
    </row>
    <row r="1128" spans="1:5" x14ac:dyDescent="0.25">
      <c r="E1128" t="str">
        <f t="shared" si="17"/>
        <v/>
      </c>
    </row>
    <row r="1129" spans="1:5" x14ac:dyDescent="0.25">
      <c r="B1129" s="1">
        <v>1</v>
      </c>
      <c r="C1129" t="s">
        <v>91</v>
      </c>
      <c r="E1129" t="str">
        <f t="shared" si="17"/>
        <v/>
      </c>
    </row>
    <row r="1130" spans="1:5" x14ac:dyDescent="0.25">
      <c r="E1130" t="str">
        <f t="shared" si="17"/>
        <v/>
      </c>
    </row>
    <row r="1131" spans="1:5" x14ac:dyDescent="0.25">
      <c r="A1131" t="s">
        <v>343</v>
      </c>
      <c r="E1131">
        <f t="shared" si="17"/>
        <v>9</v>
      </c>
    </row>
    <row r="1132" spans="1:5" x14ac:dyDescent="0.25">
      <c r="E1132" t="str">
        <f t="shared" si="17"/>
        <v/>
      </c>
    </row>
    <row r="1133" spans="1:5" x14ac:dyDescent="0.25">
      <c r="B1133" s="1">
        <v>0.219</v>
      </c>
      <c r="C1133" t="s">
        <v>91</v>
      </c>
      <c r="E1133" t="str">
        <f t="shared" si="17"/>
        <v/>
      </c>
    </row>
    <row r="1134" spans="1:5" x14ac:dyDescent="0.25">
      <c r="B1134" s="1">
        <v>0.78</v>
      </c>
      <c r="C1134" t="s">
        <v>56</v>
      </c>
      <c r="E1134" t="str">
        <f t="shared" si="17"/>
        <v/>
      </c>
    </row>
    <row r="1135" spans="1:5" x14ac:dyDescent="0.25">
      <c r="A1135" t="s">
        <v>6</v>
      </c>
      <c r="B1135" t="s">
        <v>344</v>
      </c>
      <c r="C1135" t="s">
        <v>345</v>
      </c>
      <c r="E1135" t="str">
        <f t="shared" si="17"/>
        <v/>
      </c>
    </row>
    <row r="1136" spans="1:5" x14ac:dyDescent="0.25">
      <c r="A1136" t="s">
        <v>346</v>
      </c>
      <c r="E1136">
        <f t="shared" si="17"/>
        <v>613</v>
      </c>
    </row>
    <row r="1137" spans="1:5" x14ac:dyDescent="0.25">
      <c r="E1137" t="str">
        <f t="shared" si="17"/>
        <v/>
      </c>
    </row>
    <row r="1138" spans="1:5" x14ac:dyDescent="0.25">
      <c r="B1138" s="1">
        <v>1</v>
      </c>
      <c r="C1138" t="s">
        <v>147</v>
      </c>
      <c r="E1138" t="str">
        <f t="shared" si="17"/>
        <v/>
      </c>
    </row>
    <row r="1139" spans="1:5" x14ac:dyDescent="0.25">
      <c r="E1139" t="str">
        <f t="shared" si="17"/>
        <v/>
      </c>
    </row>
    <row r="1140" spans="1:5" x14ac:dyDescent="0.25">
      <c r="A1140" t="s">
        <v>347</v>
      </c>
      <c r="E1140">
        <f t="shared" si="17"/>
        <v>1</v>
      </c>
    </row>
    <row r="1141" spans="1:5" x14ac:dyDescent="0.25">
      <c r="E1141" t="str">
        <f t="shared" si="17"/>
        <v/>
      </c>
    </row>
    <row r="1142" spans="1:5" x14ac:dyDescent="0.25">
      <c r="B1142" s="1">
        <v>1</v>
      </c>
      <c r="C1142" t="s">
        <v>56</v>
      </c>
      <c r="E1142" t="str">
        <f t="shared" si="17"/>
        <v/>
      </c>
    </row>
    <row r="1143" spans="1:5" x14ac:dyDescent="0.25">
      <c r="E1143" t="str">
        <f t="shared" si="17"/>
        <v/>
      </c>
    </row>
    <row r="1144" spans="1:5" x14ac:dyDescent="0.25">
      <c r="A1144" t="s">
        <v>348</v>
      </c>
      <c r="E1144">
        <f t="shared" si="17"/>
        <v>2</v>
      </c>
    </row>
    <row r="1145" spans="1:5" x14ac:dyDescent="0.25">
      <c r="E1145" t="str">
        <f t="shared" si="17"/>
        <v/>
      </c>
    </row>
    <row r="1146" spans="1:5" x14ac:dyDescent="0.25">
      <c r="B1146" s="1">
        <v>1</v>
      </c>
      <c r="C1146" t="s">
        <v>91</v>
      </c>
      <c r="E1146" t="str">
        <f t="shared" si="17"/>
        <v/>
      </c>
    </row>
    <row r="1147" spans="1:5" x14ac:dyDescent="0.25">
      <c r="E1147" t="str">
        <f t="shared" si="17"/>
        <v/>
      </c>
    </row>
    <row r="1148" spans="1:5" x14ac:dyDescent="0.25">
      <c r="A1148" t="s">
        <v>349</v>
      </c>
      <c r="E1148">
        <f t="shared" si="17"/>
        <v>49</v>
      </c>
    </row>
    <row r="1149" spans="1:5" x14ac:dyDescent="0.25">
      <c r="E1149" t="str">
        <f t="shared" si="17"/>
        <v/>
      </c>
    </row>
    <row r="1150" spans="1:5" x14ac:dyDescent="0.25">
      <c r="B1150" s="1">
        <v>0.66400000000000003</v>
      </c>
      <c r="C1150" t="s">
        <v>145</v>
      </c>
      <c r="E1150" t="str">
        <f t="shared" si="17"/>
        <v/>
      </c>
    </row>
    <row r="1151" spans="1:5" x14ac:dyDescent="0.25">
      <c r="B1151" s="1">
        <v>0.33500000000000002</v>
      </c>
      <c r="C1151" t="s">
        <v>148</v>
      </c>
      <c r="E1151" t="str">
        <f t="shared" si="17"/>
        <v/>
      </c>
    </row>
    <row r="1152" spans="1:5" x14ac:dyDescent="0.25">
      <c r="E1152" t="str">
        <f t="shared" si="17"/>
        <v/>
      </c>
    </row>
    <row r="1153" spans="1:5" x14ac:dyDescent="0.25">
      <c r="A1153" t="s">
        <v>350</v>
      </c>
      <c r="E1153">
        <f t="shared" si="17"/>
        <v>61</v>
      </c>
    </row>
    <row r="1154" spans="1:5" x14ac:dyDescent="0.25">
      <c r="E1154" t="str">
        <f t="shared" ref="E1154:E1217" si="18">IFERROR(HLOOKUP($A1154,$F$2:$LP$3,2,FALSE),"")</f>
        <v/>
      </c>
    </row>
    <row r="1155" spans="1:5" x14ac:dyDescent="0.25">
      <c r="B1155" s="1">
        <v>1</v>
      </c>
      <c r="C1155" t="s">
        <v>91</v>
      </c>
      <c r="E1155" t="str">
        <f t="shared" si="18"/>
        <v/>
      </c>
    </row>
    <row r="1156" spans="1:5" x14ac:dyDescent="0.25">
      <c r="A1156" t="s">
        <v>6</v>
      </c>
      <c r="B1156" t="s">
        <v>344</v>
      </c>
      <c r="C1156" t="s">
        <v>351</v>
      </c>
      <c r="E1156" t="str">
        <f t="shared" si="18"/>
        <v/>
      </c>
    </row>
    <row r="1157" spans="1:5" x14ac:dyDescent="0.25">
      <c r="A1157" t="s">
        <v>352</v>
      </c>
      <c r="E1157">
        <f t="shared" si="18"/>
        <v>2</v>
      </c>
    </row>
    <row r="1158" spans="1:5" x14ac:dyDescent="0.25">
      <c r="E1158" t="str">
        <f t="shared" si="18"/>
        <v/>
      </c>
    </row>
    <row r="1159" spans="1:5" x14ac:dyDescent="0.25">
      <c r="B1159" s="1">
        <v>1</v>
      </c>
      <c r="C1159" t="s">
        <v>353</v>
      </c>
      <c r="E1159" t="str">
        <f t="shared" si="18"/>
        <v/>
      </c>
    </row>
    <row r="1160" spans="1:5" x14ac:dyDescent="0.25">
      <c r="A1160" t="s">
        <v>6</v>
      </c>
      <c r="B1160" t="s">
        <v>354</v>
      </c>
      <c r="C1160" t="s">
        <v>355</v>
      </c>
      <c r="E1160" t="str">
        <f t="shared" si="18"/>
        <v/>
      </c>
    </row>
    <row r="1161" spans="1:5" x14ac:dyDescent="0.25">
      <c r="A1161" t="s">
        <v>356</v>
      </c>
      <c r="E1161">
        <f t="shared" si="18"/>
        <v>7</v>
      </c>
    </row>
    <row r="1162" spans="1:5" x14ac:dyDescent="0.25">
      <c r="E1162" t="str">
        <f t="shared" si="18"/>
        <v/>
      </c>
    </row>
    <row r="1163" spans="1:5" x14ac:dyDescent="0.25">
      <c r="B1163" s="1">
        <v>1</v>
      </c>
      <c r="C1163" t="s">
        <v>192</v>
      </c>
      <c r="E1163" t="str">
        <f t="shared" si="18"/>
        <v/>
      </c>
    </row>
    <row r="1164" spans="1:5" x14ac:dyDescent="0.25">
      <c r="A1164" t="s">
        <v>6</v>
      </c>
      <c r="B1164" t="s">
        <v>357</v>
      </c>
      <c r="C1164" t="s">
        <v>358</v>
      </c>
      <c r="E1164" t="str">
        <f t="shared" si="18"/>
        <v/>
      </c>
    </row>
    <row r="1165" spans="1:5" x14ac:dyDescent="0.25">
      <c r="A1165" t="s">
        <v>359</v>
      </c>
      <c r="E1165">
        <f t="shared" si="18"/>
        <v>5</v>
      </c>
    </row>
    <row r="1166" spans="1:5" x14ac:dyDescent="0.25">
      <c r="E1166" t="str">
        <f t="shared" si="18"/>
        <v/>
      </c>
    </row>
    <row r="1167" spans="1:5" x14ac:dyDescent="0.25">
      <c r="A1167" t="s">
        <v>6</v>
      </c>
      <c r="B1167" t="s">
        <v>360</v>
      </c>
      <c r="C1167" t="s">
        <v>361</v>
      </c>
      <c r="E1167" t="str">
        <f t="shared" si="18"/>
        <v/>
      </c>
    </row>
    <row r="1168" spans="1:5" x14ac:dyDescent="0.25">
      <c r="A1168" t="s">
        <v>362</v>
      </c>
      <c r="E1168">
        <f t="shared" si="18"/>
        <v>38695</v>
      </c>
    </row>
    <row r="1169" spans="1:5" x14ac:dyDescent="0.25">
      <c r="E1169" t="str">
        <f t="shared" si="18"/>
        <v/>
      </c>
    </row>
    <row r="1170" spans="1:5" x14ac:dyDescent="0.25">
      <c r="B1170" s="1">
        <v>0.499</v>
      </c>
      <c r="C1170" t="s">
        <v>10</v>
      </c>
      <c r="E1170" t="str">
        <f t="shared" si="18"/>
        <v/>
      </c>
    </row>
    <row r="1171" spans="1:5" x14ac:dyDescent="0.25">
      <c r="B1171" s="1">
        <v>0</v>
      </c>
      <c r="C1171" t="s">
        <v>148</v>
      </c>
      <c r="E1171" t="str">
        <f t="shared" si="18"/>
        <v/>
      </c>
    </row>
    <row r="1172" spans="1:5" x14ac:dyDescent="0.25">
      <c r="B1172" s="1">
        <v>0.499</v>
      </c>
      <c r="C1172" t="s">
        <v>61</v>
      </c>
      <c r="E1172" t="str">
        <f t="shared" si="18"/>
        <v/>
      </c>
    </row>
    <row r="1173" spans="1:5" x14ac:dyDescent="0.25">
      <c r="B1173" s="1">
        <v>0</v>
      </c>
      <c r="C1173" t="s">
        <v>11</v>
      </c>
      <c r="E1173" t="str">
        <f t="shared" si="18"/>
        <v/>
      </c>
    </row>
    <row r="1174" spans="1:5" x14ac:dyDescent="0.25">
      <c r="E1174" t="str">
        <f t="shared" si="18"/>
        <v/>
      </c>
    </row>
    <row r="1175" spans="1:5" x14ac:dyDescent="0.25">
      <c r="A1175" t="s">
        <v>363</v>
      </c>
      <c r="E1175">
        <f t="shared" si="18"/>
        <v>6</v>
      </c>
    </row>
    <row r="1176" spans="1:5" x14ac:dyDescent="0.25">
      <c r="E1176" t="str">
        <f t="shared" si="18"/>
        <v/>
      </c>
    </row>
    <row r="1177" spans="1:5" x14ac:dyDescent="0.25">
      <c r="B1177" s="1">
        <v>1</v>
      </c>
      <c r="C1177" t="s">
        <v>11</v>
      </c>
      <c r="E1177" t="str">
        <f t="shared" si="18"/>
        <v/>
      </c>
    </row>
    <row r="1178" spans="1:5" x14ac:dyDescent="0.25">
      <c r="E1178" t="str">
        <f t="shared" si="18"/>
        <v/>
      </c>
    </row>
    <row r="1179" spans="1:5" x14ac:dyDescent="0.25">
      <c r="A1179" t="s">
        <v>364</v>
      </c>
      <c r="E1179">
        <f t="shared" si="18"/>
        <v>9</v>
      </c>
    </row>
    <row r="1180" spans="1:5" x14ac:dyDescent="0.25">
      <c r="E1180" t="str">
        <f t="shared" si="18"/>
        <v/>
      </c>
    </row>
    <row r="1181" spans="1:5" x14ac:dyDescent="0.25">
      <c r="B1181" s="1">
        <v>1</v>
      </c>
      <c r="C1181" t="s">
        <v>236</v>
      </c>
      <c r="E1181" t="str">
        <f t="shared" si="18"/>
        <v/>
      </c>
    </row>
    <row r="1182" spans="1:5" x14ac:dyDescent="0.25">
      <c r="E1182" t="str">
        <f t="shared" si="18"/>
        <v/>
      </c>
    </row>
    <row r="1183" spans="1:5" x14ac:dyDescent="0.25">
      <c r="A1183" t="s">
        <v>365</v>
      </c>
      <c r="E1183">
        <f t="shared" si="18"/>
        <v>170</v>
      </c>
    </row>
    <row r="1184" spans="1:5" x14ac:dyDescent="0.25">
      <c r="E1184" t="str">
        <f t="shared" si="18"/>
        <v/>
      </c>
    </row>
    <row r="1185" spans="1:5" x14ac:dyDescent="0.25">
      <c r="B1185" s="1">
        <v>0.55100000000000005</v>
      </c>
      <c r="C1185" t="s">
        <v>235</v>
      </c>
      <c r="E1185" t="str">
        <f t="shared" si="18"/>
        <v/>
      </c>
    </row>
    <row r="1186" spans="1:5" x14ac:dyDescent="0.25">
      <c r="B1186" s="1">
        <v>0.44800000000000001</v>
      </c>
      <c r="C1186" t="s">
        <v>61</v>
      </c>
      <c r="E1186" t="str">
        <f t="shared" si="18"/>
        <v/>
      </c>
    </row>
    <row r="1187" spans="1:5" x14ac:dyDescent="0.25">
      <c r="E1187" t="str">
        <f t="shared" si="18"/>
        <v/>
      </c>
    </row>
    <row r="1188" spans="1:5" x14ac:dyDescent="0.25">
      <c r="A1188" t="s">
        <v>366</v>
      </c>
      <c r="E1188">
        <f t="shared" si="18"/>
        <v>14</v>
      </c>
    </row>
    <row r="1189" spans="1:5" x14ac:dyDescent="0.25">
      <c r="E1189" t="str">
        <f t="shared" si="18"/>
        <v/>
      </c>
    </row>
    <row r="1190" spans="1:5" x14ac:dyDescent="0.25">
      <c r="B1190" s="1">
        <v>1</v>
      </c>
      <c r="C1190" t="s">
        <v>145</v>
      </c>
      <c r="E1190" t="str">
        <f t="shared" si="18"/>
        <v/>
      </c>
    </row>
    <row r="1191" spans="1:5" x14ac:dyDescent="0.25">
      <c r="E1191" t="str">
        <f t="shared" si="18"/>
        <v/>
      </c>
    </row>
    <row r="1192" spans="1:5" x14ac:dyDescent="0.25">
      <c r="A1192" t="s">
        <v>367</v>
      </c>
      <c r="E1192">
        <f t="shared" si="18"/>
        <v>99</v>
      </c>
    </row>
    <row r="1193" spans="1:5" x14ac:dyDescent="0.25">
      <c r="E1193" t="str">
        <f t="shared" si="18"/>
        <v/>
      </c>
    </row>
    <row r="1194" spans="1:5" x14ac:dyDescent="0.25">
      <c r="B1194" s="1">
        <v>1</v>
      </c>
      <c r="C1194" t="s">
        <v>72</v>
      </c>
      <c r="E1194" t="str">
        <f t="shared" si="18"/>
        <v/>
      </c>
    </row>
    <row r="1195" spans="1:5" x14ac:dyDescent="0.25">
      <c r="E1195" t="str">
        <f t="shared" si="18"/>
        <v/>
      </c>
    </row>
    <row r="1196" spans="1:5" x14ac:dyDescent="0.25">
      <c r="A1196" t="s">
        <v>368</v>
      </c>
      <c r="E1196">
        <f t="shared" si="18"/>
        <v>4</v>
      </c>
    </row>
    <row r="1197" spans="1:5" x14ac:dyDescent="0.25">
      <c r="E1197" t="str">
        <f t="shared" si="18"/>
        <v/>
      </c>
    </row>
    <row r="1198" spans="1:5" x14ac:dyDescent="0.25">
      <c r="B1198" s="1">
        <v>1</v>
      </c>
      <c r="C1198" t="s">
        <v>61</v>
      </c>
      <c r="E1198" t="str">
        <f t="shared" si="18"/>
        <v/>
      </c>
    </row>
    <row r="1199" spans="1:5" x14ac:dyDescent="0.25">
      <c r="E1199" t="str">
        <f t="shared" si="18"/>
        <v/>
      </c>
    </row>
    <row r="1200" spans="1:5" x14ac:dyDescent="0.25">
      <c r="A1200" t="s">
        <v>369</v>
      </c>
      <c r="E1200">
        <f t="shared" si="18"/>
        <v>2</v>
      </c>
    </row>
    <row r="1201" spans="1:5" x14ac:dyDescent="0.25">
      <c r="E1201" t="str">
        <f t="shared" si="18"/>
        <v/>
      </c>
    </row>
    <row r="1202" spans="1:5" x14ac:dyDescent="0.25">
      <c r="B1202" s="1">
        <v>1</v>
      </c>
      <c r="C1202" t="s">
        <v>28</v>
      </c>
      <c r="E1202" t="str">
        <f t="shared" si="18"/>
        <v/>
      </c>
    </row>
    <row r="1203" spans="1:5" x14ac:dyDescent="0.25">
      <c r="E1203" t="str">
        <f t="shared" si="18"/>
        <v/>
      </c>
    </row>
    <row r="1204" spans="1:5" x14ac:dyDescent="0.25">
      <c r="A1204" t="s">
        <v>370</v>
      </c>
      <c r="E1204">
        <f t="shared" si="18"/>
        <v>142</v>
      </c>
    </row>
    <row r="1205" spans="1:5" x14ac:dyDescent="0.25">
      <c r="E1205" t="str">
        <f t="shared" si="18"/>
        <v/>
      </c>
    </row>
    <row r="1206" spans="1:5" x14ac:dyDescent="0.25">
      <c r="B1206" s="1">
        <v>9.1999999999999998E-2</v>
      </c>
      <c r="C1206" t="s">
        <v>10</v>
      </c>
      <c r="E1206" t="str">
        <f t="shared" si="18"/>
        <v/>
      </c>
    </row>
    <row r="1207" spans="1:5" x14ac:dyDescent="0.25">
      <c r="B1207" s="1">
        <v>5.6000000000000001E-2</v>
      </c>
      <c r="C1207" t="s">
        <v>61</v>
      </c>
      <c r="E1207" t="str">
        <f t="shared" si="18"/>
        <v/>
      </c>
    </row>
    <row r="1208" spans="1:5" x14ac:dyDescent="0.25">
      <c r="B1208" s="1">
        <v>0.26400000000000001</v>
      </c>
      <c r="C1208" t="s">
        <v>19</v>
      </c>
      <c r="E1208" t="str">
        <f t="shared" si="18"/>
        <v/>
      </c>
    </row>
    <row r="1209" spans="1:5" x14ac:dyDescent="0.25">
      <c r="B1209" s="1">
        <v>5.1999999999999998E-2</v>
      </c>
      <c r="C1209" t="s">
        <v>58</v>
      </c>
      <c r="E1209" t="str">
        <f t="shared" si="18"/>
        <v/>
      </c>
    </row>
    <row r="1210" spans="1:5" x14ac:dyDescent="0.25">
      <c r="B1210" s="1">
        <v>0.153</v>
      </c>
      <c r="C1210" t="s">
        <v>16</v>
      </c>
      <c r="E1210" t="str">
        <f t="shared" si="18"/>
        <v/>
      </c>
    </row>
    <row r="1211" spans="1:5" x14ac:dyDescent="0.25">
      <c r="B1211" s="1">
        <v>4.3999999999999997E-2</v>
      </c>
      <c r="C1211" t="s">
        <v>59</v>
      </c>
      <c r="E1211" t="str">
        <f t="shared" si="18"/>
        <v/>
      </c>
    </row>
    <row r="1212" spans="1:5" x14ac:dyDescent="0.25">
      <c r="B1212" s="1">
        <v>0.08</v>
      </c>
      <c r="C1212" t="s">
        <v>28</v>
      </c>
      <c r="E1212" t="str">
        <f t="shared" si="18"/>
        <v/>
      </c>
    </row>
    <row r="1213" spans="1:5" x14ac:dyDescent="0.25">
      <c r="B1213" s="1">
        <v>0.17399999999999999</v>
      </c>
      <c r="C1213" t="s">
        <v>229</v>
      </c>
      <c r="E1213" t="str">
        <f t="shared" si="18"/>
        <v/>
      </c>
    </row>
    <row r="1214" spans="1:5" x14ac:dyDescent="0.25">
      <c r="B1214" s="1">
        <v>8.1000000000000003E-2</v>
      </c>
      <c r="C1214" t="s">
        <v>11</v>
      </c>
      <c r="E1214" t="str">
        <f t="shared" si="18"/>
        <v/>
      </c>
    </row>
    <row r="1215" spans="1:5" x14ac:dyDescent="0.25">
      <c r="E1215" t="str">
        <f t="shared" si="18"/>
        <v/>
      </c>
    </row>
    <row r="1216" spans="1:5" x14ac:dyDescent="0.25">
      <c r="A1216" t="s">
        <v>371</v>
      </c>
      <c r="E1216">
        <f t="shared" si="18"/>
        <v>44</v>
      </c>
    </row>
    <row r="1217" spans="1:5" x14ac:dyDescent="0.25">
      <c r="E1217" t="str">
        <f t="shared" si="18"/>
        <v/>
      </c>
    </row>
    <row r="1218" spans="1:5" x14ac:dyDescent="0.25">
      <c r="B1218" s="1">
        <v>0.69299999999999995</v>
      </c>
      <c r="C1218" t="s">
        <v>91</v>
      </c>
      <c r="E1218" t="str">
        <f t="shared" ref="E1218:E1281" si="19">IFERROR(HLOOKUP($A1218,$F$2:$LP$3,2,FALSE),"")</f>
        <v/>
      </c>
    </row>
    <row r="1219" spans="1:5" x14ac:dyDescent="0.25">
      <c r="B1219" s="1">
        <v>0.182</v>
      </c>
      <c r="C1219" t="s">
        <v>58</v>
      </c>
      <c r="E1219" t="str">
        <f t="shared" si="19"/>
        <v/>
      </c>
    </row>
    <row r="1220" spans="1:5" x14ac:dyDescent="0.25">
      <c r="B1220" s="1">
        <v>0.123</v>
      </c>
      <c r="C1220" t="s">
        <v>28</v>
      </c>
      <c r="E1220" t="str">
        <f t="shared" si="19"/>
        <v/>
      </c>
    </row>
    <row r="1221" spans="1:5" x14ac:dyDescent="0.25">
      <c r="E1221" t="str">
        <f t="shared" si="19"/>
        <v/>
      </c>
    </row>
    <row r="1222" spans="1:5" x14ac:dyDescent="0.25">
      <c r="A1222" t="s">
        <v>372</v>
      </c>
      <c r="E1222">
        <f t="shared" si="19"/>
        <v>6</v>
      </c>
    </row>
    <row r="1223" spans="1:5" x14ac:dyDescent="0.25">
      <c r="E1223" t="str">
        <f t="shared" si="19"/>
        <v/>
      </c>
    </row>
    <row r="1224" spans="1:5" x14ac:dyDescent="0.25">
      <c r="B1224" s="1">
        <v>1</v>
      </c>
      <c r="C1224" t="s">
        <v>134</v>
      </c>
      <c r="E1224" t="str">
        <f t="shared" si="19"/>
        <v/>
      </c>
    </row>
    <row r="1225" spans="1:5" x14ac:dyDescent="0.25">
      <c r="E1225" t="str">
        <f t="shared" si="19"/>
        <v/>
      </c>
    </row>
    <row r="1226" spans="1:5" x14ac:dyDescent="0.25">
      <c r="A1226" s="2" t="s">
        <v>373</v>
      </c>
      <c r="E1226">
        <f t="shared" si="19"/>
        <v>120</v>
      </c>
    </row>
    <row r="1227" spans="1:5" x14ac:dyDescent="0.25">
      <c r="E1227" t="str">
        <f t="shared" si="19"/>
        <v/>
      </c>
    </row>
    <row r="1228" spans="1:5" x14ac:dyDescent="0.25">
      <c r="B1228" s="1">
        <v>0.749</v>
      </c>
      <c r="C1228" t="s">
        <v>134</v>
      </c>
      <c r="E1228" t="str">
        <f t="shared" si="19"/>
        <v/>
      </c>
    </row>
    <row r="1229" spans="1:5" x14ac:dyDescent="0.25">
      <c r="B1229" s="1">
        <v>7.6999999999999999E-2</v>
      </c>
      <c r="C1229" t="s">
        <v>28</v>
      </c>
      <c r="E1229" t="str">
        <f t="shared" si="19"/>
        <v/>
      </c>
    </row>
    <row r="1230" spans="1:5" x14ac:dyDescent="0.25">
      <c r="B1230" s="1">
        <v>0.17299999999999999</v>
      </c>
      <c r="C1230" t="s">
        <v>72</v>
      </c>
      <c r="E1230" t="str">
        <f t="shared" si="19"/>
        <v/>
      </c>
    </row>
    <row r="1231" spans="1:5" x14ac:dyDescent="0.25">
      <c r="E1231" t="str">
        <f t="shared" si="19"/>
        <v/>
      </c>
    </row>
    <row r="1232" spans="1:5" x14ac:dyDescent="0.25">
      <c r="A1232" t="s">
        <v>374</v>
      </c>
      <c r="E1232">
        <f t="shared" si="19"/>
        <v>3</v>
      </c>
    </row>
    <row r="1233" spans="1:5" x14ac:dyDescent="0.25">
      <c r="E1233" t="str">
        <f t="shared" si="19"/>
        <v/>
      </c>
    </row>
    <row r="1234" spans="1:5" x14ac:dyDescent="0.25">
      <c r="B1234" s="1">
        <v>1</v>
      </c>
      <c r="C1234" t="s">
        <v>28</v>
      </c>
      <c r="E1234" t="str">
        <f t="shared" si="19"/>
        <v/>
      </c>
    </row>
    <row r="1235" spans="1:5" x14ac:dyDescent="0.25">
      <c r="E1235" t="str">
        <f t="shared" si="19"/>
        <v/>
      </c>
    </row>
    <row r="1236" spans="1:5" x14ac:dyDescent="0.25">
      <c r="A1236" t="s">
        <v>375</v>
      </c>
      <c r="E1236">
        <f t="shared" si="19"/>
        <v>166</v>
      </c>
    </row>
    <row r="1237" spans="1:5" x14ac:dyDescent="0.25">
      <c r="E1237" t="str">
        <f t="shared" si="19"/>
        <v/>
      </c>
    </row>
    <row r="1238" spans="1:5" x14ac:dyDescent="0.25">
      <c r="B1238" s="1">
        <v>0.04</v>
      </c>
      <c r="C1238" t="s">
        <v>28</v>
      </c>
      <c r="E1238" t="str">
        <f t="shared" si="19"/>
        <v/>
      </c>
    </row>
    <row r="1239" spans="1:5" x14ac:dyDescent="0.25">
      <c r="B1239" s="1">
        <v>0.95899999999999996</v>
      </c>
      <c r="C1239" t="s">
        <v>72</v>
      </c>
      <c r="E1239" t="str">
        <f t="shared" si="19"/>
        <v/>
      </c>
    </row>
    <row r="1240" spans="1:5" x14ac:dyDescent="0.25">
      <c r="E1240" t="str">
        <f t="shared" si="19"/>
        <v/>
      </c>
    </row>
    <row r="1241" spans="1:5" x14ac:dyDescent="0.25">
      <c r="A1241" t="s">
        <v>376</v>
      </c>
      <c r="E1241">
        <f t="shared" si="19"/>
        <v>324</v>
      </c>
    </row>
    <row r="1242" spans="1:5" x14ac:dyDescent="0.25">
      <c r="E1242" t="str">
        <f t="shared" si="19"/>
        <v/>
      </c>
    </row>
    <row r="1243" spans="1:5" x14ac:dyDescent="0.25">
      <c r="B1243" s="1">
        <v>0.88300000000000001</v>
      </c>
      <c r="C1243" t="s">
        <v>134</v>
      </c>
      <c r="E1243" t="str">
        <f t="shared" si="19"/>
        <v/>
      </c>
    </row>
    <row r="1244" spans="1:5" x14ac:dyDescent="0.25">
      <c r="B1244" s="1">
        <v>0.11600000000000001</v>
      </c>
      <c r="C1244" t="s">
        <v>72</v>
      </c>
      <c r="E1244" t="str">
        <f t="shared" si="19"/>
        <v/>
      </c>
    </row>
    <row r="1245" spans="1:5" x14ac:dyDescent="0.25">
      <c r="E1245" t="str">
        <f t="shared" si="19"/>
        <v/>
      </c>
    </row>
    <row r="1246" spans="1:5" x14ac:dyDescent="0.25">
      <c r="A1246" s="2" t="s">
        <v>377</v>
      </c>
      <c r="E1246">
        <f t="shared" si="19"/>
        <v>7</v>
      </c>
    </row>
    <row r="1247" spans="1:5" x14ac:dyDescent="0.25">
      <c r="E1247" t="str">
        <f t="shared" si="19"/>
        <v/>
      </c>
    </row>
    <row r="1248" spans="1:5" x14ac:dyDescent="0.25">
      <c r="B1248" s="1">
        <v>1</v>
      </c>
      <c r="C1248" t="s">
        <v>72</v>
      </c>
      <c r="E1248" t="str">
        <f t="shared" si="19"/>
        <v/>
      </c>
    </row>
    <row r="1249" spans="1:5" x14ac:dyDescent="0.25">
      <c r="E1249" t="str">
        <f t="shared" si="19"/>
        <v/>
      </c>
    </row>
    <row r="1250" spans="1:5" x14ac:dyDescent="0.25">
      <c r="A1250" t="s">
        <v>378</v>
      </c>
      <c r="E1250">
        <f t="shared" si="19"/>
        <v>4</v>
      </c>
    </row>
    <row r="1251" spans="1:5" x14ac:dyDescent="0.25">
      <c r="E1251" t="str">
        <f t="shared" si="19"/>
        <v/>
      </c>
    </row>
    <row r="1252" spans="1:5" x14ac:dyDescent="0.25">
      <c r="B1252" s="1">
        <v>1</v>
      </c>
      <c r="C1252" t="s">
        <v>28</v>
      </c>
      <c r="E1252" t="str">
        <f t="shared" si="19"/>
        <v/>
      </c>
    </row>
    <row r="1253" spans="1:5" x14ac:dyDescent="0.25">
      <c r="E1253" t="str">
        <f t="shared" si="19"/>
        <v/>
      </c>
    </row>
    <row r="1254" spans="1:5" x14ac:dyDescent="0.25">
      <c r="A1254" t="s">
        <v>379</v>
      </c>
      <c r="E1254">
        <f t="shared" si="19"/>
        <v>26</v>
      </c>
    </row>
    <row r="1255" spans="1:5" x14ac:dyDescent="0.25">
      <c r="E1255" t="str">
        <f t="shared" si="19"/>
        <v/>
      </c>
    </row>
    <row r="1256" spans="1:5" x14ac:dyDescent="0.25">
      <c r="B1256" s="1">
        <v>0.115</v>
      </c>
      <c r="C1256" t="s">
        <v>10</v>
      </c>
      <c r="E1256" t="str">
        <f t="shared" si="19"/>
        <v/>
      </c>
    </row>
    <row r="1257" spans="1:5" x14ac:dyDescent="0.25">
      <c r="B1257" s="1">
        <v>0.88400000000000001</v>
      </c>
      <c r="C1257" t="s">
        <v>16</v>
      </c>
      <c r="E1257" t="str">
        <f t="shared" si="19"/>
        <v/>
      </c>
    </row>
    <row r="1258" spans="1:5" x14ac:dyDescent="0.25">
      <c r="A1258" t="s">
        <v>6</v>
      </c>
      <c r="B1258" t="s">
        <v>380</v>
      </c>
      <c r="C1258" t="s">
        <v>381</v>
      </c>
      <c r="E1258" t="str">
        <f t="shared" si="19"/>
        <v/>
      </c>
    </row>
    <row r="1259" spans="1:5" x14ac:dyDescent="0.25">
      <c r="A1259" t="s">
        <v>382</v>
      </c>
      <c r="E1259">
        <f t="shared" si="19"/>
        <v>2</v>
      </c>
    </row>
    <row r="1260" spans="1:5" x14ac:dyDescent="0.25">
      <c r="E1260" t="str">
        <f t="shared" si="19"/>
        <v/>
      </c>
    </row>
    <row r="1261" spans="1:5" x14ac:dyDescent="0.25">
      <c r="B1261" s="1">
        <v>1</v>
      </c>
      <c r="C1261" t="s">
        <v>175</v>
      </c>
      <c r="E1261" t="str">
        <f t="shared" si="19"/>
        <v/>
      </c>
    </row>
    <row r="1262" spans="1:5" x14ac:dyDescent="0.25">
      <c r="A1262" t="s">
        <v>6</v>
      </c>
      <c r="B1262" t="s">
        <v>383</v>
      </c>
      <c r="C1262" t="s">
        <v>384</v>
      </c>
      <c r="E1262" t="str">
        <f t="shared" si="19"/>
        <v/>
      </c>
    </row>
    <row r="1263" spans="1:5" x14ac:dyDescent="0.25">
      <c r="A1263" t="s">
        <v>385</v>
      </c>
      <c r="E1263">
        <f t="shared" si="19"/>
        <v>6</v>
      </c>
    </row>
    <row r="1264" spans="1:5" x14ac:dyDescent="0.25">
      <c r="E1264" t="str">
        <f t="shared" si="19"/>
        <v/>
      </c>
    </row>
    <row r="1265" spans="1:5" x14ac:dyDescent="0.25">
      <c r="B1265" s="1">
        <v>1</v>
      </c>
      <c r="C1265" t="s">
        <v>353</v>
      </c>
      <c r="E1265" t="str">
        <f t="shared" si="19"/>
        <v/>
      </c>
    </row>
    <row r="1266" spans="1:5" x14ac:dyDescent="0.25">
      <c r="A1266" t="s">
        <v>6</v>
      </c>
      <c r="B1266" t="s">
        <v>386</v>
      </c>
      <c r="C1266" t="s">
        <v>387</v>
      </c>
      <c r="E1266" t="str">
        <f t="shared" si="19"/>
        <v/>
      </c>
    </row>
    <row r="1267" spans="1:5" x14ac:dyDescent="0.25">
      <c r="A1267" t="s">
        <v>388</v>
      </c>
      <c r="E1267">
        <f t="shared" si="19"/>
        <v>10</v>
      </c>
    </row>
    <row r="1268" spans="1:5" x14ac:dyDescent="0.25">
      <c r="E1268" t="str">
        <f t="shared" si="19"/>
        <v/>
      </c>
    </row>
    <row r="1269" spans="1:5" x14ac:dyDescent="0.25">
      <c r="B1269" s="1">
        <v>1</v>
      </c>
      <c r="C1269" t="s">
        <v>28</v>
      </c>
      <c r="E1269" t="str">
        <f t="shared" si="19"/>
        <v/>
      </c>
    </row>
    <row r="1270" spans="1:5" x14ac:dyDescent="0.25">
      <c r="E1270" t="str">
        <f t="shared" si="19"/>
        <v/>
      </c>
    </row>
    <row r="1271" spans="1:5" x14ac:dyDescent="0.25">
      <c r="A1271" t="s">
        <v>389</v>
      </c>
      <c r="E1271">
        <f t="shared" si="19"/>
        <v>4</v>
      </c>
    </row>
    <row r="1272" spans="1:5" x14ac:dyDescent="0.25">
      <c r="E1272" t="str">
        <f t="shared" si="19"/>
        <v/>
      </c>
    </row>
    <row r="1273" spans="1:5" x14ac:dyDescent="0.25">
      <c r="B1273" s="1">
        <v>1</v>
      </c>
      <c r="C1273" t="s">
        <v>51</v>
      </c>
      <c r="E1273" t="str">
        <f t="shared" si="19"/>
        <v/>
      </c>
    </row>
    <row r="1274" spans="1:5" x14ac:dyDescent="0.25">
      <c r="A1274" t="s">
        <v>6</v>
      </c>
      <c r="B1274" t="s">
        <v>390</v>
      </c>
      <c r="C1274" t="s">
        <v>391</v>
      </c>
      <c r="E1274" t="str">
        <f t="shared" si="19"/>
        <v/>
      </c>
    </row>
    <row r="1275" spans="1:5" x14ac:dyDescent="0.25">
      <c r="A1275" t="s">
        <v>392</v>
      </c>
      <c r="E1275">
        <f t="shared" si="19"/>
        <v>447</v>
      </c>
    </row>
    <row r="1276" spans="1:5" x14ac:dyDescent="0.25">
      <c r="E1276" t="str">
        <f t="shared" si="19"/>
        <v/>
      </c>
    </row>
    <row r="1277" spans="1:5" x14ac:dyDescent="0.25">
      <c r="B1277" s="1">
        <v>0.65400000000000003</v>
      </c>
      <c r="C1277" t="s">
        <v>61</v>
      </c>
      <c r="E1277" t="str">
        <f t="shared" si="19"/>
        <v/>
      </c>
    </row>
    <row r="1278" spans="1:5" x14ac:dyDescent="0.25">
      <c r="B1278" s="1">
        <v>0.34499999999999997</v>
      </c>
      <c r="C1278" t="s">
        <v>79</v>
      </c>
      <c r="E1278" t="str">
        <f t="shared" si="19"/>
        <v/>
      </c>
    </row>
    <row r="1279" spans="1:5" x14ac:dyDescent="0.25">
      <c r="E1279" t="str">
        <f t="shared" si="19"/>
        <v/>
      </c>
    </row>
    <row r="1280" spans="1:5" x14ac:dyDescent="0.25">
      <c r="A1280" t="s">
        <v>393</v>
      </c>
      <c r="E1280">
        <f t="shared" si="19"/>
        <v>694</v>
      </c>
    </row>
    <row r="1281" spans="1:5" x14ac:dyDescent="0.25">
      <c r="E1281" t="str">
        <f t="shared" si="19"/>
        <v/>
      </c>
    </row>
    <row r="1282" spans="1:5" x14ac:dyDescent="0.25">
      <c r="B1282" s="1">
        <v>1</v>
      </c>
      <c r="C1282" t="s">
        <v>29</v>
      </c>
      <c r="E1282" t="str">
        <f t="shared" ref="E1282:E1345" si="20">IFERROR(HLOOKUP($A1282,$F$2:$LP$3,2,FALSE),"")</f>
        <v/>
      </c>
    </row>
    <row r="1283" spans="1:5" x14ac:dyDescent="0.25">
      <c r="A1283" t="s">
        <v>6</v>
      </c>
      <c r="B1283" t="s">
        <v>394</v>
      </c>
      <c r="E1283" t="str">
        <f t="shared" si="20"/>
        <v/>
      </c>
    </row>
    <row r="1284" spans="1:5" x14ac:dyDescent="0.25">
      <c r="A1284" t="s">
        <v>395</v>
      </c>
      <c r="E1284">
        <f t="shared" si="20"/>
        <v>476</v>
      </c>
    </row>
    <row r="1285" spans="1:5" x14ac:dyDescent="0.25">
      <c r="E1285" t="str">
        <f t="shared" si="20"/>
        <v/>
      </c>
    </row>
    <row r="1286" spans="1:5" x14ac:dyDescent="0.25">
      <c r="B1286" s="1">
        <v>1</v>
      </c>
      <c r="C1286" t="s">
        <v>79</v>
      </c>
      <c r="E1286" t="str">
        <f t="shared" si="20"/>
        <v/>
      </c>
    </row>
    <row r="1287" spans="1:5" x14ac:dyDescent="0.25">
      <c r="A1287" t="s">
        <v>6</v>
      </c>
      <c r="B1287" t="s">
        <v>396</v>
      </c>
      <c r="C1287" t="s">
        <v>397</v>
      </c>
      <c r="E1287" t="str">
        <f t="shared" si="20"/>
        <v/>
      </c>
    </row>
    <row r="1288" spans="1:5" x14ac:dyDescent="0.25">
      <c r="A1288" t="s">
        <v>398</v>
      </c>
      <c r="E1288">
        <f t="shared" si="20"/>
        <v>14</v>
      </c>
    </row>
    <row r="1289" spans="1:5" x14ac:dyDescent="0.25">
      <c r="E1289" t="str">
        <f t="shared" si="20"/>
        <v/>
      </c>
    </row>
    <row r="1290" spans="1:5" x14ac:dyDescent="0.25">
      <c r="B1290" s="1">
        <v>1</v>
      </c>
      <c r="C1290" t="s">
        <v>192</v>
      </c>
      <c r="E1290" t="str">
        <f t="shared" si="20"/>
        <v/>
      </c>
    </row>
    <row r="1291" spans="1:5" x14ac:dyDescent="0.25">
      <c r="E1291" t="str">
        <f t="shared" si="20"/>
        <v/>
      </c>
    </row>
    <row r="1292" spans="1:5" x14ac:dyDescent="0.25">
      <c r="A1292" t="s">
        <v>399</v>
      </c>
      <c r="E1292">
        <f t="shared" si="20"/>
        <v>47</v>
      </c>
    </row>
    <row r="1293" spans="1:5" x14ac:dyDescent="0.25">
      <c r="E1293" t="str">
        <f t="shared" si="20"/>
        <v/>
      </c>
    </row>
    <row r="1294" spans="1:5" x14ac:dyDescent="0.25">
      <c r="B1294" s="1">
        <v>0.91900000000000004</v>
      </c>
      <c r="C1294" t="s">
        <v>10</v>
      </c>
      <c r="E1294" t="str">
        <f t="shared" si="20"/>
        <v/>
      </c>
    </row>
    <row r="1295" spans="1:5" x14ac:dyDescent="0.25">
      <c r="B1295" s="1">
        <v>0.08</v>
      </c>
      <c r="C1295" t="s">
        <v>61</v>
      </c>
      <c r="E1295" t="str">
        <f t="shared" si="20"/>
        <v/>
      </c>
    </row>
    <row r="1296" spans="1:5" x14ac:dyDescent="0.25">
      <c r="E1296" t="str">
        <f t="shared" si="20"/>
        <v/>
      </c>
    </row>
    <row r="1297" spans="1:5" x14ac:dyDescent="0.25">
      <c r="A1297" t="s">
        <v>400</v>
      </c>
      <c r="E1297">
        <f t="shared" si="20"/>
        <v>8</v>
      </c>
    </row>
    <row r="1298" spans="1:5" x14ac:dyDescent="0.25">
      <c r="E1298" t="str">
        <f t="shared" si="20"/>
        <v/>
      </c>
    </row>
    <row r="1299" spans="1:5" x14ac:dyDescent="0.25">
      <c r="B1299" s="1">
        <v>1</v>
      </c>
      <c r="C1299" t="s">
        <v>59</v>
      </c>
      <c r="E1299" t="str">
        <f t="shared" si="20"/>
        <v/>
      </c>
    </row>
    <row r="1300" spans="1:5" x14ac:dyDescent="0.25">
      <c r="E1300" t="str">
        <f t="shared" si="20"/>
        <v/>
      </c>
    </row>
    <row r="1301" spans="1:5" x14ac:dyDescent="0.25">
      <c r="A1301" t="s">
        <v>401</v>
      </c>
      <c r="E1301">
        <f t="shared" si="20"/>
        <v>13</v>
      </c>
    </row>
    <row r="1302" spans="1:5" x14ac:dyDescent="0.25">
      <c r="E1302" t="str">
        <f t="shared" si="20"/>
        <v/>
      </c>
    </row>
    <row r="1303" spans="1:5" x14ac:dyDescent="0.25">
      <c r="B1303" s="1">
        <v>1</v>
      </c>
      <c r="C1303" t="s">
        <v>192</v>
      </c>
      <c r="E1303" t="str">
        <f t="shared" si="20"/>
        <v/>
      </c>
    </row>
    <row r="1304" spans="1:5" x14ac:dyDescent="0.25">
      <c r="E1304" t="str">
        <f t="shared" si="20"/>
        <v/>
      </c>
    </row>
    <row r="1305" spans="1:5" x14ac:dyDescent="0.25">
      <c r="A1305" t="s">
        <v>402</v>
      </c>
      <c r="E1305">
        <f t="shared" si="20"/>
        <v>2</v>
      </c>
    </row>
    <row r="1306" spans="1:5" x14ac:dyDescent="0.25">
      <c r="E1306" t="str">
        <f t="shared" si="20"/>
        <v/>
      </c>
    </row>
    <row r="1307" spans="1:5" x14ac:dyDescent="0.25">
      <c r="B1307" s="1">
        <v>1</v>
      </c>
      <c r="C1307" t="s">
        <v>11</v>
      </c>
      <c r="E1307" t="str">
        <f t="shared" si="20"/>
        <v/>
      </c>
    </row>
    <row r="1308" spans="1:5" x14ac:dyDescent="0.25">
      <c r="E1308" t="str">
        <f t="shared" si="20"/>
        <v/>
      </c>
    </row>
    <row r="1309" spans="1:5" x14ac:dyDescent="0.25">
      <c r="A1309" t="s">
        <v>403</v>
      </c>
      <c r="E1309">
        <f t="shared" si="20"/>
        <v>180</v>
      </c>
    </row>
    <row r="1310" spans="1:5" x14ac:dyDescent="0.25">
      <c r="E1310" t="str">
        <f t="shared" si="20"/>
        <v/>
      </c>
    </row>
    <row r="1311" spans="1:5" x14ac:dyDescent="0.25">
      <c r="B1311" s="1">
        <v>0.218</v>
      </c>
      <c r="C1311" t="s">
        <v>10</v>
      </c>
      <c r="E1311" t="str">
        <f t="shared" si="20"/>
        <v/>
      </c>
    </row>
    <row r="1312" spans="1:5" x14ac:dyDescent="0.25">
      <c r="B1312" s="1">
        <v>8.9999999999999993E-3</v>
      </c>
      <c r="C1312" t="s">
        <v>404</v>
      </c>
      <c r="E1312" t="str">
        <f t="shared" si="20"/>
        <v/>
      </c>
    </row>
    <row r="1313" spans="1:5" x14ac:dyDescent="0.25">
      <c r="B1313" s="1">
        <v>1.0999999999999999E-2</v>
      </c>
      <c r="C1313" t="s">
        <v>148</v>
      </c>
      <c r="E1313" t="str">
        <f t="shared" si="20"/>
        <v/>
      </c>
    </row>
    <row r="1314" spans="1:5" x14ac:dyDescent="0.25">
      <c r="B1314" s="1">
        <v>0.76</v>
      </c>
      <c r="C1314" t="s">
        <v>11</v>
      </c>
      <c r="E1314" t="str">
        <f t="shared" si="20"/>
        <v/>
      </c>
    </row>
    <row r="1315" spans="1:5" x14ac:dyDescent="0.25">
      <c r="E1315" t="str">
        <f t="shared" si="20"/>
        <v/>
      </c>
    </row>
    <row r="1316" spans="1:5" x14ac:dyDescent="0.25">
      <c r="A1316" t="s">
        <v>405</v>
      </c>
      <c r="E1316">
        <f t="shared" si="20"/>
        <v>13</v>
      </c>
    </row>
    <row r="1317" spans="1:5" x14ac:dyDescent="0.25">
      <c r="E1317" t="str">
        <f t="shared" si="20"/>
        <v/>
      </c>
    </row>
    <row r="1318" spans="1:5" x14ac:dyDescent="0.25">
      <c r="B1318" s="1">
        <v>0.54400000000000004</v>
      </c>
      <c r="C1318" t="s">
        <v>61</v>
      </c>
      <c r="E1318" t="str">
        <f t="shared" si="20"/>
        <v/>
      </c>
    </row>
    <row r="1319" spans="1:5" x14ac:dyDescent="0.25">
      <c r="B1319" s="1">
        <v>0.45500000000000002</v>
      </c>
      <c r="C1319" t="s">
        <v>59</v>
      </c>
      <c r="E1319" t="str">
        <f t="shared" si="20"/>
        <v/>
      </c>
    </row>
    <row r="1320" spans="1:5" x14ac:dyDescent="0.25">
      <c r="E1320" t="str">
        <f t="shared" si="20"/>
        <v/>
      </c>
    </row>
    <row r="1321" spans="1:5" x14ac:dyDescent="0.25">
      <c r="A1321" t="s">
        <v>406</v>
      </c>
      <c r="E1321">
        <f t="shared" si="20"/>
        <v>11</v>
      </c>
    </row>
    <row r="1322" spans="1:5" x14ac:dyDescent="0.25">
      <c r="E1322" t="str">
        <f t="shared" si="20"/>
        <v/>
      </c>
    </row>
    <row r="1323" spans="1:5" x14ac:dyDescent="0.25">
      <c r="B1323" s="1">
        <v>0.59399999999999997</v>
      </c>
      <c r="C1323" t="s">
        <v>68</v>
      </c>
      <c r="E1323" t="str">
        <f t="shared" si="20"/>
        <v/>
      </c>
    </row>
    <row r="1324" spans="1:5" x14ac:dyDescent="0.25">
      <c r="B1324" s="1">
        <v>0.40500000000000003</v>
      </c>
      <c r="C1324" t="s">
        <v>11</v>
      </c>
      <c r="E1324" t="str">
        <f t="shared" si="20"/>
        <v/>
      </c>
    </row>
    <row r="1325" spans="1:5" x14ac:dyDescent="0.25">
      <c r="E1325" t="str">
        <f t="shared" si="20"/>
        <v/>
      </c>
    </row>
    <row r="1326" spans="1:5" x14ac:dyDescent="0.25">
      <c r="A1326" t="s">
        <v>407</v>
      </c>
      <c r="E1326">
        <f t="shared" si="20"/>
        <v>4</v>
      </c>
    </row>
    <row r="1327" spans="1:5" x14ac:dyDescent="0.25">
      <c r="E1327" t="str">
        <f t="shared" si="20"/>
        <v/>
      </c>
    </row>
    <row r="1328" spans="1:5" x14ac:dyDescent="0.25">
      <c r="B1328" s="1">
        <v>1</v>
      </c>
      <c r="C1328" t="s">
        <v>192</v>
      </c>
      <c r="E1328" t="str">
        <f t="shared" si="20"/>
        <v/>
      </c>
    </row>
    <row r="1329" spans="1:5" x14ac:dyDescent="0.25">
      <c r="E1329" t="str">
        <f t="shared" si="20"/>
        <v/>
      </c>
    </row>
    <row r="1330" spans="1:5" x14ac:dyDescent="0.25">
      <c r="A1330" t="s">
        <v>408</v>
      </c>
      <c r="E1330">
        <f t="shared" si="20"/>
        <v>4</v>
      </c>
    </row>
    <row r="1331" spans="1:5" x14ac:dyDescent="0.25">
      <c r="E1331" t="str">
        <f t="shared" si="20"/>
        <v/>
      </c>
    </row>
    <row r="1332" spans="1:5" x14ac:dyDescent="0.25">
      <c r="B1332" s="1">
        <v>1</v>
      </c>
      <c r="C1332" t="s">
        <v>147</v>
      </c>
      <c r="E1332" t="str">
        <f t="shared" si="20"/>
        <v/>
      </c>
    </row>
    <row r="1333" spans="1:5" x14ac:dyDescent="0.25">
      <c r="E1333" t="str">
        <f t="shared" si="20"/>
        <v/>
      </c>
    </row>
    <row r="1334" spans="1:5" x14ac:dyDescent="0.25">
      <c r="A1334" t="s">
        <v>409</v>
      </c>
      <c r="E1334">
        <f t="shared" si="20"/>
        <v>8</v>
      </c>
    </row>
    <row r="1335" spans="1:5" x14ac:dyDescent="0.25">
      <c r="E1335" t="str">
        <f t="shared" si="20"/>
        <v/>
      </c>
    </row>
    <row r="1336" spans="1:5" x14ac:dyDescent="0.25">
      <c r="B1336" s="1">
        <v>1</v>
      </c>
      <c r="C1336" t="s">
        <v>192</v>
      </c>
      <c r="E1336" t="str">
        <f t="shared" si="20"/>
        <v/>
      </c>
    </row>
    <row r="1337" spans="1:5" x14ac:dyDescent="0.25">
      <c r="E1337" t="str">
        <f t="shared" si="20"/>
        <v/>
      </c>
    </row>
    <row r="1338" spans="1:5" x14ac:dyDescent="0.25">
      <c r="A1338" t="s">
        <v>410</v>
      </c>
      <c r="E1338">
        <f t="shared" si="20"/>
        <v>2</v>
      </c>
    </row>
    <row r="1339" spans="1:5" x14ac:dyDescent="0.25">
      <c r="E1339" t="str">
        <f t="shared" si="20"/>
        <v/>
      </c>
    </row>
    <row r="1340" spans="1:5" x14ac:dyDescent="0.25">
      <c r="B1340" s="1">
        <v>1</v>
      </c>
      <c r="C1340" t="s">
        <v>58</v>
      </c>
      <c r="E1340" t="str">
        <f t="shared" si="20"/>
        <v/>
      </c>
    </row>
    <row r="1341" spans="1:5" x14ac:dyDescent="0.25">
      <c r="E1341" t="str">
        <f t="shared" si="20"/>
        <v/>
      </c>
    </row>
    <row r="1342" spans="1:5" x14ac:dyDescent="0.25">
      <c r="A1342" t="s">
        <v>411</v>
      </c>
      <c r="E1342">
        <f t="shared" si="20"/>
        <v>70</v>
      </c>
    </row>
    <row r="1343" spans="1:5" x14ac:dyDescent="0.25">
      <c r="E1343" t="str">
        <f t="shared" si="20"/>
        <v/>
      </c>
    </row>
    <row r="1344" spans="1:5" x14ac:dyDescent="0.25">
      <c r="B1344" s="1">
        <v>0.95</v>
      </c>
      <c r="C1344" t="s">
        <v>192</v>
      </c>
      <c r="E1344" t="str">
        <f t="shared" si="20"/>
        <v/>
      </c>
    </row>
    <row r="1345" spans="1:5" x14ac:dyDescent="0.25">
      <c r="B1345" s="1">
        <v>4.9000000000000002E-2</v>
      </c>
      <c r="C1345" t="s">
        <v>61</v>
      </c>
      <c r="E1345" t="str">
        <f t="shared" si="20"/>
        <v/>
      </c>
    </row>
    <row r="1346" spans="1:5" x14ac:dyDescent="0.25">
      <c r="E1346" t="str">
        <f t="shared" ref="E1346:E1409" si="21">IFERROR(HLOOKUP($A1346,$F$2:$LP$3,2,FALSE),"")</f>
        <v/>
      </c>
    </row>
    <row r="1347" spans="1:5" x14ac:dyDescent="0.25">
      <c r="A1347" t="s">
        <v>412</v>
      </c>
      <c r="E1347">
        <f t="shared" si="21"/>
        <v>68</v>
      </c>
    </row>
    <row r="1348" spans="1:5" x14ac:dyDescent="0.25">
      <c r="E1348" t="str">
        <f t="shared" si="21"/>
        <v/>
      </c>
    </row>
    <row r="1349" spans="1:5" x14ac:dyDescent="0.25">
      <c r="B1349" s="1">
        <v>0.34499999999999997</v>
      </c>
      <c r="C1349" t="s">
        <v>61</v>
      </c>
      <c r="E1349" t="str">
        <f t="shared" si="21"/>
        <v/>
      </c>
    </row>
    <row r="1350" spans="1:5" x14ac:dyDescent="0.25">
      <c r="B1350" s="1">
        <v>0.65400000000000003</v>
      </c>
      <c r="C1350" t="s">
        <v>59</v>
      </c>
      <c r="E1350" t="str">
        <f t="shared" si="21"/>
        <v/>
      </c>
    </row>
    <row r="1351" spans="1:5" x14ac:dyDescent="0.25">
      <c r="E1351" t="str">
        <f t="shared" si="21"/>
        <v/>
      </c>
    </row>
    <row r="1352" spans="1:5" x14ac:dyDescent="0.25">
      <c r="A1352" t="s">
        <v>413</v>
      </c>
      <c r="E1352">
        <f t="shared" si="21"/>
        <v>2</v>
      </c>
    </row>
    <row r="1353" spans="1:5" x14ac:dyDescent="0.25">
      <c r="E1353" t="str">
        <f t="shared" si="21"/>
        <v/>
      </c>
    </row>
    <row r="1354" spans="1:5" x14ac:dyDescent="0.25">
      <c r="B1354" s="1">
        <v>1</v>
      </c>
      <c r="C1354" t="s">
        <v>61</v>
      </c>
      <c r="E1354" t="str">
        <f t="shared" si="21"/>
        <v/>
      </c>
    </row>
    <row r="1355" spans="1:5" x14ac:dyDescent="0.25">
      <c r="E1355" t="str">
        <f t="shared" si="21"/>
        <v/>
      </c>
    </row>
    <row r="1356" spans="1:5" x14ac:dyDescent="0.25">
      <c r="A1356" t="s">
        <v>414</v>
      </c>
      <c r="E1356">
        <f t="shared" si="21"/>
        <v>240</v>
      </c>
    </row>
    <row r="1357" spans="1:5" x14ac:dyDescent="0.25">
      <c r="E1357" t="str">
        <f t="shared" si="21"/>
        <v/>
      </c>
    </row>
    <row r="1358" spans="1:5" x14ac:dyDescent="0.25">
      <c r="B1358" s="1">
        <v>0.29899999999999999</v>
      </c>
      <c r="C1358" t="s">
        <v>61</v>
      </c>
      <c r="E1358" t="str">
        <f t="shared" si="21"/>
        <v/>
      </c>
    </row>
    <row r="1359" spans="1:5" x14ac:dyDescent="0.25">
      <c r="B1359" s="1">
        <v>0.7</v>
      </c>
      <c r="C1359" t="s">
        <v>11</v>
      </c>
      <c r="E1359" t="str">
        <f t="shared" si="21"/>
        <v/>
      </c>
    </row>
    <row r="1360" spans="1:5" x14ac:dyDescent="0.25">
      <c r="E1360" t="str">
        <f t="shared" si="21"/>
        <v/>
      </c>
    </row>
    <row r="1361" spans="1:5" x14ac:dyDescent="0.25">
      <c r="A1361" t="s">
        <v>415</v>
      </c>
      <c r="E1361">
        <f t="shared" si="21"/>
        <v>54</v>
      </c>
    </row>
    <row r="1362" spans="1:5" x14ac:dyDescent="0.25">
      <c r="E1362" t="str">
        <f t="shared" si="21"/>
        <v/>
      </c>
    </row>
    <row r="1363" spans="1:5" x14ac:dyDescent="0.25">
      <c r="B1363" s="1">
        <v>1</v>
      </c>
      <c r="C1363" t="s">
        <v>11</v>
      </c>
      <c r="E1363" t="str">
        <f t="shared" si="21"/>
        <v/>
      </c>
    </row>
    <row r="1364" spans="1:5" x14ac:dyDescent="0.25">
      <c r="E1364" t="str">
        <f t="shared" si="21"/>
        <v/>
      </c>
    </row>
    <row r="1365" spans="1:5" x14ac:dyDescent="0.25">
      <c r="A1365" t="s">
        <v>416</v>
      </c>
      <c r="E1365">
        <f t="shared" si="21"/>
        <v>65</v>
      </c>
    </row>
    <row r="1366" spans="1:5" x14ac:dyDescent="0.25">
      <c r="E1366" t="str">
        <f t="shared" si="21"/>
        <v/>
      </c>
    </row>
    <row r="1367" spans="1:5" x14ac:dyDescent="0.25">
      <c r="B1367" s="1">
        <v>1</v>
      </c>
      <c r="C1367" t="s">
        <v>11</v>
      </c>
      <c r="E1367" t="str">
        <f t="shared" si="21"/>
        <v/>
      </c>
    </row>
    <row r="1368" spans="1:5" x14ac:dyDescent="0.25">
      <c r="E1368" t="str">
        <f t="shared" si="21"/>
        <v/>
      </c>
    </row>
    <row r="1369" spans="1:5" x14ac:dyDescent="0.25">
      <c r="A1369" t="s">
        <v>417</v>
      </c>
      <c r="E1369">
        <f t="shared" si="21"/>
        <v>54</v>
      </c>
    </row>
    <row r="1370" spans="1:5" x14ac:dyDescent="0.25">
      <c r="E1370" t="str">
        <f t="shared" si="21"/>
        <v/>
      </c>
    </row>
    <row r="1371" spans="1:5" x14ac:dyDescent="0.25">
      <c r="B1371" s="1">
        <v>4.2999999999999997E-2</v>
      </c>
      <c r="C1371" t="s">
        <v>19</v>
      </c>
      <c r="E1371" t="str">
        <f t="shared" si="21"/>
        <v/>
      </c>
    </row>
    <row r="1372" spans="1:5" x14ac:dyDescent="0.25">
      <c r="B1372" s="1">
        <v>0.86599999999999999</v>
      </c>
      <c r="C1372" t="s">
        <v>59</v>
      </c>
      <c r="E1372" t="str">
        <f t="shared" si="21"/>
        <v/>
      </c>
    </row>
    <row r="1373" spans="1:5" x14ac:dyDescent="0.25">
      <c r="B1373" s="1">
        <v>0.09</v>
      </c>
      <c r="C1373" t="s">
        <v>28</v>
      </c>
      <c r="E1373" t="str">
        <f t="shared" si="21"/>
        <v/>
      </c>
    </row>
    <row r="1374" spans="1:5" x14ac:dyDescent="0.25">
      <c r="E1374" t="str">
        <f t="shared" si="21"/>
        <v/>
      </c>
    </row>
    <row r="1375" spans="1:5" x14ac:dyDescent="0.25">
      <c r="A1375" t="s">
        <v>418</v>
      </c>
      <c r="E1375">
        <f t="shared" si="21"/>
        <v>25</v>
      </c>
    </row>
    <row r="1376" spans="1:5" x14ac:dyDescent="0.25">
      <c r="E1376" t="str">
        <f t="shared" si="21"/>
        <v/>
      </c>
    </row>
    <row r="1377" spans="1:5" x14ac:dyDescent="0.25">
      <c r="B1377" s="1">
        <v>0.52700000000000002</v>
      </c>
      <c r="C1377" t="s">
        <v>61</v>
      </c>
      <c r="E1377" t="str">
        <f t="shared" si="21"/>
        <v/>
      </c>
    </row>
    <row r="1378" spans="1:5" x14ac:dyDescent="0.25">
      <c r="B1378" s="1">
        <v>0.47199999999999998</v>
      </c>
      <c r="C1378" t="s">
        <v>11</v>
      </c>
      <c r="E1378" t="str">
        <f t="shared" si="21"/>
        <v/>
      </c>
    </row>
    <row r="1379" spans="1:5" x14ac:dyDescent="0.25">
      <c r="E1379" t="str">
        <f t="shared" si="21"/>
        <v/>
      </c>
    </row>
    <row r="1380" spans="1:5" x14ac:dyDescent="0.25">
      <c r="A1380" t="s">
        <v>419</v>
      </c>
      <c r="E1380">
        <f t="shared" si="21"/>
        <v>21</v>
      </c>
    </row>
    <row r="1381" spans="1:5" x14ac:dyDescent="0.25">
      <c r="E1381" t="str">
        <f t="shared" si="21"/>
        <v/>
      </c>
    </row>
    <row r="1382" spans="1:5" x14ac:dyDescent="0.25">
      <c r="B1382" s="1">
        <v>1</v>
      </c>
      <c r="C1382" t="s">
        <v>134</v>
      </c>
      <c r="E1382" t="str">
        <f t="shared" si="21"/>
        <v/>
      </c>
    </row>
    <row r="1383" spans="1:5" x14ac:dyDescent="0.25">
      <c r="E1383" t="str">
        <f t="shared" si="21"/>
        <v/>
      </c>
    </row>
    <row r="1384" spans="1:5" x14ac:dyDescent="0.25">
      <c r="A1384" t="s">
        <v>420</v>
      </c>
      <c r="E1384">
        <f t="shared" si="21"/>
        <v>2822</v>
      </c>
    </row>
    <row r="1385" spans="1:5" x14ac:dyDescent="0.25">
      <c r="E1385" t="str">
        <f t="shared" si="21"/>
        <v/>
      </c>
    </row>
    <row r="1386" spans="1:5" x14ac:dyDescent="0.25">
      <c r="B1386" s="1">
        <v>0.245</v>
      </c>
      <c r="C1386" t="s">
        <v>10</v>
      </c>
      <c r="E1386" t="str">
        <f t="shared" si="21"/>
        <v/>
      </c>
    </row>
    <row r="1387" spans="1:5" x14ac:dyDescent="0.25">
      <c r="B1387" s="1">
        <v>0.111</v>
      </c>
      <c r="C1387" t="s">
        <v>148</v>
      </c>
      <c r="E1387" t="str">
        <f t="shared" si="21"/>
        <v/>
      </c>
    </row>
    <row r="1388" spans="1:5" x14ac:dyDescent="0.25">
      <c r="B1388" s="1">
        <v>1E-3</v>
      </c>
      <c r="C1388" t="s">
        <v>68</v>
      </c>
      <c r="E1388" t="str">
        <f t="shared" si="21"/>
        <v/>
      </c>
    </row>
    <row r="1389" spans="1:5" x14ac:dyDescent="0.25">
      <c r="B1389" s="1">
        <v>0.63900000000000001</v>
      </c>
      <c r="C1389" t="s">
        <v>11</v>
      </c>
      <c r="E1389" t="str">
        <f t="shared" si="21"/>
        <v/>
      </c>
    </row>
    <row r="1390" spans="1:5" x14ac:dyDescent="0.25">
      <c r="B1390" s="1">
        <v>1E-3</v>
      </c>
      <c r="C1390" t="s">
        <v>40</v>
      </c>
      <c r="E1390" t="str">
        <f t="shared" si="21"/>
        <v/>
      </c>
    </row>
    <row r="1391" spans="1:5" x14ac:dyDescent="0.25">
      <c r="A1391" t="s">
        <v>6</v>
      </c>
      <c r="B1391" t="s">
        <v>421</v>
      </c>
      <c r="C1391" t="s">
        <v>422</v>
      </c>
      <c r="E1391" t="str">
        <f t="shared" si="21"/>
        <v/>
      </c>
    </row>
    <row r="1392" spans="1:5" x14ac:dyDescent="0.25">
      <c r="A1392" t="s">
        <v>423</v>
      </c>
      <c r="E1392">
        <f t="shared" si="21"/>
        <v>3</v>
      </c>
    </row>
    <row r="1393" spans="1:5" x14ac:dyDescent="0.25">
      <c r="E1393" t="str">
        <f t="shared" si="21"/>
        <v/>
      </c>
    </row>
    <row r="1394" spans="1:5" x14ac:dyDescent="0.25">
      <c r="B1394" s="1">
        <v>1</v>
      </c>
      <c r="C1394" t="s">
        <v>192</v>
      </c>
      <c r="E1394" t="str">
        <f t="shared" si="21"/>
        <v/>
      </c>
    </row>
    <row r="1395" spans="1:5" x14ac:dyDescent="0.25">
      <c r="E1395" t="str">
        <f t="shared" si="21"/>
        <v/>
      </c>
    </row>
    <row r="1396" spans="1:5" x14ac:dyDescent="0.25">
      <c r="A1396" t="s">
        <v>424</v>
      </c>
      <c r="E1396">
        <f t="shared" si="21"/>
        <v>12</v>
      </c>
    </row>
    <row r="1397" spans="1:5" x14ac:dyDescent="0.25">
      <c r="E1397" t="str">
        <f t="shared" si="21"/>
        <v/>
      </c>
    </row>
    <row r="1398" spans="1:5" x14ac:dyDescent="0.25">
      <c r="B1398" s="1">
        <v>1</v>
      </c>
      <c r="C1398" t="s">
        <v>295</v>
      </c>
      <c r="E1398" t="str">
        <f t="shared" si="21"/>
        <v/>
      </c>
    </row>
    <row r="1399" spans="1:5" x14ac:dyDescent="0.25">
      <c r="E1399" t="str">
        <f t="shared" si="21"/>
        <v/>
      </c>
    </row>
    <row r="1400" spans="1:5" x14ac:dyDescent="0.25">
      <c r="A1400" t="s">
        <v>425</v>
      </c>
      <c r="E1400">
        <f t="shared" si="21"/>
        <v>186</v>
      </c>
    </row>
    <row r="1401" spans="1:5" x14ac:dyDescent="0.25">
      <c r="E1401" t="str">
        <f t="shared" si="21"/>
        <v/>
      </c>
    </row>
    <row r="1402" spans="1:5" x14ac:dyDescent="0.25">
      <c r="B1402" s="1">
        <v>2.9000000000000001E-2</v>
      </c>
      <c r="C1402" t="s">
        <v>295</v>
      </c>
      <c r="E1402" t="str">
        <f t="shared" si="21"/>
        <v/>
      </c>
    </row>
    <row r="1403" spans="1:5" x14ac:dyDescent="0.25">
      <c r="B1403" s="1">
        <v>0.97</v>
      </c>
      <c r="C1403" t="s">
        <v>147</v>
      </c>
      <c r="E1403" t="str">
        <f t="shared" si="21"/>
        <v/>
      </c>
    </row>
    <row r="1404" spans="1:5" x14ac:dyDescent="0.25">
      <c r="E1404" t="str">
        <f t="shared" si="21"/>
        <v/>
      </c>
    </row>
    <row r="1405" spans="1:5" x14ac:dyDescent="0.25">
      <c r="A1405" t="s">
        <v>426</v>
      </c>
      <c r="E1405">
        <f t="shared" si="21"/>
        <v>74</v>
      </c>
    </row>
    <row r="1406" spans="1:5" x14ac:dyDescent="0.25">
      <c r="E1406" t="str">
        <f t="shared" si="21"/>
        <v/>
      </c>
    </row>
    <row r="1407" spans="1:5" x14ac:dyDescent="0.25">
      <c r="B1407" s="1">
        <v>1</v>
      </c>
      <c r="C1407" t="s">
        <v>282</v>
      </c>
      <c r="E1407" t="str">
        <f t="shared" si="21"/>
        <v/>
      </c>
    </row>
    <row r="1408" spans="1:5" x14ac:dyDescent="0.25">
      <c r="E1408" t="str">
        <f t="shared" si="21"/>
        <v/>
      </c>
    </row>
    <row r="1409" spans="1:5" x14ac:dyDescent="0.25">
      <c r="A1409" t="s">
        <v>427</v>
      </c>
      <c r="E1409">
        <f t="shared" si="21"/>
        <v>10</v>
      </c>
    </row>
    <row r="1410" spans="1:5" x14ac:dyDescent="0.25">
      <c r="E1410" t="str">
        <f t="shared" ref="E1410:E1473" si="22">IFERROR(HLOOKUP($A1410,$F$2:$LP$3,2,FALSE),"")</f>
        <v/>
      </c>
    </row>
    <row r="1411" spans="1:5" x14ac:dyDescent="0.25">
      <c r="B1411" s="1">
        <v>1</v>
      </c>
      <c r="C1411" t="s">
        <v>16</v>
      </c>
      <c r="E1411" t="str">
        <f t="shared" si="22"/>
        <v/>
      </c>
    </row>
    <row r="1412" spans="1:5" x14ac:dyDescent="0.25">
      <c r="E1412" t="str">
        <f t="shared" si="22"/>
        <v/>
      </c>
    </row>
    <row r="1413" spans="1:5" x14ac:dyDescent="0.25">
      <c r="A1413" t="s">
        <v>428</v>
      </c>
      <c r="E1413">
        <f t="shared" si="22"/>
        <v>2</v>
      </c>
    </row>
    <row r="1414" spans="1:5" x14ac:dyDescent="0.25">
      <c r="E1414" t="str">
        <f t="shared" si="22"/>
        <v/>
      </c>
    </row>
    <row r="1415" spans="1:5" x14ac:dyDescent="0.25">
      <c r="B1415" s="1">
        <v>1</v>
      </c>
      <c r="C1415" t="s">
        <v>17</v>
      </c>
      <c r="E1415" t="str">
        <f t="shared" si="22"/>
        <v/>
      </c>
    </row>
    <row r="1416" spans="1:5" x14ac:dyDescent="0.25">
      <c r="A1416" t="s">
        <v>6</v>
      </c>
      <c r="B1416" t="s">
        <v>429</v>
      </c>
      <c r="C1416" t="s">
        <v>430</v>
      </c>
      <c r="E1416" t="str">
        <f t="shared" si="22"/>
        <v/>
      </c>
    </row>
    <row r="1417" spans="1:5" x14ac:dyDescent="0.25">
      <c r="A1417" t="s">
        <v>431</v>
      </c>
      <c r="E1417">
        <f t="shared" si="22"/>
        <v>46</v>
      </c>
    </row>
    <row r="1418" spans="1:5" x14ac:dyDescent="0.25">
      <c r="E1418" t="str">
        <f t="shared" si="22"/>
        <v/>
      </c>
    </row>
    <row r="1419" spans="1:5" x14ac:dyDescent="0.25">
      <c r="B1419" s="1">
        <v>1</v>
      </c>
      <c r="C1419" t="s">
        <v>72</v>
      </c>
      <c r="E1419" t="str">
        <f t="shared" si="22"/>
        <v/>
      </c>
    </row>
    <row r="1420" spans="1:5" x14ac:dyDescent="0.25">
      <c r="E1420" t="str">
        <f t="shared" si="22"/>
        <v/>
      </c>
    </row>
    <row r="1421" spans="1:5" x14ac:dyDescent="0.25">
      <c r="A1421" t="s">
        <v>432</v>
      </c>
      <c r="E1421">
        <f t="shared" si="22"/>
        <v>26</v>
      </c>
    </row>
    <row r="1422" spans="1:5" x14ac:dyDescent="0.25">
      <c r="E1422" t="str">
        <f t="shared" si="22"/>
        <v/>
      </c>
    </row>
    <row r="1423" spans="1:5" x14ac:dyDescent="0.25">
      <c r="B1423" s="1">
        <v>1</v>
      </c>
      <c r="C1423" t="s">
        <v>11</v>
      </c>
      <c r="E1423" t="str">
        <f t="shared" si="22"/>
        <v/>
      </c>
    </row>
    <row r="1424" spans="1:5" x14ac:dyDescent="0.25">
      <c r="E1424" t="str">
        <f t="shared" si="22"/>
        <v/>
      </c>
    </row>
    <row r="1425" spans="1:5" x14ac:dyDescent="0.25">
      <c r="A1425" t="s">
        <v>433</v>
      </c>
      <c r="E1425">
        <f t="shared" si="22"/>
        <v>10</v>
      </c>
    </row>
    <row r="1426" spans="1:5" x14ac:dyDescent="0.25">
      <c r="E1426" t="str">
        <f t="shared" si="22"/>
        <v/>
      </c>
    </row>
    <row r="1427" spans="1:5" x14ac:dyDescent="0.25">
      <c r="B1427" s="1">
        <v>1</v>
      </c>
      <c r="C1427" t="s">
        <v>229</v>
      </c>
      <c r="E1427" t="str">
        <f t="shared" si="22"/>
        <v/>
      </c>
    </row>
    <row r="1428" spans="1:5" x14ac:dyDescent="0.25">
      <c r="E1428" t="str">
        <f t="shared" si="22"/>
        <v/>
      </c>
    </row>
    <row r="1429" spans="1:5" x14ac:dyDescent="0.25">
      <c r="A1429" t="s">
        <v>434</v>
      </c>
      <c r="E1429">
        <f t="shared" si="22"/>
        <v>36</v>
      </c>
    </row>
    <row r="1430" spans="1:5" x14ac:dyDescent="0.25">
      <c r="E1430" t="str">
        <f t="shared" si="22"/>
        <v/>
      </c>
    </row>
    <row r="1431" spans="1:5" x14ac:dyDescent="0.25">
      <c r="B1431" s="1">
        <v>1</v>
      </c>
      <c r="C1431" t="s">
        <v>58</v>
      </c>
      <c r="E1431" t="str">
        <f t="shared" si="22"/>
        <v/>
      </c>
    </row>
    <row r="1432" spans="1:5" x14ac:dyDescent="0.25">
      <c r="E1432" t="str">
        <f t="shared" si="22"/>
        <v/>
      </c>
    </row>
    <row r="1433" spans="1:5" x14ac:dyDescent="0.25">
      <c r="A1433" t="s">
        <v>435</v>
      </c>
      <c r="E1433">
        <f t="shared" si="22"/>
        <v>32</v>
      </c>
    </row>
    <row r="1434" spans="1:5" x14ac:dyDescent="0.25">
      <c r="E1434" t="str">
        <f t="shared" si="22"/>
        <v/>
      </c>
    </row>
    <row r="1435" spans="1:5" x14ac:dyDescent="0.25">
      <c r="B1435" s="1">
        <v>1</v>
      </c>
      <c r="C1435" t="s">
        <v>58</v>
      </c>
      <c r="E1435" t="str">
        <f t="shared" si="22"/>
        <v/>
      </c>
    </row>
    <row r="1436" spans="1:5" x14ac:dyDescent="0.25">
      <c r="E1436" t="str">
        <f t="shared" si="22"/>
        <v/>
      </c>
    </row>
    <row r="1437" spans="1:5" x14ac:dyDescent="0.25">
      <c r="A1437" t="s">
        <v>436</v>
      </c>
      <c r="E1437">
        <f t="shared" si="22"/>
        <v>205</v>
      </c>
    </row>
    <row r="1438" spans="1:5" x14ac:dyDescent="0.25">
      <c r="E1438" t="str">
        <f t="shared" si="22"/>
        <v/>
      </c>
    </row>
    <row r="1439" spans="1:5" x14ac:dyDescent="0.25">
      <c r="B1439" s="1">
        <v>0.75</v>
      </c>
      <c r="C1439" t="s">
        <v>10</v>
      </c>
      <c r="E1439" t="str">
        <f t="shared" si="22"/>
        <v/>
      </c>
    </row>
    <row r="1440" spans="1:5" x14ac:dyDescent="0.25">
      <c r="B1440" s="1">
        <v>0.16</v>
      </c>
      <c r="C1440" t="s">
        <v>128</v>
      </c>
      <c r="E1440" t="str">
        <f t="shared" si="22"/>
        <v/>
      </c>
    </row>
    <row r="1441" spans="1:5" x14ac:dyDescent="0.25">
      <c r="B1441" s="1">
        <v>8.8999999999999996E-2</v>
      </c>
      <c r="C1441" t="s">
        <v>72</v>
      </c>
      <c r="E1441" t="str">
        <f t="shared" si="22"/>
        <v/>
      </c>
    </row>
    <row r="1442" spans="1:5" x14ac:dyDescent="0.25">
      <c r="E1442" t="str">
        <f t="shared" si="22"/>
        <v/>
      </c>
    </row>
    <row r="1443" spans="1:5" x14ac:dyDescent="0.25">
      <c r="A1443" t="s">
        <v>437</v>
      </c>
      <c r="E1443">
        <f t="shared" si="22"/>
        <v>340</v>
      </c>
    </row>
    <row r="1444" spans="1:5" x14ac:dyDescent="0.25">
      <c r="E1444" t="str">
        <f t="shared" si="22"/>
        <v/>
      </c>
    </row>
    <row r="1445" spans="1:5" x14ac:dyDescent="0.25">
      <c r="B1445" s="1">
        <v>0.505</v>
      </c>
      <c r="C1445" t="s">
        <v>148</v>
      </c>
      <c r="E1445" t="str">
        <f t="shared" si="22"/>
        <v/>
      </c>
    </row>
    <row r="1446" spans="1:5" x14ac:dyDescent="0.25">
      <c r="B1446" s="1">
        <v>0.49399999999999999</v>
      </c>
      <c r="C1446" t="s">
        <v>61</v>
      </c>
      <c r="E1446" t="str">
        <f t="shared" si="22"/>
        <v/>
      </c>
    </row>
    <row r="1447" spans="1:5" x14ac:dyDescent="0.25">
      <c r="E1447" t="str">
        <f t="shared" si="22"/>
        <v/>
      </c>
    </row>
    <row r="1448" spans="1:5" x14ac:dyDescent="0.25">
      <c r="A1448" t="s">
        <v>438</v>
      </c>
      <c r="E1448">
        <f t="shared" si="22"/>
        <v>6</v>
      </c>
    </row>
    <row r="1449" spans="1:5" x14ac:dyDescent="0.25">
      <c r="E1449" t="str">
        <f t="shared" si="22"/>
        <v/>
      </c>
    </row>
    <row r="1450" spans="1:5" x14ac:dyDescent="0.25">
      <c r="B1450" s="1">
        <v>1</v>
      </c>
      <c r="C1450" t="s">
        <v>11</v>
      </c>
      <c r="E1450" t="str">
        <f t="shared" si="22"/>
        <v/>
      </c>
    </row>
    <row r="1451" spans="1:5" x14ac:dyDescent="0.25">
      <c r="A1451" t="s">
        <v>6</v>
      </c>
      <c r="B1451" t="s">
        <v>439</v>
      </c>
      <c r="C1451" t="s">
        <v>440</v>
      </c>
      <c r="D1451" t="s">
        <v>441</v>
      </c>
      <c r="E1451" t="str">
        <f t="shared" si="22"/>
        <v/>
      </c>
    </row>
    <row r="1452" spans="1:5" x14ac:dyDescent="0.25">
      <c r="A1452" t="s">
        <v>442</v>
      </c>
      <c r="E1452">
        <f t="shared" si="22"/>
        <v>24</v>
      </c>
    </row>
    <row r="1453" spans="1:5" x14ac:dyDescent="0.25">
      <c r="E1453" t="str">
        <f t="shared" si="22"/>
        <v/>
      </c>
    </row>
    <row r="1454" spans="1:5" x14ac:dyDescent="0.25">
      <c r="B1454" s="1">
        <v>1</v>
      </c>
      <c r="C1454" t="s">
        <v>51</v>
      </c>
      <c r="E1454" t="str">
        <f t="shared" si="22"/>
        <v/>
      </c>
    </row>
    <row r="1455" spans="1:5" x14ac:dyDescent="0.25">
      <c r="E1455" t="str">
        <f t="shared" si="22"/>
        <v/>
      </c>
    </row>
    <row r="1456" spans="1:5" x14ac:dyDescent="0.25">
      <c r="A1456" t="s">
        <v>443</v>
      </c>
      <c r="E1456">
        <f t="shared" si="22"/>
        <v>2</v>
      </c>
    </row>
    <row r="1457" spans="1:5" x14ac:dyDescent="0.25">
      <c r="E1457" t="str">
        <f t="shared" si="22"/>
        <v/>
      </c>
    </row>
    <row r="1458" spans="1:5" x14ac:dyDescent="0.25">
      <c r="B1458" s="1">
        <v>1</v>
      </c>
      <c r="C1458" t="s">
        <v>51</v>
      </c>
      <c r="E1458" t="str">
        <f t="shared" si="22"/>
        <v/>
      </c>
    </row>
    <row r="1459" spans="1:5" x14ac:dyDescent="0.25">
      <c r="E1459" t="str">
        <f t="shared" si="22"/>
        <v/>
      </c>
    </row>
    <row r="1460" spans="1:5" x14ac:dyDescent="0.25">
      <c r="A1460" t="s">
        <v>444</v>
      </c>
      <c r="E1460">
        <f t="shared" si="22"/>
        <v>44</v>
      </c>
    </row>
    <row r="1461" spans="1:5" x14ac:dyDescent="0.25">
      <c r="E1461" t="str">
        <f t="shared" si="22"/>
        <v/>
      </c>
    </row>
    <row r="1462" spans="1:5" x14ac:dyDescent="0.25">
      <c r="B1462" s="1">
        <v>1</v>
      </c>
      <c r="C1462" t="s">
        <v>39</v>
      </c>
      <c r="E1462" t="str">
        <f t="shared" si="22"/>
        <v/>
      </c>
    </row>
    <row r="1463" spans="1:5" x14ac:dyDescent="0.25">
      <c r="E1463" t="str">
        <f t="shared" si="22"/>
        <v/>
      </c>
    </row>
    <row r="1464" spans="1:5" x14ac:dyDescent="0.25">
      <c r="A1464" t="s">
        <v>445</v>
      </c>
      <c r="E1464">
        <f t="shared" si="22"/>
        <v>6</v>
      </c>
    </row>
    <row r="1465" spans="1:5" x14ac:dyDescent="0.25">
      <c r="E1465" t="str">
        <f t="shared" si="22"/>
        <v/>
      </c>
    </row>
    <row r="1466" spans="1:5" x14ac:dyDescent="0.25">
      <c r="B1466" s="1">
        <v>0.45</v>
      </c>
      <c r="C1466" t="s">
        <v>19</v>
      </c>
      <c r="E1466" t="str">
        <f t="shared" si="22"/>
        <v/>
      </c>
    </row>
    <row r="1467" spans="1:5" x14ac:dyDescent="0.25">
      <c r="B1467" s="1">
        <v>0.54900000000000004</v>
      </c>
      <c r="C1467" t="s">
        <v>128</v>
      </c>
      <c r="E1467" t="str">
        <f t="shared" si="22"/>
        <v/>
      </c>
    </row>
    <row r="1468" spans="1:5" x14ac:dyDescent="0.25">
      <c r="E1468" t="str">
        <f t="shared" si="22"/>
        <v/>
      </c>
    </row>
    <row r="1469" spans="1:5" x14ac:dyDescent="0.25">
      <c r="A1469" t="s">
        <v>446</v>
      </c>
      <c r="E1469">
        <f t="shared" si="22"/>
        <v>39</v>
      </c>
    </row>
    <row r="1470" spans="1:5" x14ac:dyDescent="0.25">
      <c r="E1470" t="str">
        <f t="shared" si="22"/>
        <v/>
      </c>
    </row>
    <row r="1471" spans="1:5" x14ac:dyDescent="0.25">
      <c r="B1471" s="1">
        <v>1</v>
      </c>
      <c r="C1471" t="s">
        <v>134</v>
      </c>
      <c r="E1471" t="str">
        <f t="shared" si="22"/>
        <v/>
      </c>
    </row>
    <row r="1472" spans="1:5" x14ac:dyDescent="0.25">
      <c r="E1472" t="str">
        <f t="shared" si="22"/>
        <v/>
      </c>
    </row>
    <row r="1473" spans="1:5" x14ac:dyDescent="0.25">
      <c r="A1473" t="s">
        <v>447</v>
      </c>
      <c r="E1473">
        <f t="shared" si="22"/>
        <v>94</v>
      </c>
    </row>
    <row r="1474" spans="1:5" x14ac:dyDescent="0.25">
      <c r="E1474" t="str">
        <f t="shared" ref="E1474:E1530" si="23">IFERROR(HLOOKUP($A1474,$F$2:$LP$3,2,FALSE),"")</f>
        <v/>
      </c>
    </row>
    <row r="1475" spans="1:5" x14ac:dyDescent="0.25">
      <c r="B1475" s="1">
        <v>1</v>
      </c>
      <c r="C1475" t="s">
        <v>72</v>
      </c>
      <c r="E1475" t="str">
        <f t="shared" si="23"/>
        <v/>
      </c>
    </row>
    <row r="1476" spans="1:5" x14ac:dyDescent="0.25">
      <c r="E1476" t="str">
        <f t="shared" si="23"/>
        <v/>
      </c>
    </row>
    <row r="1477" spans="1:5" x14ac:dyDescent="0.25">
      <c r="A1477" t="s">
        <v>448</v>
      </c>
      <c r="E1477">
        <f t="shared" si="23"/>
        <v>231</v>
      </c>
    </row>
    <row r="1478" spans="1:5" x14ac:dyDescent="0.25">
      <c r="E1478" t="str">
        <f t="shared" si="23"/>
        <v/>
      </c>
    </row>
    <row r="1479" spans="1:5" x14ac:dyDescent="0.25">
      <c r="B1479" s="1">
        <v>0.53300000000000003</v>
      </c>
      <c r="C1479" t="s">
        <v>39</v>
      </c>
      <c r="E1479" t="str">
        <f t="shared" si="23"/>
        <v/>
      </c>
    </row>
    <row r="1480" spans="1:5" x14ac:dyDescent="0.25">
      <c r="B1480" s="1">
        <v>0.46600000000000003</v>
      </c>
      <c r="C1480" t="s">
        <v>19</v>
      </c>
      <c r="E1480" t="str">
        <f t="shared" si="23"/>
        <v/>
      </c>
    </row>
    <row r="1481" spans="1:5" x14ac:dyDescent="0.25">
      <c r="E1481" t="str">
        <f t="shared" si="23"/>
        <v/>
      </c>
    </row>
    <row r="1482" spans="1:5" x14ac:dyDescent="0.25">
      <c r="A1482" t="s">
        <v>449</v>
      </c>
      <c r="E1482">
        <f t="shared" si="23"/>
        <v>2</v>
      </c>
    </row>
    <row r="1483" spans="1:5" x14ac:dyDescent="0.25">
      <c r="E1483" t="str">
        <f t="shared" si="23"/>
        <v/>
      </c>
    </row>
    <row r="1484" spans="1:5" x14ac:dyDescent="0.25">
      <c r="B1484" s="1">
        <v>1</v>
      </c>
      <c r="C1484" t="s">
        <v>19</v>
      </c>
      <c r="E1484" t="str">
        <f t="shared" si="23"/>
        <v/>
      </c>
    </row>
    <row r="1485" spans="1:5" x14ac:dyDescent="0.25">
      <c r="E1485" t="str">
        <f t="shared" si="23"/>
        <v/>
      </c>
    </row>
    <row r="1486" spans="1:5" x14ac:dyDescent="0.25">
      <c r="A1486" t="s">
        <v>450</v>
      </c>
      <c r="E1486">
        <f t="shared" si="23"/>
        <v>8</v>
      </c>
    </row>
    <row r="1487" spans="1:5" x14ac:dyDescent="0.25">
      <c r="E1487" t="str">
        <f t="shared" si="23"/>
        <v/>
      </c>
    </row>
    <row r="1488" spans="1:5" x14ac:dyDescent="0.25">
      <c r="B1488" s="1">
        <v>1</v>
      </c>
      <c r="C1488" t="s">
        <v>39</v>
      </c>
      <c r="E1488" t="str">
        <f t="shared" si="23"/>
        <v/>
      </c>
    </row>
    <row r="1489" spans="1:5" x14ac:dyDescent="0.25">
      <c r="E1489" t="str">
        <f t="shared" si="23"/>
        <v/>
      </c>
    </row>
    <row r="1490" spans="1:5" x14ac:dyDescent="0.25">
      <c r="A1490" t="s">
        <v>451</v>
      </c>
      <c r="E1490">
        <f t="shared" si="23"/>
        <v>10</v>
      </c>
    </row>
    <row r="1491" spans="1:5" x14ac:dyDescent="0.25">
      <c r="E1491" t="str">
        <f t="shared" si="23"/>
        <v/>
      </c>
    </row>
    <row r="1492" spans="1:5" x14ac:dyDescent="0.25">
      <c r="B1492" s="1">
        <v>1</v>
      </c>
      <c r="C1492" t="s">
        <v>39</v>
      </c>
      <c r="E1492" t="str">
        <f t="shared" si="23"/>
        <v/>
      </c>
    </row>
    <row r="1493" spans="1:5" x14ac:dyDescent="0.25">
      <c r="E1493" t="str">
        <f t="shared" si="23"/>
        <v/>
      </c>
    </row>
    <row r="1494" spans="1:5" x14ac:dyDescent="0.25">
      <c r="A1494" t="s">
        <v>452</v>
      </c>
      <c r="E1494">
        <f t="shared" si="23"/>
        <v>60</v>
      </c>
    </row>
    <row r="1495" spans="1:5" x14ac:dyDescent="0.25">
      <c r="E1495" t="str">
        <f t="shared" si="23"/>
        <v/>
      </c>
    </row>
    <row r="1496" spans="1:5" x14ac:dyDescent="0.25">
      <c r="B1496" s="1">
        <v>0.96599999999999997</v>
      </c>
      <c r="C1496" t="s">
        <v>19</v>
      </c>
      <c r="E1496" t="str">
        <f t="shared" si="23"/>
        <v/>
      </c>
    </row>
    <row r="1497" spans="1:5" x14ac:dyDescent="0.25">
      <c r="B1497" s="1">
        <v>3.3000000000000002E-2</v>
      </c>
      <c r="C1497" t="s">
        <v>28</v>
      </c>
      <c r="E1497" t="str">
        <f t="shared" si="23"/>
        <v/>
      </c>
    </row>
    <row r="1498" spans="1:5" x14ac:dyDescent="0.25">
      <c r="E1498" t="str">
        <f t="shared" si="23"/>
        <v/>
      </c>
    </row>
    <row r="1499" spans="1:5" x14ac:dyDescent="0.25">
      <c r="A1499" t="s">
        <v>453</v>
      </c>
      <c r="E1499">
        <f t="shared" si="23"/>
        <v>65</v>
      </c>
    </row>
    <row r="1500" spans="1:5" x14ac:dyDescent="0.25">
      <c r="E1500" t="str">
        <f t="shared" si="23"/>
        <v/>
      </c>
    </row>
    <row r="1501" spans="1:5" x14ac:dyDescent="0.25">
      <c r="B1501" s="1">
        <v>1</v>
      </c>
      <c r="C1501" t="s">
        <v>22</v>
      </c>
      <c r="E1501" t="str">
        <f t="shared" si="23"/>
        <v/>
      </c>
    </row>
    <row r="1502" spans="1:5" x14ac:dyDescent="0.25">
      <c r="E1502" t="str">
        <f t="shared" si="23"/>
        <v/>
      </c>
    </row>
    <row r="1503" spans="1:5" x14ac:dyDescent="0.25">
      <c r="A1503" t="s">
        <v>454</v>
      </c>
      <c r="E1503">
        <f t="shared" si="23"/>
        <v>3</v>
      </c>
    </row>
    <row r="1504" spans="1:5" x14ac:dyDescent="0.25">
      <c r="E1504" t="str">
        <f t="shared" si="23"/>
        <v/>
      </c>
    </row>
    <row r="1505" spans="1:5" x14ac:dyDescent="0.25">
      <c r="B1505" s="1">
        <v>1</v>
      </c>
      <c r="C1505" t="s">
        <v>19</v>
      </c>
      <c r="E1505" t="str">
        <f t="shared" si="23"/>
        <v/>
      </c>
    </row>
    <row r="1506" spans="1:5" x14ac:dyDescent="0.25">
      <c r="E1506" t="str">
        <f t="shared" si="23"/>
        <v/>
      </c>
    </row>
    <row r="1507" spans="1:5" x14ac:dyDescent="0.25">
      <c r="A1507" t="s">
        <v>455</v>
      </c>
      <c r="E1507">
        <f t="shared" si="23"/>
        <v>111</v>
      </c>
    </row>
    <row r="1508" spans="1:5" x14ac:dyDescent="0.25">
      <c r="E1508" t="str">
        <f t="shared" si="23"/>
        <v/>
      </c>
    </row>
    <row r="1509" spans="1:5" x14ac:dyDescent="0.25">
      <c r="B1509" s="1">
        <v>0.54100000000000004</v>
      </c>
      <c r="C1509" t="s">
        <v>147</v>
      </c>
      <c r="E1509" t="str">
        <f t="shared" si="23"/>
        <v/>
      </c>
    </row>
    <row r="1510" spans="1:5" x14ac:dyDescent="0.25">
      <c r="B1510" s="1">
        <v>0.45800000000000002</v>
      </c>
      <c r="C1510" t="s">
        <v>51</v>
      </c>
      <c r="E1510" t="str">
        <f t="shared" si="23"/>
        <v/>
      </c>
    </row>
    <row r="1511" spans="1:5" x14ac:dyDescent="0.25">
      <c r="E1511" t="str">
        <f t="shared" si="23"/>
        <v/>
      </c>
    </row>
    <row r="1512" spans="1:5" x14ac:dyDescent="0.25">
      <c r="A1512" t="s">
        <v>456</v>
      </c>
      <c r="E1512">
        <f t="shared" si="23"/>
        <v>11</v>
      </c>
    </row>
    <row r="1513" spans="1:5" x14ac:dyDescent="0.25">
      <c r="E1513" t="str">
        <f t="shared" si="23"/>
        <v/>
      </c>
    </row>
    <row r="1514" spans="1:5" x14ac:dyDescent="0.25">
      <c r="B1514" s="1">
        <v>0.49</v>
      </c>
      <c r="C1514" t="s">
        <v>91</v>
      </c>
      <c r="E1514" t="str">
        <f t="shared" si="23"/>
        <v/>
      </c>
    </row>
    <row r="1515" spans="1:5" x14ac:dyDescent="0.25">
      <c r="B1515" s="1">
        <v>0.50900000000000001</v>
      </c>
      <c r="C1515" t="s">
        <v>457</v>
      </c>
      <c r="E1515" t="str">
        <f t="shared" si="23"/>
        <v/>
      </c>
    </row>
    <row r="1516" spans="1:5" x14ac:dyDescent="0.25">
      <c r="E1516" t="str">
        <f t="shared" si="23"/>
        <v/>
      </c>
    </row>
    <row r="1517" spans="1:5" x14ac:dyDescent="0.25">
      <c r="A1517" t="s">
        <v>458</v>
      </c>
      <c r="E1517">
        <f t="shared" si="23"/>
        <v>265</v>
      </c>
    </row>
    <row r="1518" spans="1:5" x14ac:dyDescent="0.25">
      <c r="E1518" t="str">
        <f t="shared" si="23"/>
        <v/>
      </c>
    </row>
    <row r="1519" spans="1:5" x14ac:dyDescent="0.25">
      <c r="B1519" s="1">
        <v>0.11799999999999999</v>
      </c>
      <c r="C1519" t="s">
        <v>192</v>
      </c>
      <c r="E1519" t="str">
        <f t="shared" si="23"/>
        <v/>
      </c>
    </row>
    <row r="1520" spans="1:5" x14ac:dyDescent="0.25">
      <c r="B1520" s="1">
        <v>0.53800000000000003</v>
      </c>
      <c r="C1520" t="s">
        <v>134</v>
      </c>
      <c r="E1520" t="str">
        <f t="shared" si="23"/>
        <v/>
      </c>
    </row>
    <row r="1521" spans="1:5" x14ac:dyDescent="0.25">
      <c r="B1521" s="1">
        <v>5.6000000000000001E-2</v>
      </c>
      <c r="C1521" t="s">
        <v>16</v>
      </c>
      <c r="E1521" t="str">
        <f t="shared" si="23"/>
        <v/>
      </c>
    </row>
    <row r="1522" spans="1:5" x14ac:dyDescent="0.25">
      <c r="B1522" s="1">
        <v>0.28599999999999998</v>
      </c>
      <c r="C1522" t="s">
        <v>11</v>
      </c>
      <c r="E1522" t="str">
        <f t="shared" si="23"/>
        <v/>
      </c>
    </row>
    <row r="1523" spans="1:5" x14ac:dyDescent="0.25">
      <c r="A1523" t="s">
        <v>6</v>
      </c>
      <c r="B1523" t="s">
        <v>459</v>
      </c>
      <c r="C1523" t="s">
        <v>460</v>
      </c>
      <c r="E1523" t="str">
        <f t="shared" si="23"/>
        <v/>
      </c>
    </row>
    <row r="1524" spans="1:5" x14ac:dyDescent="0.25">
      <c r="A1524" t="s">
        <v>461</v>
      </c>
      <c r="E1524">
        <f t="shared" si="23"/>
        <v>422</v>
      </c>
    </row>
    <row r="1525" spans="1:5" x14ac:dyDescent="0.25">
      <c r="E1525" t="str">
        <f t="shared" si="23"/>
        <v/>
      </c>
    </row>
    <row r="1526" spans="1:5" x14ac:dyDescent="0.25">
      <c r="B1526" s="1">
        <v>1</v>
      </c>
      <c r="C1526" t="s">
        <v>39</v>
      </c>
      <c r="E1526" t="str">
        <f t="shared" si="23"/>
        <v/>
      </c>
    </row>
    <row r="1527" spans="1:5" x14ac:dyDescent="0.25">
      <c r="A1527" t="s">
        <v>6</v>
      </c>
      <c r="B1527" t="s">
        <v>462</v>
      </c>
      <c r="C1527" t="s">
        <v>463</v>
      </c>
      <c r="E1527" t="str">
        <f t="shared" si="23"/>
        <v/>
      </c>
    </row>
    <row r="1528" spans="1:5" x14ac:dyDescent="0.25">
      <c r="A1528" t="s">
        <v>464</v>
      </c>
      <c r="E1528">
        <f t="shared" si="23"/>
        <v>22</v>
      </c>
    </row>
    <row r="1529" spans="1:5" x14ac:dyDescent="0.25">
      <c r="E1529" t="str">
        <f t="shared" si="23"/>
        <v/>
      </c>
    </row>
    <row r="1530" spans="1:5" x14ac:dyDescent="0.25">
      <c r="B1530" s="1">
        <v>1</v>
      </c>
      <c r="C1530" t="s">
        <v>192</v>
      </c>
      <c r="E1530" t="str">
        <f t="shared" si="2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opLeftCell="A304" workbookViewId="0">
      <selection activeCell="B1" sqref="B1:C323"/>
    </sheetView>
  </sheetViews>
  <sheetFormatPr defaultRowHeight="15" x14ac:dyDescent="0.25"/>
  <cols>
    <col min="1" max="1" width="5.140625" bestFit="1" customWidth="1"/>
    <col min="2" max="2" width="43.5703125" bestFit="1" customWidth="1"/>
    <col min="3" max="3" width="6" bestFit="1" customWidth="1"/>
  </cols>
  <sheetData>
    <row r="1" spans="1:3" x14ac:dyDescent="0.25">
      <c r="A1" t="s">
        <v>465</v>
      </c>
      <c r="B1" t="s">
        <v>362</v>
      </c>
      <c r="C1">
        <v>38695</v>
      </c>
    </row>
    <row r="2" spans="1:3" x14ac:dyDescent="0.25">
      <c r="A2" t="s">
        <v>465</v>
      </c>
      <c r="B2" t="s">
        <v>392</v>
      </c>
      <c r="C2">
        <v>447</v>
      </c>
    </row>
    <row r="3" spans="1:3" x14ac:dyDescent="0.25">
      <c r="A3" t="s">
        <v>465</v>
      </c>
      <c r="B3" t="s">
        <v>431</v>
      </c>
      <c r="C3">
        <v>46</v>
      </c>
    </row>
    <row r="4" spans="1:3" x14ac:dyDescent="0.25">
      <c r="A4" t="s">
        <v>465</v>
      </c>
      <c r="B4" t="s">
        <v>154</v>
      </c>
      <c r="C4">
        <v>29</v>
      </c>
    </row>
    <row r="5" spans="1:3" x14ac:dyDescent="0.25">
      <c r="A5" t="s">
        <v>465</v>
      </c>
      <c r="B5" t="s">
        <v>213</v>
      </c>
      <c r="C5">
        <v>1</v>
      </c>
    </row>
    <row r="6" spans="1:3" x14ac:dyDescent="0.25">
      <c r="A6" t="s">
        <v>465</v>
      </c>
      <c r="B6" t="s">
        <v>214</v>
      </c>
      <c r="C6">
        <v>105</v>
      </c>
    </row>
    <row r="7" spans="1:3" x14ac:dyDescent="0.25">
      <c r="A7" t="s">
        <v>465</v>
      </c>
      <c r="B7" t="s">
        <v>190</v>
      </c>
      <c r="C7">
        <v>25</v>
      </c>
    </row>
    <row r="8" spans="1:3" x14ac:dyDescent="0.25">
      <c r="A8" t="s">
        <v>465</v>
      </c>
      <c r="B8" t="s">
        <v>312</v>
      </c>
      <c r="C8">
        <v>24</v>
      </c>
    </row>
    <row r="9" spans="1:3" x14ac:dyDescent="0.25">
      <c r="A9" t="s">
        <v>465</v>
      </c>
      <c r="B9" t="s">
        <v>285</v>
      </c>
      <c r="C9">
        <v>2</v>
      </c>
    </row>
    <row r="10" spans="1:3" x14ac:dyDescent="0.25">
      <c r="A10" t="s">
        <v>465</v>
      </c>
      <c r="B10" t="s">
        <v>172</v>
      </c>
      <c r="C10">
        <v>33</v>
      </c>
    </row>
    <row r="11" spans="1:3" x14ac:dyDescent="0.25">
      <c r="A11" t="s">
        <v>465</v>
      </c>
      <c r="B11" t="s">
        <v>50</v>
      </c>
      <c r="C11">
        <v>39</v>
      </c>
    </row>
    <row r="12" spans="1:3" x14ac:dyDescent="0.25">
      <c r="A12" t="s">
        <v>465</v>
      </c>
      <c r="B12" t="s">
        <v>398</v>
      </c>
      <c r="C12">
        <v>14</v>
      </c>
    </row>
    <row r="13" spans="1:3" x14ac:dyDescent="0.25">
      <c r="A13" t="s">
        <v>465</v>
      </c>
      <c r="B13" t="s">
        <v>286</v>
      </c>
      <c r="C13">
        <v>108</v>
      </c>
    </row>
    <row r="14" spans="1:3" x14ac:dyDescent="0.25">
      <c r="A14" t="s">
        <v>465</v>
      </c>
      <c r="B14" t="s">
        <v>287</v>
      </c>
      <c r="C14">
        <v>34</v>
      </c>
    </row>
    <row r="15" spans="1:3" x14ac:dyDescent="0.25">
      <c r="A15" t="s">
        <v>465</v>
      </c>
      <c r="B15" t="s">
        <v>288</v>
      </c>
      <c r="C15">
        <v>44</v>
      </c>
    </row>
    <row r="16" spans="1:3" x14ac:dyDescent="0.25">
      <c r="A16" t="s">
        <v>465</v>
      </c>
      <c r="B16" t="s">
        <v>52</v>
      </c>
      <c r="C16">
        <v>66</v>
      </c>
    </row>
    <row r="17" spans="1:3" x14ac:dyDescent="0.25">
      <c r="A17" t="s">
        <v>465</v>
      </c>
      <c r="B17" t="s">
        <v>78</v>
      </c>
      <c r="C17">
        <v>100</v>
      </c>
    </row>
    <row r="18" spans="1:3" x14ac:dyDescent="0.25">
      <c r="A18" t="s">
        <v>465</v>
      </c>
      <c r="B18" t="s">
        <v>80</v>
      </c>
      <c r="C18">
        <v>140</v>
      </c>
    </row>
    <row r="19" spans="1:3" x14ac:dyDescent="0.25">
      <c r="A19" t="s">
        <v>465</v>
      </c>
      <c r="B19" t="s">
        <v>399</v>
      </c>
      <c r="C19">
        <v>47</v>
      </c>
    </row>
    <row r="20" spans="1:3" x14ac:dyDescent="0.25">
      <c r="A20" t="s">
        <v>465</v>
      </c>
      <c r="B20" t="s">
        <v>442</v>
      </c>
      <c r="C20">
        <v>24</v>
      </c>
    </row>
    <row r="21" spans="1:3" x14ac:dyDescent="0.25">
      <c r="A21" t="s">
        <v>465</v>
      </c>
      <c r="B21" t="s">
        <v>443</v>
      </c>
      <c r="C21">
        <v>2</v>
      </c>
    </row>
    <row r="22" spans="1:3" x14ac:dyDescent="0.25">
      <c r="A22" t="s">
        <v>465</v>
      </c>
      <c r="B22" t="s">
        <v>81</v>
      </c>
      <c r="C22">
        <v>82</v>
      </c>
    </row>
    <row r="23" spans="1:3" x14ac:dyDescent="0.25">
      <c r="A23" t="s">
        <v>465</v>
      </c>
      <c r="B23" t="s">
        <v>82</v>
      </c>
      <c r="C23">
        <v>41</v>
      </c>
    </row>
    <row r="24" spans="1:3" x14ac:dyDescent="0.25">
      <c r="A24" t="s">
        <v>465</v>
      </c>
      <c r="B24" t="s">
        <v>83</v>
      </c>
      <c r="C24">
        <v>79</v>
      </c>
    </row>
    <row r="25" spans="1:3" x14ac:dyDescent="0.25">
      <c r="A25" t="s">
        <v>465</v>
      </c>
      <c r="B25" t="s">
        <v>85</v>
      </c>
      <c r="C25">
        <v>338</v>
      </c>
    </row>
    <row r="26" spans="1:3" x14ac:dyDescent="0.25">
      <c r="A26" t="s">
        <v>465</v>
      </c>
      <c r="B26" t="s">
        <v>400</v>
      </c>
      <c r="C26">
        <v>8</v>
      </c>
    </row>
    <row r="27" spans="1:3" x14ac:dyDescent="0.25">
      <c r="A27" t="s">
        <v>465</v>
      </c>
      <c r="B27" t="s">
        <v>86</v>
      </c>
      <c r="C27">
        <v>26</v>
      </c>
    </row>
    <row r="28" spans="1:3" x14ac:dyDescent="0.25">
      <c r="A28" t="s">
        <v>465</v>
      </c>
      <c r="B28" t="s">
        <v>87</v>
      </c>
      <c r="C28">
        <v>136</v>
      </c>
    </row>
    <row r="29" spans="1:3" x14ac:dyDescent="0.25">
      <c r="A29" t="s">
        <v>465</v>
      </c>
      <c r="B29" t="s">
        <v>401</v>
      </c>
      <c r="C29">
        <v>13</v>
      </c>
    </row>
    <row r="30" spans="1:3" x14ac:dyDescent="0.25">
      <c r="A30" t="s">
        <v>465</v>
      </c>
      <c r="B30" t="s">
        <v>174</v>
      </c>
      <c r="C30">
        <v>11</v>
      </c>
    </row>
    <row r="31" spans="1:3" x14ac:dyDescent="0.25">
      <c r="A31" t="s">
        <v>465</v>
      </c>
      <c r="B31" t="s">
        <v>244</v>
      </c>
      <c r="C31">
        <v>46</v>
      </c>
    </row>
    <row r="32" spans="1:3" x14ac:dyDescent="0.25">
      <c r="A32" t="s">
        <v>465</v>
      </c>
      <c r="B32" t="s">
        <v>215</v>
      </c>
      <c r="C32">
        <v>8</v>
      </c>
    </row>
    <row r="33" spans="1:3" x14ac:dyDescent="0.25">
      <c r="A33" t="s">
        <v>465</v>
      </c>
      <c r="B33" t="s">
        <v>88</v>
      </c>
      <c r="C33">
        <v>12</v>
      </c>
    </row>
    <row r="34" spans="1:3" x14ac:dyDescent="0.25">
      <c r="A34" t="s">
        <v>465</v>
      </c>
      <c r="B34" t="s">
        <v>302</v>
      </c>
      <c r="C34">
        <v>20</v>
      </c>
    </row>
    <row r="35" spans="1:3" x14ac:dyDescent="0.25">
      <c r="A35" t="s">
        <v>465</v>
      </c>
      <c r="B35" t="s">
        <v>402</v>
      </c>
      <c r="C35">
        <v>2</v>
      </c>
    </row>
    <row r="36" spans="1:3" x14ac:dyDescent="0.25">
      <c r="A36" t="s">
        <v>465</v>
      </c>
      <c r="B36" t="s">
        <v>53</v>
      </c>
      <c r="C36">
        <v>44</v>
      </c>
    </row>
    <row r="37" spans="1:3" x14ac:dyDescent="0.25">
      <c r="A37" t="s">
        <v>465</v>
      </c>
      <c r="B37" t="s">
        <v>216</v>
      </c>
      <c r="C37">
        <v>10</v>
      </c>
    </row>
    <row r="38" spans="1:3" x14ac:dyDescent="0.25">
      <c r="A38" t="s">
        <v>465</v>
      </c>
      <c r="B38" t="s">
        <v>363</v>
      </c>
      <c r="C38">
        <v>6</v>
      </c>
    </row>
    <row r="39" spans="1:3" x14ac:dyDescent="0.25">
      <c r="A39" t="s">
        <v>465</v>
      </c>
      <c r="B39" t="s">
        <v>245</v>
      </c>
      <c r="C39">
        <v>11</v>
      </c>
    </row>
    <row r="40" spans="1:3" x14ac:dyDescent="0.25">
      <c r="A40" t="s">
        <v>465</v>
      </c>
      <c r="B40" t="s">
        <v>246</v>
      </c>
      <c r="C40">
        <v>268</v>
      </c>
    </row>
    <row r="41" spans="1:3" x14ac:dyDescent="0.25">
      <c r="A41" t="s">
        <v>465</v>
      </c>
      <c r="B41" t="s">
        <v>155</v>
      </c>
      <c r="C41">
        <v>185</v>
      </c>
    </row>
    <row r="42" spans="1:3" x14ac:dyDescent="0.25">
      <c r="A42" t="s">
        <v>465</v>
      </c>
      <c r="B42" t="s">
        <v>248</v>
      </c>
      <c r="C42">
        <v>31</v>
      </c>
    </row>
    <row r="43" spans="1:3" x14ac:dyDescent="0.25">
      <c r="A43" t="s">
        <v>465</v>
      </c>
      <c r="B43" t="s">
        <v>403</v>
      </c>
      <c r="C43">
        <v>180</v>
      </c>
    </row>
    <row r="44" spans="1:3" x14ac:dyDescent="0.25">
      <c r="A44" t="s">
        <v>465</v>
      </c>
      <c r="B44" t="s">
        <v>156</v>
      </c>
      <c r="C44">
        <v>38</v>
      </c>
    </row>
    <row r="45" spans="1:3" x14ac:dyDescent="0.25">
      <c r="A45" t="s">
        <v>465</v>
      </c>
      <c r="B45" t="s">
        <v>303</v>
      </c>
      <c r="C45">
        <v>49</v>
      </c>
    </row>
    <row r="46" spans="1:3" x14ac:dyDescent="0.25">
      <c r="A46" t="s">
        <v>465</v>
      </c>
      <c r="B46" t="s">
        <v>249</v>
      </c>
      <c r="C46">
        <v>160</v>
      </c>
    </row>
    <row r="47" spans="1:3" x14ac:dyDescent="0.25">
      <c r="A47" t="s">
        <v>465</v>
      </c>
      <c r="B47" t="s">
        <v>89</v>
      </c>
      <c r="C47">
        <v>42</v>
      </c>
    </row>
    <row r="48" spans="1:3" x14ac:dyDescent="0.25">
      <c r="A48" t="s">
        <v>465</v>
      </c>
      <c r="B48" t="s">
        <v>364</v>
      </c>
      <c r="C48">
        <v>9</v>
      </c>
    </row>
    <row r="49" spans="1:3" x14ac:dyDescent="0.25">
      <c r="A49" t="s">
        <v>465</v>
      </c>
      <c r="B49" t="s">
        <v>388</v>
      </c>
      <c r="C49">
        <v>10</v>
      </c>
    </row>
    <row r="50" spans="1:3" x14ac:dyDescent="0.25">
      <c r="A50" t="s">
        <v>465</v>
      </c>
      <c r="B50" t="s">
        <v>289</v>
      </c>
      <c r="C50">
        <v>1</v>
      </c>
    </row>
    <row r="51" spans="1:3" x14ac:dyDescent="0.25">
      <c r="A51" t="s">
        <v>465</v>
      </c>
      <c r="B51" t="s">
        <v>304</v>
      </c>
      <c r="C51">
        <v>10</v>
      </c>
    </row>
    <row r="52" spans="1:3" x14ac:dyDescent="0.25">
      <c r="A52" t="s">
        <v>465</v>
      </c>
      <c r="B52" t="s">
        <v>90</v>
      </c>
      <c r="C52">
        <v>134</v>
      </c>
    </row>
    <row r="53" spans="1:3" x14ac:dyDescent="0.25">
      <c r="A53" t="s">
        <v>465</v>
      </c>
      <c r="B53" t="s">
        <v>250</v>
      </c>
      <c r="C53">
        <v>210</v>
      </c>
    </row>
    <row r="54" spans="1:3" x14ac:dyDescent="0.25">
      <c r="A54" t="s">
        <v>465</v>
      </c>
      <c r="B54" t="s">
        <v>191</v>
      </c>
      <c r="C54">
        <v>4</v>
      </c>
    </row>
    <row r="55" spans="1:3" x14ac:dyDescent="0.25">
      <c r="A55" t="s">
        <v>465</v>
      </c>
      <c r="B55" t="s">
        <v>365</v>
      </c>
      <c r="C55">
        <v>170</v>
      </c>
    </row>
    <row r="56" spans="1:3" x14ac:dyDescent="0.25">
      <c r="A56" t="s">
        <v>465</v>
      </c>
      <c r="B56" t="s">
        <v>140</v>
      </c>
      <c r="C56">
        <v>2</v>
      </c>
    </row>
    <row r="57" spans="1:3" x14ac:dyDescent="0.25">
      <c r="A57" t="s">
        <v>465</v>
      </c>
      <c r="B57" t="s">
        <v>157</v>
      </c>
      <c r="C57">
        <v>96</v>
      </c>
    </row>
    <row r="58" spans="1:3" x14ac:dyDescent="0.25">
      <c r="A58" t="s">
        <v>465</v>
      </c>
      <c r="B58" t="s">
        <v>92</v>
      </c>
      <c r="C58">
        <v>123</v>
      </c>
    </row>
    <row r="59" spans="1:3" x14ac:dyDescent="0.25">
      <c r="A59" t="s">
        <v>465</v>
      </c>
      <c r="B59" t="s">
        <v>94</v>
      </c>
      <c r="C59">
        <v>15</v>
      </c>
    </row>
    <row r="60" spans="1:3" x14ac:dyDescent="0.25">
      <c r="A60" t="s">
        <v>465</v>
      </c>
      <c r="B60" t="s">
        <v>405</v>
      </c>
      <c r="C60">
        <v>13</v>
      </c>
    </row>
    <row r="61" spans="1:3" x14ac:dyDescent="0.25">
      <c r="A61" t="s">
        <v>465</v>
      </c>
      <c r="B61" t="s">
        <v>95</v>
      </c>
      <c r="C61">
        <v>5</v>
      </c>
    </row>
    <row r="62" spans="1:3" x14ac:dyDescent="0.25">
      <c r="A62" t="s">
        <v>465</v>
      </c>
      <c r="B62" t="s">
        <v>251</v>
      </c>
      <c r="C62">
        <v>133</v>
      </c>
    </row>
    <row r="63" spans="1:3" x14ac:dyDescent="0.25">
      <c r="A63" t="s">
        <v>465</v>
      </c>
      <c r="B63" t="s">
        <v>252</v>
      </c>
      <c r="C63">
        <v>12</v>
      </c>
    </row>
    <row r="64" spans="1:3" x14ac:dyDescent="0.25">
      <c r="A64" t="s">
        <v>465</v>
      </c>
      <c r="B64" t="s">
        <v>158</v>
      </c>
      <c r="C64">
        <v>33</v>
      </c>
    </row>
    <row r="65" spans="1:3" x14ac:dyDescent="0.25">
      <c r="A65" t="s">
        <v>465</v>
      </c>
      <c r="B65" t="s">
        <v>253</v>
      </c>
      <c r="C65">
        <v>531</v>
      </c>
    </row>
    <row r="66" spans="1:3" x14ac:dyDescent="0.25">
      <c r="A66" t="s">
        <v>465</v>
      </c>
      <c r="B66" t="s">
        <v>176</v>
      </c>
      <c r="C66">
        <v>81</v>
      </c>
    </row>
    <row r="67" spans="1:3" x14ac:dyDescent="0.25">
      <c r="A67" t="s">
        <v>465</v>
      </c>
      <c r="B67" t="s">
        <v>406</v>
      </c>
      <c r="C67">
        <v>11</v>
      </c>
    </row>
    <row r="68" spans="1:3" x14ac:dyDescent="0.25">
      <c r="A68" t="s">
        <v>465</v>
      </c>
      <c r="B68" t="s">
        <v>179</v>
      </c>
      <c r="C68">
        <v>34</v>
      </c>
    </row>
    <row r="69" spans="1:3" x14ac:dyDescent="0.25">
      <c r="A69" t="s">
        <v>465</v>
      </c>
      <c r="B69" t="s">
        <v>407</v>
      </c>
      <c r="C69">
        <v>4</v>
      </c>
    </row>
    <row r="70" spans="1:3" x14ac:dyDescent="0.25">
      <c r="A70" t="s">
        <v>465</v>
      </c>
      <c r="B70" t="s">
        <v>96</v>
      </c>
      <c r="C70">
        <v>42</v>
      </c>
    </row>
    <row r="71" spans="1:3" x14ac:dyDescent="0.25">
      <c r="A71" t="s">
        <v>465</v>
      </c>
      <c r="B71" t="s">
        <v>408</v>
      </c>
      <c r="C71">
        <v>4</v>
      </c>
    </row>
    <row r="72" spans="1:3" x14ac:dyDescent="0.25">
      <c r="A72" t="s">
        <v>465</v>
      </c>
      <c r="B72" t="s">
        <v>180</v>
      </c>
      <c r="C72">
        <v>20</v>
      </c>
    </row>
    <row r="73" spans="1:3" x14ac:dyDescent="0.25">
      <c r="A73" t="s">
        <v>465</v>
      </c>
      <c r="B73" t="s">
        <v>97</v>
      </c>
      <c r="C73">
        <v>238</v>
      </c>
    </row>
    <row r="74" spans="1:3" x14ac:dyDescent="0.25">
      <c r="A74" t="s">
        <v>465</v>
      </c>
      <c r="B74" t="s">
        <v>98</v>
      </c>
      <c r="C74">
        <v>21</v>
      </c>
    </row>
    <row r="75" spans="1:3" x14ac:dyDescent="0.25">
      <c r="A75" t="s">
        <v>465</v>
      </c>
      <c r="B75" t="s">
        <v>99</v>
      </c>
      <c r="C75">
        <v>23</v>
      </c>
    </row>
    <row r="76" spans="1:3" x14ac:dyDescent="0.25">
      <c r="A76" t="s">
        <v>465</v>
      </c>
      <c r="B76" t="s">
        <v>100</v>
      </c>
      <c r="C76">
        <v>9</v>
      </c>
    </row>
    <row r="77" spans="1:3" x14ac:dyDescent="0.25">
      <c r="A77" t="s">
        <v>465</v>
      </c>
      <c r="B77" t="s">
        <v>409</v>
      </c>
      <c r="C77">
        <v>8</v>
      </c>
    </row>
    <row r="78" spans="1:3" x14ac:dyDescent="0.25">
      <c r="A78" t="s">
        <v>465</v>
      </c>
      <c r="B78" t="s">
        <v>410</v>
      </c>
      <c r="C78">
        <v>2</v>
      </c>
    </row>
    <row r="79" spans="1:3" x14ac:dyDescent="0.25">
      <c r="A79" t="s">
        <v>465</v>
      </c>
      <c r="B79" t="s">
        <v>393</v>
      </c>
      <c r="C79">
        <v>694</v>
      </c>
    </row>
    <row r="80" spans="1:3" x14ac:dyDescent="0.25">
      <c r="A80" t="s">
        <v>465</v>
      </c>
      <c r="B80" t="s">
        <v>464</v>
      </c>
      <c r="C80">
        <v>22</v>
      </c>
    </row>
    <row r="81" spans="1:3" x14ac:dyDescent="0.25">
      <c r="A81" t="s">
        <v>465</v>
      </c>
      <c r="B81" t="s">
        <v>423</v>
      </c>
      <c r="C81">
        <v>3</v>
      </c>
    </row>
    <row r="82" spans="1:3" x14ac:dyDescent="0.25">
      <c r="A82" t="s">
        <v>465</v>
      </c>
      <c r="B82" t="s">
        <v>346</v>
      </c>
      <c r="C82">
        <v>613</v>
      </c>
    </row>
    <row r="83" spans="1:3" x14ac:dyDescent="0.25">
      <c r="A83" t="s">
        <v>465</v>
      </c>
      <c r="B83" t="s">
        <v>159</v>
      </c>
      <c r="C83">
        <v>25</v>
      </c>
    </row>
    <row r="84" spans="1:3" x14ac:dyDescent="0.25">
      <c r="A84" t="s">
        <v>465</v>
      </c>
      <c r="B84" t="s">
        <v>160</v>
      </c>
      <c r="C84">
        <v>913</v>
      </c>
    </row>
    <row r="85" spans="1:3" x14ac:dyDescent="0.25">
      <c r="A85" t="s">
        <v>465</v>
      </c>
      <c r="B85" t="s">
        <v>411</v>
      </c>
      <c r="C85">
        <v>70</v>
      </c>
    </row>
    <row r="86" spans="1:3" x14ac:dyDescent="0.25">
      <c r="A86" t="s">
        <v>465</v>
      </c>
      <c r="B86" t="s">
        <v>217</v>
      </c>
      <c r="C86">
        <v>4</v>
      </c>
    </row>
    <row r="87" spans="1:3" x14ac:dyDescent="0.25">
      <c r="A87" t="s">
        <v>465</v>
      </c>
      <c r="B87" t="s">
        <v>141</v>
      </c>
      <c r="C87">
        <v>14</v>
      </c>
    </row>
    <row r="88" spans="1:3" x14ac:dyDescent="0.25">
      <c r="A88" t="s">
        <v>465</v>
      </c>
      <c r="B88" t="s">
        <v>193</v>
      </c>
      <c r="C88">
        <v>8</v>
      </c>
    </row>
    <row r="89" spans="1:3" x14ac:dyDescent="0.25">
      <c r="A89" t="s">
        <v>465</v>
      </c>
      <c r="B89" t="s">
        <v>194</v>
      </c>
      <c r="C89">
        <v>2</v>
      </c>
    </row>
    <row r="90" spans="1:3" x14ac:dyDescent="0.25">
      <c r="A90" t="s">
        <v>465</v>
      </c>
      <c r="B90" t="s">
        <v>195</v>
      </c>
      <c r="C90">
        <v>41</v>
      </c>
    </row>
    <row r="91" spans="1:3" x14ac:dyDescent="0.25">
      <c r="A91" t="s">
        <v>465</v>
      </c>
      <c r="B91" t="s">
        <v>335</v>
      </c>
      <c r="C91">
        <v>2</v>
      </c>
    </row>
    <row r="92" spans="1:3" x14ac:dyDescent="0.25">
      <c r="A92" t="s">
        <v>465</v>
      </c>
      <c r="B92" t="s">
        <v>336</v>
      </c>
      <c r="C92">
        <v>18</v>
      </c>
    </row>
    <row r="93" spans="1:3" x14ac:dyDescent="0.25">
      <c r="A93" t="s">
        <v>465</v>
      </c>
      <c r="B93" t="s">
        <v>337</v>
      </c>
      <c r="C93">
        <v>1</v>
      </c>
    </row>
    <row r="94" spans="1:3" x14ac:dyDescent="0.25">
      <c r="A94" t="s">
        <v>465</v>
      </c>
      <c r="B94" t="s">
        <v>366</v>
      </c>
      <c r="C94">
        <v>14</v>
      </c>
    </row>
    <row r="95" spans="1:3" x14ac:dyDescent="0.25">
      <c r="A95" t="s">
        <v>465</v>
      </c>
      <c r="B95" t="s">
        <v>338</v>
      </c>
      <c r="C95">
        <v>177</v>
      </c>
    </row>
    <row r="96" spans="1:3" x14ac:dyDescent="0.25">
      <c r="A96" t="s">
        <v>465</v>
      </c>
      <c r="B96" t="s">
        <v>339</v>
      </c>
      <c r="C96">
        <v>243</v>
      </c>
    </row>
    <row r="97" spans="1:3" x14ac:dyDescent="0.25">
      <c r="A97" t="s">
        <v>465</v>
      </c>
      <c r="B97" t="s">
        <v>254</v>
      </c>
      <c r="C97">
        <v>10</v>
      </c>
    </row>
    <row r="98" spans="1:3" x14ac:dyDescent="0.25">
      <c r="A98" t="s">
        <v>465</v>
      </c>
      <c r="B98" t="s">
        <v>255</v>
      </c>
      <c r="C98">
        <v>1801</v>
      </c>
    </row>
    <row r="99" spans="1:3" x14ac:dyDescent="0.25">
      <c r="A99" t="s">
        <v>465</v>
      </c>
      <c r="B99" t="s">
        <v>256</v>
      </c>
      <c r="C99">
        <v>461</v>
      </c>
    </row>
    <row r="100" spans="1:3" x14ac:dyDescent="0.25">
      <c r="A100" t="s">
        <v>465</v>
      </c>
      <c r="B100" t="s">
        <v>340</v>
      </c>
      <c r="C100">
        <v>353</v>
      </c>
    </row>
    <row r="101" spans="1:3" x14ac:dyDescent="0.25">
      <c r="A101" t="s">
        <v>465</v>
      </c>
      <c r="B101" t="s">
        <v>341</v>
      </c>
      <c r="C101">
        <v>1</v>
      </c>
    </row>
    <row r="102" spans="1:3" x14ac:dyDescent="0.25">
      <c r="A102" t="s">
        <v>465</v>
      </c>
      <c r="B102" t="s">
        <v>313</v>
      </c>
      <c r="C102">
        <v>41</v>
      </c>
    </row>
    <row r="103" spans="1:3" x14ac:dyDescent="0.25">
      <c r="A103" t="s">
        <v>465</v>
      </c>
      <c r="B103" t="s">
        <v>218</v>
      </c>
      <c r="C103">
        <v>226</v>
      </c>
    </row>
    <row r="104" spans="1:3" x14ac:dyDescent="0.25">
      <c r="A104" t="s">
        <v>465</v>
      </c>
      <c r="B104" t="s">
        <v>196</v>
      </c>
      <c r="C104">
        <v>25</v>
      </c>
    </row>
    <row r="105" spans="1:3" x14ac:dyDescent="0.25">
      <c r="A105" t="s">
        <v>465</v>
      </c>
      <c r="B105" t="s">
        <v>15</v>
      </c>
      <c r="C105">
        <v>17</v>
      </c>
    </row>
    <row r="106" spans="1:3" x14ac:dyDescent="0.25">
      <c r="A106" t="s">
        <v>465</v>
      </c>
      <c r="B106" t="s">
        <v>18</v>
      </c>
      <c r="C106">
        <v>48</v>
      </c>
    </row>
    <row r="107" spans="1:3" x14ac:dyDescent="0.25">
      <c r="A107" t="s">
        <v>465</v>
      </c>
      <c r="B107" t="s">
        <v>240</v>
      </c>
      <c r="C107">
        <v>309</v>
      </c>
    </row>
    <row r="108" spans="1:3" x14ac:dyDescent="0.25">
      <c r="A108" t="s">
        <v>465</v>
      </c>
      <c r="B108" t="s">
        <v>55</v>
      </c>
      <c r="C108">
        <v>2</v>
      </c>
    </row>
    <row r="109" spans="1:3" x14ac:dyDescent="0.25">
      <c r="A109" t="s">
        <v>465</v>
      </c>
      <c r="B109" t="s">
        <v>57</v>
      </c>
      <c r="C109">
        <v>70</v>
      </c>
    </row>
    <row r="110" spans="1:3" x14ac:dyDescent="0.25">
      <c r="A110" t="s">
        <v>465</v>
      </c>
      <c r="B110" t="s">
        <v>219</v>
      </c>
      <c r="C110">
        <v>10</v>
      </c>
    </row>
    <row r="111" spans="1:3" x14ac:dyDescent="0.25">
      <c r="A111" t="s">
        <v>465</v>
      </c>
      <c r="B111" t="s">
        <v>290</v>
      </c>
      <c r="C111">
        <v>47</v>
      </c>
    </row>
    <row r="112" spans="1:3" x14ac:dyDescent="0.25">
      <c r="A112" t="s">
        <v>465</v>
      </c>
      <c r="B112" t="s">
        <v>257</v>
      </c>
      <c r="C112">
        <v>271</v>
      </c>
    </row>
    <row r="113" spans="1:3" x14ac:dyDescent="0.25">
      <c r="A113" t="s">
        <v>465</v>
      </c>
      <c r="B113" t="s">
        <v>315</v>
      </c>
      <c r="C113">
        <v>25</v>
      </c>
    </row>
    <row r="114" spans="1:3" x14ac:dyDescent="0.25">
      <c r="A114" t="s">
        <v>465</v>
      </c>
      <c r="B114" t="s">
        <v>316</v>
      </c>
      <c r="C114">
        <v>2</v>
      </c>
    </row>
    <row r="115" spans="1:3" x14ac:dyDescent="0.25">
      <c r="A115" t="s">
        <v>465</v>
      </c>
      <c r="B115" t="s">
        <v>197</v>
      </c>
      <c r="C115">
        <v>2</v>
      </c>
    </row>
    <row r="116" spans="1:3" x14ac:dyDescent="0.25">
      <c r="A116" t="s">
        <v>465</v>
      </c>
      <c r="B116" t="s">
        <v>181</v>
      </c>
      <c r="C116">
        <v>42</v>
      </c>
    </row>
    <row r="117" spans="1:3" x14ac:dyDescent="0.25">
      <c r="A117" t="s">
        <v>465</v>
      </c>
      <c r="B117" t="s">
        <v>182</v>
      </c>
      <c r="C117">
        <v>3</v>
      </c>
    </row>
    <row r="118" spans="1:3" x14ac:dyDescent="0.25">
      <c r="A118" t="s">
        <v>465</v>
      </c>
      <c r="B118" s="2" t="s">
        <v>101</v>
      </c>
      <c r="C118">
        <v>947</v>
      </c>
    </row>
    <row r="119" spans="1:3" x14ac:dyDescent="0.25">
      <c r="A119" t="s">
        <v>465</v>
      </c>
      <c r="B119" t="s">
        <v>103</v>
      </c>
      <c r="C119">
        <v>209</v>
      </c>
    </row>
    <row r="120" spans="1:3" x14ac:dyDescent="0.25">
      <c r="A120" t="s">
        <v>465</v>
      </c>
      <c r="B120" t="s">
        <v>183</v>
      </c>
      <c r="C120">
        <v>1526</v>
      </c>
    </row>
    <row r="121" spans="1:3" x14ac:dyDescent="0.25">
      <c r="A121" t="s">
        <v>465</v>
      </c>
      <c r="B121" t="s">
        <v>291</v>
      </c>
      <c r="C121">
        <v>32</v>
      </c>
    </row>
    <row r="122" spans="1:3" x14ac:dyDescent="0.25">
      <c r="A122" t="s">
        <v>465</v>
      </c>
      <c r="B122" t="s">
        <v>432</v>
      </c>
      <c r="C122">
        <v>26</v>
      </c>
    </row>
    <row r="123" spans="1:3" x14ac:dyDescent="0.25">
      <c r="A123" t="s">
        <v>465</v>
      </c>
      <c r="B123" t="s">
        <v>359</v>
      </c>
      <c r="C123">
        <v>5</v>
      </c>
    </row>
    <row r="124" spans="1:3" x14ac:dyDescent="0.25">
      <c r="A124" t="s">
        <v>465</v>
      </c>
      <c r="B124" t="s">
        <v>461</v>
      </c>
      <c r="C124">
        <v>422</v>
      </c>
    </row>
    <row r="125" spans="1:3" x14ac:dyDescent="0.25">
      <c r="A125" t="s">
        <v>465</v>
      </c>
      <c r="B125" t="s">
        <v>308</v>
      </c>
      <c r="C125">
        <v>9</v>
      </c>
    </row>
    <row r="126" spans="1:3" x14ac:dyDescent="0.25">
      <c r="A126" t="s">
        <v>465</v>
      </c>
      <c r="B126" t="s">
        <v>309</v>
      </c>
      <c r="C126">
        <v>2</v>
      </c>
    </row>
    <row r="127" spans="1:3" x14ac:dyDescent="0.25">
      <c r="A127" t="s">
        <v>465</v>
      </c>
      <c r="B127" t="s">
        <v>412</v>
      </c>
      <c r="C127">
        <v>68</v>
      </c>
    </row>
    <row r="128" spans="1:3" x14ac:dyDescent="0.25">
      <c r="A128" t="s">
        <v>465</v>
      </c>
      <c r="B128" t="s">
        <v>367</v>
      </c>
      <c r="C128">
        <v>99</v>
      </c>
    </row>
    <row r="129" spans="1:3" x14ac:dyDescent="0.25">
      <c r="A129" t="s">
        <v>465</v>
      </c>
      <c r="B129" t="s">
        <v>433</v>
      </c>
      <c r="C129">
        <v>10</v>
      </c>
    </row>
    <row r="130" spans="1:3" x14ac:dyDescent="0.25">
      <c r="A130" t="s">
        <v>465</v>
      </c>
      <c r="B130" t="s">
        <v>9</v>
      </c>
      <c r="C130">
        <v>39</v>
      </c>
    </row>
    <row r="131" spans="1:3" x14ac:dyDescent="0.25">
      <c r="A131" t="s">
        <v>465</v>
      </c>
      <c r="B131" t="s">
        <v>347</v>
      </c>
      <c r="C131">
        <v>1</v>
      </c>
    </row>
    <row r="132" spans="1:3" x14ac:dyDescent="0.25">
      <c r="A132" t="s">
        <v>465</v>
      </c>
      <c r="B132" t="s">
        <v>198</v>
      </c>
      <c r="C132">
        <v>55</v>
      </c>
    </row>
    <row r="133" spans="1:3" x14ac:dyDescent="0.25">
      <c r="A133" t="s">
        <v>465</v>
      </c>
      <c r="B133" t="s">
        <v>292</v>
      </c>
      <c r="C133">
        <v>8</v>
      </c>
    </row>
    <row r="134" spans="1:3" x14ac:dyDescent="0.25">
      <c r="A134" t="s">
        <v>465</v>
      </c>
      <c r="B134" t="s">
        <v>413</v>
      </c>
      <c r="C134">
        <v>2</v>
      </c>
    </row>
    <row r="135" spans="1:3" x14ac:dyDescent="0.25">
      <c r="A135" t="s">
        <v>465</v>
      </c>
      <c r="B135" t="s">
        <v>293</v>
      </c>
      <c r="C135">
        <v>8</v>
      </c>
    </row>
    <row r="136" spans="1:3" x14ac:dyDescent="0.25">
      <c r="A136" t="s">
        <v>465</v>
      </c>
      <c r="B136" t="s">
        <v>199</v>
      </c>
      <c r="C136">
        <v>7</v>
      </c>
    </row>
    <row r="137" spans="1:3" x14ac:dyDescent="0.25">
      <c r="A137" t="s">
        <v>465</v>
      </c>
      <c r="B137" s="2" t="s">
        <v>200</v>
      </c>
      <c r="C137">
        <v>10</v>
      </c>
    </row>
    <row r="138" spans="1:3" x14ac:dyDescent="0.25">
      <c r="A138" t="s">
        <v>465</v>
      </c>
      <c r="B138" t="s">
        <v>414</v>
      </c>
      <c r="C138">
        <v>240</v>
      </c>
    </row>
    <row r="139" spans="1:3" x14ac:dyDescent="0.25">
      <c r="A139" t="s">
        <v>465</v>
      </c>
      <c r="B139" t="s">
        <v>167</v>
      </c>
      <c r="C139">
        <v>10</v>
      </c>
    </row>
    <row r="140" spans="1:3" x14ac:dyDescent="0.25">
      <c r="A140" t="s">
        <v>465</v>
      </c>
      <c r="B140" t="s">
        <v>60</v>
      </c>
      <c r="C140">
        <v>113</v>
      </c>
    </row>
    <row r="141" spans="1:3" x14ac:dyDescent="0.25">
      <c r="A141" t="s">
        <v>465</v>
      </c>
      <c r="B141" t="s">
        <v>104</v>
      </c>
      <c r="C141">
        <v>48</v>
      </c>
    </row>
    <row r="142" spans="1:3" x14ac:dyDescent="0.25">
      <c r="A142" t="s">
        <v>465</v>
      </c>
      <c r="B142" t="s">
        <v>161</v>
      </c>
      <c r="C142">
        <v>6</v>
      </c>
    </row>
    <row r="143" spans="1:3" x14ac:dyDescent="0.25">
      <c r="A143" t="s">
        <v>465</v>
      </c>
      <c r="B143" t="s">
        <v>106</v>
      </c>
      <c r="C143">
        <v>88</v>
      </c>
    </row>
    <row r="144" spans="1:3" x14ac:dyDescent="0.25">
      <c r="A144" t="s">
        <v>465</v>
      </c>
      <c r="B144" t="s">
        <v>294</v>
      </c>
      <c r="C144">
        <v>248</v>
      </c>
    </row>
    <row r="145" spans="1:3" x14ac:dyDescent="0.25">
      <c r="A145" t="s">
        <v>465</v>
      </c>
      <c r="B145" t="s">
        <v>162</v>
      </c>
      <c r="C145">
        <v>658</v>
      </c>
    </row>
    <row r="146" spans="1:3" x14ac:dyDescent="0.25">
      <c r="A146" t="s">
        <v>465</v>
      </c>
      <c r="B146" t="s">
        <v>27</v>
      </c>
      <c r="C146">
        <v>42</v>
      </c>
    </row>
    <row r="147" spans="1:3" x14ac:dyDescent="0.25">
      <c r="A147" t="s">
        <v>465</v>
      </c>
      <c r="B147" t="s">
        <v>30</v>
      </c>
      <c r="C147">
        <v>1</v>
      </c>
    </row>
    <row r="148" spans="1:3" x14ac:dyDescent="0.25">
      <c r="A148" t="s">
        <v>465</v>
      </c>
      <c r="B148" t="s">
        <v>32</v>
      </c>
      <c r="C148">
        <v>1</v>
      </c>
    </row>
    <row r="149" spans="1:3" x14ac:dyDescent="0.25">
      <c r="A149" t="s">
        <v>465</v>
      </c>
      <c r="B149" t="s">
        <v>33</v>
      </c>
      <c r="C149">
        <v>24</v>
      </c>
    </row>
    <row r="150" spans="1:3" x14ac:dyDescent="0.25">
      <c r="A150" t="s">
        <v>465</v>
      </c>
      <c r="B150" t="s">
        <v>35</v>
      </c>
      <c r="C150">
        <v>2</v>
      </c>
    </row>
    <row r="151" spans="1:3" x14ac:dyDescent="0.25">
      <c r="A151" t="s">
        <v>465</v>
      </c>
      <c r="B151" t="s">
        <v>36</v>
      </c>
      <c r="C151">
        <v>1</v>
      </c>
    </row>
    <row r="152" spans="1:3" x14ac:dyDescent="0.25">
      <c r="A152" t="s">
        <v>465</v>
      </c>
      <c r="B152" t="s">
        <v>37</v>
      </c>
      <c r="C152">
        <v>5</v>
      </c>
    </row>
    <row r="153" spans="1:3" x14ac:dyDescent="0.25">
      <c r="A153" t="s">
        <v>465</v>
      </c>
      <c r="B153" t="s">
        <v>38</v>
      </c>
      <c r="C153">
        <v>154</v>
      </c>
    </row>
    <row r="154" spans="1:3" x14ac:dyDescent="0.25">
      <c r="A154" t="s">
        <v>465</v>
      </c>
      <c r="B154" t="s">
        <v>62</v>
      </c>
      <c r="C154">
        <v>384</v>
      </c>
    </row>
    <row r="155" spans="1:3" x14ac:dyDescent="0.25">
      <c r="A155" t="s">
        <v>465</v>
      </c>
      <c r="B155" t="s">
        <v>276</v>
      </c>
      <c r="C155">
        <v>88</v>
      </c>
    </row>
    <row r="156" spans="1:3" x14ac:dyDescent="0.25">
      <c r="A156" t="s">
        <v>465</v>
      </c>
      <c r="B156" t="s">
        <v>444</v>
      </c>
      <c r="C156">
        <v>44</v>
      </c>
    </row>
    <row r="157" spans="1:3" x14ac:dyDescent="0.25">
      <c r="A157" t="s">
        <v>465</v>
      </c>
      <c r="B157" t="s">
        <v>368</v>
      </c>
      <c r="C157">
        <v>4</v>
      </c>
    </row>
    <row r="158" spans="1:3" x14ac:dyDescent="0.25">
      <c r="A158" t="s">
        <v>465</v>
      </c>
      <c r="B158" t="s">
        <v>434</v>
      </c>
      <c r="C158">
        <v>36</v>
      </c>
    </row>
    <row r="159" spans="1:3" x14ac:dyDescent="0.25">
      <c r="A159" t="s">
        <v>465</v>
      </c>
      <c r="B159" t="s">
        <v>107</v>
      </c>
      <c r="C159">
        <v>212</v>
      </c>
    </row>
    <row r="160" spans="1:3" x14ac:dyDescent="0.25">
      <c r="A160" t="s">
        <v>465</v>
      </c>
      <c r="B160" t="s">
        <v>108</v>
      </c>
      <c r="C160">
        <v>46</v>
      </c>
    </row>
    <row r="161" spans="1:3" x14ac:dyDescent="0.25">
      <c r="A161" t="s">
        <v>465</v>
      </c>
      <c r="B161" t="s">
        <v>395</v>
      </c>
      <c r="C161">
        <v>476</v>
      </c>
    </row>
    <row r="162" spans="1:3" x14ac:dyDescent="0.25">
      <c r="A162" t="s">
        <v>465</v>
      </c>
      <c r="B162" t="s">
        <v>109</v>
      </c>
      <c r="C162">
        <v>6</v>
      </c>
    </row>
    <row r="163" spans="1:3" x14ac:dyDescent="0.25">
      <c r="A163" t="s">
        <v>465</v>
      </c>
      <c r="B163" t="s">
        <v>110</v>
      </c>
      <c r="C163">
        <v>88</v>
      </c>
    </row>
    <row r="164" spans="1:3" x14ac:dyDescent="0.25">
      <c r="A164" t="s">
        <v>465</v>
      </c>
      <c r="B164" t="s">
        <v>63</v>
      </c>
      <c r="C164">
        <v>1</v>
      </c>
    </row>
    <row r="165" spans="1:3" x14ac:dyDescent="0.25">
      <c r="A165" t="s">
        <v>465</v>
      </c>
      <c r="B165" t="s">
        <v>317</v>
      </c>
      <c r="C165">
        <v>78</v>
      </c>
    </row>
    <row r="166" spans="1:3" x14ac:dyDescent="0.25">
      <c r="A166" t="s">
        <v>465</v>
      </c>
      <c r="B166" t="s">
        <v>241</v>
      </c>
      <c r="C166">
        <v>5</v>
      </c>
    </row>
    <row r="167" spans="1:3" x14ac:dyDescent="0.25">
      <c r="A167" t="s">
        <v>465</v>
      </c>
      <c r="B167" t="s">
        <v>258</v>
      </c>
      <c r="C167">
        <v>3</v>
      </c>
    </row>
    <row r="168" spans="1:3" x14ac:dyDescent="0.25">
      <c r="A168" t="s">
        <v>465</v>
      </c>
      <c r="B168" t="s">
        <v>201</v>
      </c>
      <c r="C168">
        <v>4</v>
      </c>
    </row>
    <row r="169" spans="1:3" x14ac:dyDescent="0.25">
      <c r="A169" t="s">
        <v>465</v>
      </c>
      <c r="B169" t="s">
        <v>111</v>
      </c>
      <c r="C169">
        <v>288</v>
      </c>
    </row>
    <row r="170" spans="1:3" x14ac:dyDescent="0.25">
      <c r="A170" t="s">
        <v>465</v>
      </c>
      <c r="B170" s="2" t="s">
        <v>112</v>
      </c>
      <c r="C170">
        <v>134</v>
      </c>
    </row>
    <row r="171" spans="1:3" x14ac:dyDescent="0.25">
      <c r="A171" t="s">
        <v>465</v>
      </c>
      <c r="B171" t="s">
        <v>113</v>
      </c>
      <c r="C171">
        <v>7</v>
      </c>
    </row>
    <row r="172" spans="1:3" x14ac:dyDescent="0.25">
      <c r="A172" t="s">
        <v>465</v>
      </c>
      <c r="B172" t="s">
        <v>277</v>
      </c>
      <c r="C172">
        <v>32</v>
      </c>
    </row>
    <row r="173" spans="1:3" x14ac:dyDescent="0.25">
      <c r="A173" t="s">
        <v>465</v>
      </c>
      <c r="B173" t="s">
        <v>114</v>
      </c>
      <c r="C173">
        <v>199</v>
      </c>
    </row>
    <row r="174" spans="1:3" x14ac:dyDescent="0.25">
      <c r="A174" t="s">
        <v>465</v>
      </c>
      <c r="B174" t="s">
        <v>445</v>
      </c>
      <c r="C174">
        <v>6</v>
      </c>
    </row>
    <row r="175" spans="1:3" x14ac:dyDescent="0.25">
      <c r="A175" t="s">
        <v>465</v>
      </c>
      <c r="B175" t="s">
        <v>259</v>
      </c>
      <c r="C175">
        <v>12</v>
      </c>
    </row>
    <row r="176" spans="1:3" x14ac:dyDescent="0.25">
      <c r="A176" t="s">
        <v>465</v>
      </c>
      <c r="B176" t="s">
        <v>435</v>
      </c>
      <c r="C176">
        <v>32</v>
      </c>
    </row>
    <row r="177" spans="1:3" x14ac:dyDescent="0.25">
      <c r="A177" t="s">
        <v>465</v>
      </c>
      <c r="B177" t="s">
        <v>202</v>
      </c>
      <c r="C177">
        <v>2</v>
      </c>
    </row>
    <row r="178" spans="1:3" x14ac:dyDescent="0.25">
      <c r="A178" t="s">
        <v>465</v>
      </c>
      <c r="B178" t="s">
        <v>260</v>
      </c>
      <c r="C178">
        <v>387</v>
      </c>
    </row>
    <row r="179" spans="1:3" x14ac:dyDescent="0.25">
      <c r="A179" t="s">
        <v>465</v>
      </c>
      <c r="B179" t="s">
        <v>64</v>
      </c>
      <c r="C179">
        <v>2</v>
      </c>
    </row>
    <row r="180" spans="1:3" x14ac:dyDescent="0.25">
      <c r="A180" t="s">
        <v>465</v>
      </c>
      <c r="B180" t="s">
        <v>415</v>
      </c>
      <c r="C180">
        <v>54</v>
      </c>
    </row>
    <row r="181" spans="1:3" x14ac:dyDescent="0.25">
      <c r="A181" t="s">
        <v>465</v>
      </c>
      <c r="B181" t="s">
        <v>416</v>
      </c>
      <c r="C181">
        <v>65</v>
      </c>
    </row>
    <row r="182" spans="1:3" x14ac:dyDescent="0.25">
      <c r="A182" t="s">
        <v>465</v>
      </c>
      <c r="B182" t="s">
        <v>296</v>
      </c>
      <c r="C182">
        <v>37</v>
      </c>
    </row>
    <row r="183" spans="1:3" x14ac:dyDescent="0.25">
      <c r="A183" t="s">
        <v>465</v>
      </c>
      <c r="B183" t="s">
        <v>261</v>
      </c>
      <c r="C183">
        <v>344</v>
      </c>
    </row>
    <row r="184" spans="1:3" x14ac:dyDescent="0.25">
      <c r="A184" t="s">
        <v>465</v>
      </c>
      <c r="B184" t="s">
        <v>203</v>
      </c>
      <c r="C184">
        <v>2</v>
      </c>
    </row>
    <row r="185" spans="1:3" x14ac:dyDescent="0.25">
      <c r="A185" t="s">
        <v>465</v>
      </c>
      <c r="B185" t="s">
        <v>20</v>
      </c>
      <c r="C185">
        <v>2</v>
      </c>
    </row>
    <row r="186" spans="1:3" x14ac:dyDescent="0.25">
      <c r="A186" t="s">
        <v>465</v>
      </c>
      <c r="B186" t="s">
        <v>204</v>
      </c>
      <c r="C186">
        <v>8</v>
      </c>
    </row>
    <row r="187" spans="1:3" x14ac:dyDescent="0.25">
      <c r="A187" t="s">
        <v>465</v>
      </c>
      <c r="B187" t="s">
        <v>369</v>
      </c>
      <c r="C187">
        <v>2</v>
      </c>
    </row>
    <row r="188" spans="1:3" x14ac:dyDescent="0.25">
      <c r="A188" t="s">
        <v>465</v>
      </c>
      <c r="B188" t="s">
        <v>370</v>
      </c>
      <c r="C188">
        <v>142</v>
      </c>
    </row>
    <row r="189" spans="1:3" x14ac:dyDescent="0.25">
      <c r="A189" t="s">
        <v>465</v>
      </c>
      <c r="B189" t="s">
        <v>371</v>
      </c>
      <c r="C189">
        <v>44</v>
      </c>
    </row>
    <row r="190" spans="1:3" x14ac:dyDescent="0.25">
      <c r="A190" t="s">
        <v>465</v>
      </c>
      <c r="B190" t="s">
        <v>116</v>
      </c>
      <c r="C190">
        <v>40</v>
      </c>
    </row>
    <row r="191" spans="1:3" x14ac:dyDescent="0.25">
      <c r="A191" t="s">
        <v>465</v>
      </c>
      <c r="B191" t="s">
        <v>227</v>
      </c>
      <c r="C191">
        <v>3</v>
      </c>
    </row>
    <row r="192" spans="1:3" x14ac:dyDescent="0.25">
      <c r="A192" t="s">
        <v>465</v>
      </c>
      <c r="B192" t="s">
        <v>372</v>
      </c>
      <c r="C192">
        <v>6</v>
      </c>
    </row>
    <row r="193" spans="1:3" x14ac:dyDescent="0.25">
      <c r="A193" t="s">
        <v>465</v>
      </c>
      <c r="B193" t="s">
        <v>221</v>
      </c>
      <c r="C193">
        <v>63</v>
      </c>
    </row>
    <row r="194" spans="1:3" x14ac:dyDescent="0.25">
      <c r="A194" t="s">
        <v>465</v>
      </c>
      <c r="B194" t="s">
        <v>75</v>
      </c>
      <c r="C194">
        <v>6</v>
      </c>
    </row>
    <row r="195" spans="1:3" x14ac:dyDescent="0.25">
      <c r="A195" t="s">
        <v>465</v>
      </c>
      <c r="B195" t="s">
        <v>417</v>
      </c>
      <c r="C195">
        <v>54</v>
      </c>
    </row>
    <row r="196" spans="1:3" x14ac:dyDescent="0.25">
      <c r="A196" t="s">
        <v>465</v>
      </c>
      <c r="B196" s="2" t="s">
        <v>373</v>
      </c>
      <c r="C196">
        <v>120</v>
      </c>
    </row>
    <row r="197" spans="1:3" x14ac:dyDescent="0.25">
      <c r="A197" t="s">
        <v>465</v>
      </c>
      <c r="B197" t="s">
        <v>446</v>
      </c>
      <c r="C197">
        <v>39</v>
      </c>
    </row>
    <row r="198" spans="1:3" x14ac:dyDescent="0.25">
      <c r="A198" t="s">
        <v>465</v>
      </c>
      <c r="B198" t="s">
        <v>228</v>
      </c>
      <c r="C198">
        <v>1</v>
      </c>
    </row>
    <row r="199" spans="1:3" x14ac:dyDescent="0.25">
      <c r="A199" t="s">
        <v>465</v>
      </c>
      <c r="B199" t="s">
        <v>447</v>
      </c>
      <c r="C199">
        <v>94</v>
      </c>
    </row>
    <row r="200" spans="1:3" x14ac:dyDescent="0.25">
      <c r="A200" t="s">
        <v>465</v>
      </c>
      <c r="B200" t="s">
        <v>65</v>
      </c>
      <c r="C200">
        <v>11</v>
      </c>
    </row>
    <row r="201" spans="1:3" x14ac:dyDescent="0.25">
      <c r="A201" t="s">
        <v>465</v>
      </c>
      <c r="B201" t="s">
        <v>66</v>
      </c>
      <c r="C201">
        <v>54</v>
      </c>
    </row>
    <row r="202" spans="1:3" x14ac:dyDescent="0.25">
      <c r="A202" t="s">
        <v>465</v>
      </c>
      <c r="B202" t="s">
        <v>67</v>
      </c>
      <c r="C202">
        <v>9</v>
      </c>
    </row>
    <row r="203" spans="1:3" x14ac:dyDescent="0.25">
      <c r="A203" t="s">
        <v>465</v>
      </c>
      <c r="B203" t="s">
        <v>318</v>
      </c>
      <c r="C203">
        <v>6</v>
      </c>
    </row>
    <row r="204" spans="1:3" x14ac:dyDescent="0.25">
      <c r="A204" t="s">
        <v>465</v>
      </c>
      <c r="B204" t="s">
        <v>424</v>
      </c>
      <c r="C204">
        <v>12</v>
      </c>
    </row>
    <row r="205" spans="1:3" x14ac:dyDescent="0.25">
      <c r="A205" t="s">
        <v>465</v>
      </c>
      <c r="B205" t="s">
        <v>348</v>
      </c>
      <c r="C205">
        <v>2</v>
      </c>
    </row>
    <row r="206" spans="1:3" x14ac:dyDescent="0.25">
      <c r="A206" t="s">
        <v>465</v>
      </c>
      <c r="B206" t="s">
        <v>319</v>
      </c>
      <c r="C206">
        <v>8</v>
      </c>
    </row>
    <row r="207" spans="1:3" x14ac:dyDescent="0.25">
      <c r="A207" t="s">
        <v>465</v>
      </c>
      <c r="B207" t="s">
        <v>320</v>
      </c>
      <c r="C207">
        <v>308</v>
      </c>
    </row>
    <row r="208" spans="1:3" x14ac:dyDescent="0.25">
      <c r="A208" t="s">
        <v>465</v>
      </c>
      <c r="B208" t="s">
        <v>321</v>
      </c>
      <c r="C208">
        <v>215</v>
      </c>
    </row>
    <row r="209" spans="1:3" x14ac:dyDescent="0.25">
      <c r="A209" t="s">
        <v>465</v>
      </c>
      <c r="B209" t="s">
        <v>117</v>
      </c>
      <c r="C209">
        <v>17</v>
      </c>
    </row>
    <row r="210" spans="1:3" x14ac:dyDescent="0.25">
      <c r="A210" t="s">
        <v>465</v>
      </c>
      <c r="B210" t="s">
        <v>118</v>
      </c>
      <c r="C210">
        <v>18</v>
      </c>
    </row>
    <row r="211" spans="1:3" x14ac:dyDescent="0.25">
      <c r="A211" t="s">
        <v>465</v>
      </c>
      <c r="B211" t="s">
        <v>278</v>
      </c>
      <c r="C211">
        <v>10</v>
      </c>
    </row>
    <row r="212" spans="1:3" x14ac:dyDescent="0.25">
      <c r="A212" t="s">
        <v>465</v>
      </c>
      <c r="B212" t="s">
        <v>119</v>
      </c>
      <c r="C212">
        <v>14</v>
      </c>
    </row>
    <row r="213" spans="1:3" x14ac:dyDescent="0.25">
      <c r="A213" t="s">
        <v>465</v>
      </c>
      <c r="B213" t="s">
        <v>168</v>
      </c>
      <c r="C213">
        <v>10</v>
      </c>
    </row>
    <row r="214" spans="1:3" x14ac:dyDescent="0.25">
      <c r="A214" t="s">
        <v>465</v>
      </c>
      <c r="B214" t="s">
        <v>169</v>
      </c>
      <c r="C214">
        <v>21</v>
      </c>
    </row>
    <row r="215" spans="1:3" x14ac:dyDescent="0.25">
      <c r="A215" t="s">
        <v>465</v>
      </c>
      <c r="B215" t="s">
        <v>374</v>
      </c>
      <c r="C215">
        <v>3</v>
      </c>
    </row>
    <row r="216" spans="1:3" x14ac:dyDescent="0.25">
      <c r="A216" t="s">
        <v>465</v>
      </c>
      <c r="B216" t="s">
        <v>375</v>
      </c>
      <c r="C216">
        <v>166</v>
      </c>
    </row>
    <row r="217" spans="1:3" x14ac:dyDescent="0.25">
      <c r="A217" t="s">
        <v>465</v>
      </c>
      <c r="B217" t="s">
        <v>120</v>
      </c>
      <c r="C217">
        <v>84</v>
      </c>
    </row>
    <row r="218" spans="1:3" x14ac:dyDescent="0.25">
      <c r="A218" t="s">
        <v>465</v>
      </c>
      <c r="B218" t="s">
        <v>223</v>
      </c>
      <c r="C218">
        <v>74</v>
      </c>
    </row>
    <row r="219" spans="1:3" x14ac:dyDescent="0.25">
      <c r="A219" t="s">
        <v>465</v>
      </c>
      <c r="B219" t="s">
        <v>322</v>
      </c>
      <c r="C219">
        <v>63</v>
      </c>
    </row>
    <row r="220" spans="1:3" x14ac:dyDescent="0.25">
      <c r="A220" t="s">
        <v>465</v>
      </c>
      <c r="B220" t="s">
        <v>323</v>
      </c>
      <c r="C220">
        <v>167</v>
      </c>
    </row>
    <row r="221" spans="1:3" x14ac:dyDescent="0.25">
      <c r="A221" t="s">
        <v>465</v>
      </c>
      <c r="B221" t="s">
        <v>324</v>
      </c>
      <c r="C221">
        <v>173</v>
      </c>
    </row>
    <row r="222" spans="1:3" x14ac:dyDescent="0.25">
      <c r="A222" t="s">
        <v>465</v>
      </c>
      <c r="B222" t="s">
        <v>325</v>
      </c>
      <c r="C222">
        <v>16</v>
      </c>
    </row>
    <row r="223" spans="1:3" x14ac:dyDescent="0.25">
      <c r="A223" t="s">
        <v>465</v>
      </c>
      <c r="B223" t="s">
        <v>326</v>
      </c>
      <c r="C223">
        <v>4</v>
      </c>
    </row>
    <row r="224" spans="1:3" x14ac:dyDescent="0.25">
      <c r="A224" t="s">
        <v>465</v>
      </c>
      <c r="B224" t="s">
        <v>297</v>
      </c>
      <c r="C224">
        <v>46</v>
      </c>
    </row>
    <row r="225" spans="1:3" x14ac:dyDescent="0.25">
      <c r="A225" t="s">
        <v>465</v>
      </c>
      <c r="B225" t="s">
        <v>436</v>
      </c>
      <c r="C225">
        <v>205</v>
      </c>
    </row>
    <row r="226" spans="1:3" x14ac:dyDescent="0.25">
      <c r="A226" t="s">
        <v>465</v>
      </c>
      <c r="B226" t="s">
        <v>437</v>
      </c>
      <c r="C226">
        <v>340</v>
      </c>
    </row>
    <row r="227" spans="1:3" x14ac:dyDescent="0.25">
      <c r="A227" t="s">
        <v>465</v>
      </c>
      <c r="B227" t="s">
        <v>163</v>
      </c>
      <c r="C227">
        <v>1541</v>
      </c>
    </row>
    <row r="228" spans="1:3" x14ac:dyDescent="0.25">
      <c r="A228" t="s">
        <v>465</v>
      </c>
      <c r="B228" t="s">
        <v>262</v>
      </c>
      <c r="C228">
        <v>73</v>
      </c>
    </row>
    <row r="229" spans="1:3" x14ac:dyDescent="0.25">
      <c r="A229" t="s">
        <v>465</v>
      </c>
      <c r="B229" t="s">
        <v>184</v>
      </c>
      <c r="C229">
        <v>310</v>
      </c>
    </row>
    <row r="230" spans="1:3" x14ac:dyDescent="0.25">
      <c r="A230" t="s">
        <v>465</v>
      </c>
      <c r="B230" t="s">
        <v>425</v>
      </c>
      <c r="C230">
        <v>186</v>
      </c>
    </row>
    <row r="231" spans="1:3" x14ac:dyDescent="0.25">
      <c r="A231" t="s">
        <v>465</v>
      </c>
      <c r="B231" t="s">
        <v>230</v>
      </c>
      <c r="C231">
        <v>2</v>
      </c>
    </row>
    <row r="232" spans="1:3" x14ac:dyDescent="0.25">
      <c r="A232" t="s">
        <v>465</v>
      </c>
      <c r="B232" t="s">
        <v>231</v>
      </c>
      <c r="C232">
        <v>47</v>
      </c>
    </row>
    <row r="233" spans="1:3" x14ac:dyDescent="0.25">
      <c r="A233" t="s">
        <v>465</v>
      </c>
      <c r="B233" t="s">
        <v>41</v>
      </c>
      <c r="C233">
        <v>2</v>
      </c>
    </row>
    <row r="234" spans="1:3" x14ac:dyDescent="0.25">
      <c r="A234" t="s">
        <v>465</v>
      </c>
      <c r="B234" t="s">
        <v>263</v>
      </c>
      <c r="C234">
        <v>6</v>
      </c>
    </row>
    <row r="235" spans="1:3" x14ac:dyDescent="0.25">
      <c r="A235" t="s">
        <v>465</v>
      </c>
      <c r="B235" t="s">
        <v>121</v>
      </c>
      <c r="C235">
        <v>328</v>
      </c>
    </row>
    <row r="236" spans="1:3" x14ac:dyDescent="0.25">
      <c r="A236" t="s">
        <v>465</v>
      </c>
      <c r="B236" t="s">
        <v>232</v>
      </c>
      <c r="C236">
        <v>225</v>
      </c>
    </row>
    <row r="237" spans="1:3" x14ac:dyDescent="0.25">
      <c r="A237" t="s">
        <v>465</v>
      </c>
      <c r="B237" t="s">
        <v>298</v>
      </c>
      <c r="C237">
        <v>55</v>
      </c>
    </row>
    <row r="238" spans="1:3" x14ac:dyDescent="0.25">
      <c r="A238" t="s">
        <v>465</v>
      </c>
      <c r="B238" t="s">
        <v>233</v>
      </c>
      <c r="C238">
        <v>29</v>
      </c>
    </row>
    <row r="239" spans="1:3" x14ac:dyDescent="0.25">
      <c r="A239" t="s">
        <v>465</v>
      </c>
      <c r="B239" t="s">
        <v>264</v>
      </c>
      <c r="C239">
        <v>695</v>
      </c>
    </row>
    <row r="240" spans="1:3" x14ac:dyDescent="0.25">
      <c r="A240" t="s">
        <v>465</v>
      </c>
      <c r="B240" t="s">
        <v>143</v>
      </c>
      <c r="C240">
        <v>138</v>
      </c>
    </row>
    <row r="241" spans="1:3" x14ac:dyDescent="0.25">
      <c r="A241" t="s">
        <v>465</v>
      </c>
      <c r="B241" t="s">
        <v>42</v>
      </c>
      <c r="C241">
        <v>1</v>
      </c>
    </row>
    <row r="242" spans="1:3" x14ac:dyDescent="0.25">
      <c r="A242" t="s">
        <v>465</v>
      </c>
      <c r="B242" t="s">
        <v>43</v>
      </c>
      <c r="C242">
        <v>7</v>
      </c>
    </row>
    <row r="243" spans="1:3" x14ac:dyDescent="0.25">
      <c r="A243" t="s">
        <v>465</v>
      </c>
      <c r="B243" t="s">
        <v>44</v>
      </c>
      <c r="C243">
        <v>133</v>
      </c>
    </row>
    <row r="244" spans="1:3" x14ac:dyDescent="0.25">
      <c r="A244" t="s">
        <v>465</v>
      </c>
      <c r="B244" t="s">
        <v>224</v>
      </c>
      <c r="C244">
        <v>30</v>
      </c>
    </row>
    <row r="245" spans="1:3" x14ac:dyDescent="0.25">
      <c r="A245" t="s">
        <v>465</v>
      </c>
      <c r="B245" t="s">
        <v>418</v>
      </c>
      <c r="C245">
        <v>25</v>
      </c>
    </row>
    <row r="246" spans="1:3" x14ac:dyDescent="0.25">
      <c r="A246" t="s">
        <v>465</v>
      </c>
      <c r="B246" t="s">
        <v>382</v>
      </c>
      <c r="C246">
        <v>2</v>
      </c>
    </row>
    <row r="247" spans="1:3" x14ac:dyDescent="0.25">
      <c r="A247" t="s">
        <v>465</v>
      </c>
      <c r="B247" t="s">
        <v>448</v>
      </c>
      <c r="C247">
        <v>231</v>
      </c>
    </row>
    <row r="248" spans="1:3" x14ac:dyDescent="0.25">
      <c r="A248" t="s">
        <v>465</v>
      </c>
      <c r="B248" t="s">
        <v>449</v>
      </c>
      <c r="C248">
        <v>2</v>
      </c>
    </row>
    <row r="249" spans="1:3" x14ac:dyDescent="0.25">
      <c r="A249" t="s">
        <v>465</v>
      </c>
      <c r="B249" t="s">
        <v>450</v>
      </c>
      <c r="C249">
        <v>8</v>
      </c>
    </row>
    <row r="250" spans="1:3" x14ac:dyDescent="0.25">
      <c r="A250" t="s">
        <v>465</v>
      </c>
      <c r="B250" t="s">
        <v>451</v>
      </c>
      <c r="C250">
        <v>10</v>
      </c>
    </row>
    <row r="251" spans="1:3" x14ac:dyDescent="0.25">
      <c r="A251" t="s">
        <v>465</v>
      </c>
      <c r="B251" t="s">
        <v>69</v>
      </c>
      <c r="C251">
        <v>3</v>
      </c>
    </row>
    <row r="252" spans="1:3" x14ac:dyDescent="0.25">
      <c r="A252" t="s">
        <v>465</v>
      </c>
      <c r="B252" t="s">
        <v>452</v>
      </c>
      <c r="C252">
        <v>60</v>
      </c>
    </row>
    <row r="253" spans="1:3" x14ac:dyDescent="0.25">
      <c r="A253" t="s">
        <v>465</v>
      </c>
      <c r="B253" t="s">
        <v>453</v>
      </c>
      <c r="C253">
        <v>65</v>
      </c>
    </row>
    <row r="254" spans="1:3" x14ac:dyDescent="0.25">
      <c r="A254" t="s">
        <v>465</v>
      </c>
      <c r="B254" t="s">
        <v>122</v>
      </c>
      <c r="C254">
        <v>67</v>
      </c>
    </row>
    <row r="255" spans="1:3" x14ac:dyDescent="0.25">
      <c r="A255" t="s">
        <v>465</v>
      </c>
      <c r="B255" t="s">
        <v>186</v>
      </c>
      <c r="C255">
        <v>13</v>
      </c>
    </row>
    <row r="256" spans="1:3" x14ac:dyDescent="0.25">
      <c r="A256" t="s">
        <v>465</v>
      </c>
      <c r="B256" t="s">
        <v>123</v>
      </c>
      <c r="C256">
        <v>112</v>
      </c>
    </row>
    <row r="257" spans="1:3" x14ac:dyDescent="0.25">
      <c r="A257" t="s">
        <v>465</v>
      </c>
      <c r="B257" t="s">
        <v>454</v>
      </c>
      <c r="C257">
        <v>3</v>
      </c>
    </row>
    <row r="258" spans="1:3" x14ac:dyDescent="0.25">
      <c r="A258" t="s">
        <v>465</v>
      </c>
      <c r="B258" t="s">
        <v>124</v>
      </c>
      <c r="C258">
        <v>75</v>
      </c>
    </row>
    <row r="259" spans="1:3" x14ac:dyDescent="0.25">
      <c r="A259" t="s">
        <v>465</v>
      </c>
      <c r="B259" t="s">
        <v>356</v>
      </c>
      <c r="C259">
        <v>7</v>
      </c>
    </row>
    <row r="260" spans="1:3" x14ac:dyDescent="0.25">
      <c r="A260" t="s">
        <v>465</v>
      </c>
      <c r="B260" t="s">
        <v>455</v>
      </c>
      <c r="C260">
        <v>111</v>
      </c>
    </row>
    <row r="261" spans="1:3" x14ac:dyDescent="0.25">
      <c r="A261" t="s">
        <v>465</v>
      </c>
      <c r="B261" t="s">
        <v>265</v>
      </c>
      <c r="C261">
        <v>3</v>
      </c>
    </row>
    <row r="262" spans="1:3" x14ac:dyDescent="0.25">
      <c r="A262" t="s">
        <v>465</v>
      </c>
      <c r="B262" t="s">
        <v>234</v>
      </c>
      <c r="C262">
        <v>113</v>
      </c>
    </row>
    <row r="263" spans="1:3" x14ac:dyDescent="0.25">
      <c r="A263" t="s">
        <v>465</v>
      </c>
      <c r="B263" t="s">
        <v>426</v>
      </c>
      <c r="C263">
        <v>74</v>
      </c>
    </row>
    <row r="264" spans="1:3" x14ac:dyDescent="0.25">
      <c r="A264" t="s">
        <v>465</v>
      </c>
      <c r="B264" t="s">
        <v>349</v>
      </c>
      <c r="C264">
        <v>49</v>
      </c>
    </row>
    <row r="265" spans="1:3" x14ac:dyDescent="0.25">
      <c r="A265" t="s">
        <v>465</v>
      </c>
      <c r="B265" t="s">
        <v>70</v>
      </c>
      <c r="C265">
        <v>31</v>
      </c>
    </row>
    <row r="266" spans="1:3" x14ac:dyDescent="0.25">
      <c r="A266" t="s">
        <v>465</v>
      </c>
      <c r="B266" t="s">
        <v>71</v>
      </c>
      <c r="C266">
        <v>32</v>
      </c>
    </row>
    <row r="267" spans="1:3" x14ac:dyDescent="0.25">
      <c r="A267" t="s">
        <v>465</v>
      </c>
      <c r="B267" t="s">
        <v>376</v>
      </c>
      <c r="C267">
        <v>324</v>
      </c>
    </row>
    <row r="268" spans="1:3" x14ac:dyDescent="0.25">
      <c r="A268" t="s">
        <v>465</v>
      </c>
      <c r="B268" t="s">
        <v>266</v>
      </c>
      <c r="C268">
        <v>660</v>
      </c>
    </row>
    <row r="269" spans="1:3" x14ac:dyDescent="0.25">
      <c r="A269" t="s">
        <v>465</v>
      </c>
      <c r="B269" t="s">
        <v>187</v>
      </c>
      <c r="C269">
        <v>17</v>
      </c>
    </row>
    <row r="270" spans="1:3" x14ac:dyDescent="0.25">
      <c r="A270" t="s">
        <v>465</v>
      </c>
      <c r="B270" t="s">
        <v>125</v>
      </c>
      <c r="C270">
        <v>12</v>
      </c>
    </row>
    <row r="271" spans="1:3" x14ac:dyDescent="0.25">
      <c r="A271" t="s">
        <v>465</v>
      </c>
      <c r="B271" t="s">
        <v>327</v>
      </c>
      <c r="C271">
        <v>42</v>
      </c>
    </row>
    <row r="272" spans="1:3" x14ac:dyDescent="0.25">
      <c r="A272" t="s">
        <v>465</v>
      </c>
      <c r="B272" t="s">
        <v>328</v>
      </c>
      <c r="C272">
        <v>21</v>
      </c>
    </row>
    <row r="273" spans="1:3" x14ac:dyDescent="0.25">
      <c r="A273" t="s">
        <v>465</v>
      </c>
      <c r="B273" t="s">
        <v>330</v>
      </c>
      <c r="C273">
        <v>61</v>
      </c>
    </row>
    <row r="274" spans="1:3" x14ac:dyDescent="0.25">
      <c r="A274" t="s">
        <v>465</v>
      </c>
      <c r="B274" t="s">
        <v>331</v>
      </c>
      <c r="C274">
        <v>1</v>
      </c>
    </row>
    <row r="275" spans="1:3" x14ac:dyDescent="0.25">
      <c r="A275" t="s">
        <v>465</v>
      </c>
      <c r="B275" t="s">
        <v>144</v>
      </c>
      <c r="C275">
        <v>276</v>
      </c>
    </row>
    <row r="276" spans="1:3" x14ac:dyDescent="0.25">
      <c r="A276" t="s">
        <v>465</v>
      </c>
      <c r="B276" t="s">
        <v>281</v>
      </c>
      <c r="C276">
        <v>6</v>
      </c>
    </row>
    <row r="277" spans="1:3" x14ac:dyDescent="0.25">
      <c r="A277" t="s">
        <v>465</v>
      </c>
      <c r="B277" t="s">
        <v>205</v>
      </c>
      <c r="C277">
        <v>19</v>
      </c>
    </row>
    <row r="278" spans="1:3" x14ac:dyDescent="0.25">
      <c r="A278" t="s">
        <v>465</v>
      </c>
      <c r="B278" t="s">
        <v>137</v>
      </c>
      <c r="C278">
        <v>10</v>
      </c>
    </row>
    <row r="279" spans="1:3" x14ac:dyDescent="0.25">
      <c r="A279" t="s">
        <v>465</v>
      </c>
      <c r="B279" t="s">
        <v>126</v>
      </c>
      <c r="C279">
        <v>56</v>
      </c>
    </row>
    <row r="280" spans="1:3" x14ac:dyDescent="0.25">
      <c r="A280" t="s">
        <v>465</v>
      </c>
      <c r="B280" t="s">
        <v>127</v>
      </c>
      <c r="C280">
        <v>151</v>
      </c>
    </row>
    <row r="281" spans="1:3" x14ac:dyDescent="0.25">
      <c r="A281" t="s">
        <v>465</v>
      </c>
      <c r="B281" t="s">
        <v>12</v>
      </c>
      <c r="C281">
        <v>24</v>
      </c>
    </row>
    <row r="282" spans="1:3" x14ac:dyDescent="0.25">
      <c r="A282" t="s">
        <v>465</v>
      </c>
      <c r="B282" t="s">
        <v>438</v>
      </c>
      <c r="C282">
        <v>6</v>
      </c>
    </row>
    <row r="283" spans="1:3" x14ac:dyDescent="0.25">
      <c r="A283" t="s">
        <v>465</v>
      </c>
      <c r="B283" t="s">
        <v>389</v>
      </c>
      <c r="C283">
        <v>4</v>
      </c>
    </row>
    <row r="284" spans="1:3" x14ac:dyDescent="0.25">
      <c r="A284" t="s">
        <v>465</v>
      </c>
      <c r="B284" t="s">
        <v>129</v>
      </c>
      <c r="C284">
        <v>57</v>
      </c>
    </row>
    <row r="285" spans="1:3" x14ac:dyDescent="0.25">
      <c r="A285" t="s">
        <v>465</v>
      </c>
      <c r="B285" t="s">
        <v>267</v>
      </c>
      <c r="C285">
        <v>9</v>
      </c>
    </row>
    <row r="286" spans="1:3" x14ac:dyDescent="0.25">
      <c r="A286" t="s">
        <v>465</v>
      </c>
      <c r="B286" s="2" t="s">
        <v>377</v>
      </c>
      <c r="C286">
        <v>7</v>
      </c>
    </row>
    <row r="287" spans="1:3" x14ac:dyDescent="0.25">
      <c r="A287" t="s">
        <v>465</v>
      </c>
      <c r="B287" t="s">
        <v>268</v>
      </c>
      <c r="C287">
        <v>183</v>
      </c>
    </row>
    <row r="288" spans="1:3" x14ac:dyDescent="0.25">
      <c r="A288" t="s">
        <v>465</v>
      </c>
      <c r="B288" t="s">
        <v>21</v>
      </c>
      <c r="C288">
        <v>10</v>
      </c>
    </row>
    <row r="289" spans="1:3" x14ac:dyDescent="0.25">
      <c r="A289" t="s">
        <v>465</v>
      </c>
      <c r="B289" t="s">
        <v>207</v>
      </c>
      <c r="C289">
        <v>26</v>
      </c>
    </row>
    <row r="290" spans="1:3" x14ac:dyDescent="0.25">
      <c r="A290" t="s">
        <v>465</v>
      </c>
      <c r="B290" t="s">
        <v>352</v>
      </c>
      <c r="C290">
        <v>2</v>
      </c>
    </row>
    <row r="291" spans="1:3" x14ac:dyDescent="0.25">
      <c r="A291" t="s">
        <v>465</v>
      </c>
      <c r="B291" t="s">
        <v>385</v>
      </c>
      <c r="C291">
        <v>6</v>
      </c>
    </row>
    <row r="292" spans="1:3" x14ac:dyDescent="0.25">
      <c r="A292" t="s">
        <v>465</v>
      </c>
      <c r="B292" t="s">
        <v>237</v>
      </c>
      <c r="C292">
        <v>194</v>
      </c>
    </row>
    <row r="293" spans="1:3" x14ac:dyDescent="0.25">
      <c r="A293" t="s">
        <v>465</v>
      </c>
      <c r="B293" t="s">
        <v>238</v>
      </c>
      <c r="C293">
        <v>43</v>
      </c>
    </row>
    <row r="294" spans="1:3" x14ac:dyDescent="0.25">
      <c r="A294" t="s">
        <v>465</v>
      </c>
      <c r="B294" t="s">
        <v>47</v>
      </c>
      <c r="C294">
        <v>77</v>
      </c>
    </row>
    <row r="295" spans="1:3" x14ac:dyDescent="0.25">
      <c r="A295" t="s">
        <v>465</v>
      </c>
      <c r="B295" t="s">
        <v>130</v>
      </c>
      <c r="C295">
        <v>100</v>
      </c>
    </row>
    <row r="296" spans="1:3" x14ac:dyDescent="0.25">
      <c r="A296" t="s">
        <v>465</v>
      </c>
      <c r="B296" t="s">
        <v>131</v>
      </c>
      <c r="C296">
        <v>115</v>
      </c>
    </row>
    <row r="297" spans="1:3" x14ac:dyDescent="0.25">
      <c r="A297" t="s">
        <v>465</v>
      </c>
      <c r="B297" t="s">
        <v>132</v>
      </c>
      <c r="C297">
        <v>89</v>
      </c>
    </row>
    <row r="298" spans="1:3" x14ac:dyDescent="0.25">
      <c r="A298" t="s">
        <v>465</v>
      </c>
      <c r="B298" t="s">
        <v>269</v>
      </c>
      <c r="C298">
        <v>2</v>
      </c>
    </row>
    <row r="299" spans="1:3" x14ac:dyDescent="0.25">
      <c r="A299" t="s">
        <v>465</v>
      </c>
      <c r="B299" t="s">
        <v>305</v>
      </c>
      <c r="C299">
        <v>2</v>
      </c>
    </row>
    <row r="300" spans="1:3" x14ac:dyDescent="0.25">
      <c r="A300" t="s">
        <v>465</v>
      </c>
      <c r="B300" t="s">
        <v>299</v>
      </c>
      <c r="C300">
        <v>10</v>
      </c>
    </row>
    <row r="301" spans="1:3" x14ac:dyDescent="0.25">
      <c r="A301" t="s">
        <v>465</v>
      </c>
      <c r="B301" t="s">
        <v>419</v>
      </c>
      <c r="C301">
        <v>21</v>
      </c>
    </row>
    <row r="302" spans="1:3" x14ac:dyDescent="0.25">
      <c r="A302" t="s">
        <v>465</v>
      </c>
      <c r="B302" t="s">
        <v>420</v>
      </c>
      <c r="C302">
        <v>2822</v>
      </c>
    </row>
    <row r="303" spans="1:3" x14ac:dyDescent="0.25">
      <c r="A303" t="s">
        <v>465</v>
      </c>
      <c r="B303" t="s">
        <v>23</v>
      </c>
      <c r="C303">
        <v>147</v>
      </c>
    </row>
    <row r="304" spans="1:3" x14ac:dyDescent="0.25">
      <c r="A304" t="s">
        <v>465</v>
      </c>
      <c r="B304" t="s">
        <v>133</v>
      </c>
      <c r="C304">
        <v>1</v>
      </c>
    </row>
    <row r="305" spans="1:3" x14ac:dyDescent="0.25">
      <c r="A305" t="s">
        <v>465</v>
      </c>
      <c r="B305" t="s">
        <v>270</v>
      </c>
      <c r="C305">
        <v>13</v>
      </c>
    </row>
    <row r="306" spans="1:3" x14ac:dyDescent="0.25">
      <c r="A306" t="s">
        <v>465</v>
      </c>
      <c r="B306" t="s">
        <v>24</v>
      </c>
      <c r="C306">
        <v>42</v>
      </c>
    </row>
    <row r="307" spans="1:3" x14ac:dyDescent="0.25">
      <c r="A307" t="s">
        <v>465</v>
      </c>
      <c r="B307" t="s">
        <v>378</v>
      </c>
      <c r="C307">
        <v>4</v>
      </c>
    </row>
    <row r="308" spans="1:3" x14ac:dyDescent="0.25">
      <c r="A308" t="s">
        <v>465</v>
      </c>
      <c r="B308" t="s">
        <v>379</v>
      </c>
      <c r="C308">
        <v>26</v>
      </c>
    </row>
    <row r="309" spans="1:3" x14ac:dyDescent="0.25">
      <c r="A309" t="s">
        <v>465</v>
      </c>
      <c r="B309" t="s">
        <v>271</v>
      </c>
      <c r="C309">
        <v>2</v>
      </c>
    </row>
    <row r="310" spans="1:3" x14ac:dyDescent="0.25">
      <c r="A310" t="s">
        <v>465</v>
      </c>
      <c r="B310" t="s">
        <v>272</v>
      </c>
      <c r="C310">
        <v>409</v>
      </c>
    </row>
    <row r="311" spans="1:3" x14ac:dyDescent="0.25">
      <c r="A311" t="s">
        <v>465</v>
      </c>
      <c r="B311" t="s">
        <v>427</v>
      </c>
      <c r="C311">
        <v>10</v>
      </c>
    </row>
    <row r="312" spans="1:3" x14ac:dyDescent="0.25">
      <c r="A312" t="s">
        <v>465</v>
      </c>
      <c r="B312" t="s">
        <v>428</v>
      </c>
      <c r="C312">
        <v>2</v>
      </c>
    </row>
    <row r="313" spans="1:3" x14ac:dyDescent="0.25">
      <c r="A313" t="s">
        <v>465</v>
      </c>
      <c r="B313" t="s">
        <v>164</v>
      </c>
      <c r="C313">
        <v>12</v>
      </c>
    </row>
    <row r="314" spans="1:3" x14ac:dyDescent="0.25">
      <c r="A314" t="s">
        <v>465</v>
      </c>
      <c r="B314" t="s">
        <v>456</v>
      </c>
      <c r="C314">
        <v>11</v>
      </c>
    </row>
    <row r="315" spans="1:3" x14ac:dyDescent="0.25">
      <c r="A315" t="s">
        <v>465</v>
      </c>
      <c r="B315" t="s">
        <v>332</v>
      </c>
      <c r="C315">
        <v>3</v>
      </c>
    </row>
    <row r="316" spans="1:3" x14ac:dyDescent="0.25">
      <c r="A316" t="s">
        <v>465</v>
      </c>
      <c r="B316" t="s">
        <v>350</v>
      </c>
      <c r="C316">
        <v>61</v>
      </c>
    </row>
    <row r="317" spans="1:3" x14ac:dyDescent="0.25">
      <c r="A317" t="s">
        <v>465</v>
      </c>
      <c r="B317" t="s">
        <v>458</v>
      </c>
      <c r="C317">
        <v>265</v>
      </c>
    </row>
    <row r="318" spans="1:3" x14ac:dyDescent="0.25">
      <c r="A318" t="s">
        <v>465</v>
      </c>
      <c r="B318" t="s">
        <v>208</v>
      </c>
      <c r="C318">
        <v>35</v>
      </c>
    </row>
    <row r="319" spans="1:3" x14ac:dyDescent="0.25">
      <c r="A319" t="s">
        <v>465</v>
      </c>
      <c r="B319" t="s">
        <v>273</v>
      </c>
      <c r="C319">
        <v>156</v>
      </c>
    </row>
    <row r="320" spans="1:3" x14ac:dyDescent="0.25">
      <c r="A320" t="s">
        <v>465</v>
      </c>
      <c r="B320" t="s">
        <v>209</v>
      </c>
      <c r="C320">
        <v>2</v>
      </c>
    </row>
    <row r="321" spans="1:3" x14ac:dyDescent="0.25">
      <c r="A321" t="s">
        <v>465</v>
      </c>
      <c r="B321" t="s">
        <v>342</v>
      </c>
      <c r="C321">
        <v>1</v>
      </c>
    </row>
    <row r="322" spans="1:3" x14ac:dyDescent="0.25">
      <c r="A322" t="s">
        <v>465</v>
      </c>
      <c r="B322" t="s">
        <v>343</v>
      </c>
      <c r="C322">
        <v>9</v>
      </c>
    </row>
    <row r="323" spans="1:3" x14ac:dyDescent="0.25">
      <c r="A323" t="s">
        <v>465</v>
      </c>
      <c r="B323" t="s">
        <v>210</v>
      </c>
      <c r="C3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RAW</vt:lpstr>
      <vt:lpstr>Sheet3</vt:lpstr>
      <vt:lpstr>RAW!Feb_2014</vt:lpstr>
      <vt:lpstr>Sheet3!Feb_2014LOC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2016-04-07T22:26:41Z</dcterms:created>
  <dcterms:modified xsi:type="dcterms:W3CDTF">2016-04-08T03:58:21Z</dcterms:modified>
</cp:coreProperties>
</file>