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Users\Kevin\Downloads\"/>
    </mc:Choice>
  </mc:AlternateContent>
  <bookViews>
    <workbookView xWindow="0" yWindow="0" windowWidth="20490" windowHeight="7755" activeTab="2"/>
  </bookViews>
  <sheets>
    <sheet name="RAW" sheetId="1" r:id="rId1"/>
    <sheet name="Sheet2" sheetId="2" r:id="rId2"/>
    <sheet name="Ownership" sheetId="5" r:id="rId3"/>
    <sheet name="Sheet3" sheetId="3" r:id="rId4"/>
    <sheet name="Sheet4" sheetId="4" r:id="rId5"/>
  </sheets>
  <definedNames>
    <definedName name="_xlnm._FilterDatabase" localSheetId="3" hidden="1">Sheet3!$A$1:$F$2052</definedName>
    <definedName name="Jan_2014" localSheetId="0">RAW!$A$1:$D$2051</definedName>
    <definedName name="Jan_2014LOC" localSheetId="1">Sheet2!$A$1:$C$398</definedName>
  </definedNames>
  <calcPr calcId="152511" concurrentCalc="0"/>
  <pivotCaches>
    <pivotCache cacheId="3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78" i="5" l="1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O146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AO119" i="5"/>
  <c r="AO120" i="5"/>
  <c r="AO121" i="5"/>
  <c r="AO122" i="5"/>
  <c r="AO123" i="5"/>
  <c r="AO124" i="5"/>
  <c r="AO125" i="5"/>
  <c r="AO126" i="5"/>
  <c r="AO127" i="5"/>
  <c r="AO128" i="5"/>
  <c r="AO129" i="5"/>
  <c r="AO130" i="5"/>
  <c r="AO131" i="5"/>
  <c r="AO132" i="5"/>
  <c r="AO133" i="5"/>
  <c r="AO134" i="5"/>
  <c r="AO135" i="5"/>
  <c r="AO136" i="5"/>
  <c r="AO137" i="5"/>
  <c r="AO138" i="5"/>
  <c r="AO139" i="5"/>
  <c r="AO140" i="5"/>
  <c r="AO141" i="5"/>
  <c r="AO142" i="5"/>
  <c r="AO143" i="5"/>
  <c r="AO144" i="5"/>
  <c r="AO145" i="5"/>
  <c r="AO78" i="5"/>
  <c r="AN146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78" i="5"/>
  <c r="AL76" i="5"/>
  <c r="BQ72" i="5"/>
  <c r="BP72" i="5"/>
  <c r="BO72" i="5"/>
  <c r="BN72" i="5"/>
  <c r="BM72" i="5"/>
  <c r="BL72" i="5"/>
  <c r="BK72" i="5"/>
  <c r="BJ72" i="5"/>
  <c r="BI72" i="5"/>
  <c r="BH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N71" i="5"/>
  <c r="AM71" i="5"/>
  <c r="AL71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M70" i="5"/>
  <c r="AL70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N69" i="5"/>
  <c r="AM69" i="5"/>
  <c r="AL69" i="5"/>
  <c r="BQ68" i="5"/>
  <c r="BP68" i="5"/>
  <c r="BO68" i="5"/>
  <c r="BN68" i="5"/>
  <c r="BM68" i="5"/>
  <c r="BL68" i="5"/>
  <c r="BK68" i="5"/>
  <c r="BJ68" i="5"/>
  <c r="BI68" i="5"/>
  <c r="BH68" i="5"/>
  <c r="BG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BQ66" i="5"/>
  <c r="BP66" i="5"/>
  <c r="BO66" i="5"/>
  <c r="BN66" i="5"/>
  <c r="BM66" i="5"/>
  <c r="BL66" i="5"/>
  <c r="BK66" i="5"/>
  <c r="BJ66" i="5"/>
  <c r="BI66" i="5"/>
  <c r="BH66" i="5"/>
  <c r="BG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BQ65" i="5"/>
  <c r="BP65" i="5"/>
  <c r="BO65" i="5"/>
  <c r="BN65" i="5"/>
  <c r="BM65" i="5"/>
  <c r="BL65" i="5"/>
  <c r="BK65" i="5"/>
  <c r="BJ65" i="5"/>
  <c r="BI65" i="5"/>
  <c r="BH65" i="5"/>
  <c r="BE65" i="5"/>
  <c r="BD65" i="5"/>
  <c r="BC65" i="5"/>
  <c r="BB65" i="5"/>
  <c r="BA65" i="5"/>
  <c r="AZ65" i="5"/>
  <c r="AY65" i="5"/>
  <c r="AX65" i="5"/>
  <c r="AW65" i="5"/>
  <c r="AU65" i="5"/>
  <c r="AT65" i="5"/>
  <c r="AS65" i="5"/>
  <c r="AR65" i="5"/>
  <c r="AQ65" i="5"/>
  <c r="AP65" i="5"/>
  <c r="AO65" i="5"/>
  <c r="AN65" i="5"/>
  <c r="AM65" i="5"/>
  <c r="AL65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M64" i="5"/>
  <c r="AL64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V63" i="5"/>
  <c r="AU63" i="5"/>
  <c r="AT63" i="5"/>
  <c r="AS63" i="5"/>
  <c r="AR63" i="5"/>
  <c r="AQ63" i="5"/>
  <c r="AP63" i="5"/>
  <c r="AO63" i="5"/>
  <c r="AM63" i="5"/>
  <c r="AL63" i="5"/>
  <c r="BQ62" i="5"/>
  <c r="BP62" i="5"/>
  <c r="BO62" i="5"/>
  <c r="BN62" i="5"/>
  <c r="BM62" i="5"/>
  <c r="BL62" i="5"/>
  <c r="BK62" i="5"/>
  <c r="BJ62" i="5"/>
  <c r="BI62" i="5"/>
  <c r="BG62" i="5"/>
  <c r="BE62" i="5"/>
  <c r="BD62" i="5"/>
  <c r="BB62" i="5"/>
  <c r="BA62" i="5"/>
  <c r="AZ62" i="5"/>
  <c r="AY62" i="5"/>
  <c r="AV62" i="5"/>
  <c r="AT62" i="5"/>
  <c r="AR62" i="5"/>
  <c r="AQ62" i="5"/>
  <c r="AP62" i="5"/>
  <c r="AM62" i="5"/>
  <c r="AL62" i="5"/>
  <c r="BQ61" i="5"/>
  <c r="BN61" i="5"/>
  <c r="BM61" i="5"/>
  <c r="BL61" i="5"/>
  <c r="BK61" i="5"/>
  <c r="BJ61" i="5"/>
  <c r="BE61" i="5"/>
  <c r="BD61" i="5"/>
  <c r="BC61" i="5"/>
  <c r="BB61" i="5"/>
  <c r="BA61" i="5"/>
  <c r="AZ61" i="5"/>
  <c r="AY61" i="5"/>
  <c r="AX61" i="5"/>
  <c r="AV61" i="5"/>
  <c r="AU61" i="5"/>
  <c r="AT61" i="5"/>
  <c r="AR61" i="5"/>
  <c r="AQ61" i="5"/>
  <c r="AP61" i="5"/>
  <c r="AO61" i="5"/>
  <c r="AN61" i="5"/>
  <c r="AM61" i="5"/>
  <c r="AL61" i="5"/>
  <c r="BQ60" i="5"/>
  <c r="BN60" i="5"/>
  <c r="BM60" i="5"/>
  <c r="BK60" i="5"/>
  <c r="BJ60" i="5"/>
  <c r="BI60" i="5"/>
  <c r="BF60" i="5"/>
  <c r="BE60" i="5"/>
  <c r="BD60" i="5"/>
  <c r="BC60" i="5"/>
  <c r="BB60" i="5"/>
  <c r="BA60" i="5"/>
  <c r="AY60" i="5"/>
  <c r="AW60" i="5"/>
  <c r="AV60" i="5"/>
  <c r="AU60" i="5"/>
  <c r="AT60" i="5"/>
  <c r="AQ60" i="5"/>
  <c r="AN60" i="5"/>
  <c r="AM60" i="5"/>
  <c r="AL60" i="5"/>
  <c r="BQ59" i="5"/>
  <c r="BP59" i="5"/>
  <c r="BO59" i="5"/>
  <c r="BN59" i="5"/>
  <c r="BM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T59" i="5"/>
  <c r="AQ59" i="5"/>
  <c r="AO59" i="5"/>
  <c r="AN59" i="5"/>
  <c r="AM59" i="5"/>
  <c r="AL59" i="5"/>
  <c r="BQ58" i="5"/>
  <c r="BP58" i="5"/>
  <c r="BO58" i="5"/>
  <c r="BN58" i="5"/>
  <c r="BM58" i="5"/>
  <c r="BK58" i="5"/>
  <c r="BJ58" i="5"/>
  <c r="BI58" i="5"/>
  <c r="BH58" i="5"/>
  <c r="BG58" i="5"/>
  <c r="BF58" i="5"/>
  <c r="BE58" i="5"/>
  <c r="BD58" i="5"/>
  <c r="BC58" i="5"/>
  <c r="BB58" i="5"/>
  <c r="BA58" i="5"/>
  <c r="AY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N57" i="5"/>
  <c r="AM57" i="5"/>
  <c r="AL57" i="5"/>
  <c r="BQ56" i="5"/>
  <c r="BP56" i="5"/>
  <c r="BN56" i="5"/>
  <c r="BM56" i="5"/>
  <c r="BK56" i="5"/>
  <c r="BJ56" i="5"/>
  <c r="BH56" i="5"/>
  <c r="BE56" i="5"/>
  <c r="BD56" i="5"/>
  <c r="BC56" i="5"/>
  <c r="BB56" i="5"/>
  <c r="BA56" i="5"/>
  <c r="AY56" i="5"/>
  <c r="AV56" i="5"/>
  <c r="AU56" i="5"/>
  <c r="AR56" i="5"/>
  <c r="AP56" i="5"/>
  <c r="AN56" i="5"/>
  <c r="AL56" i="5"/>
  <c r="BQ55" i="5"/>
  <c r="BP55" i="5"/>
  <c r="BO55" i="5"/>
  <c r="BN55" i="5"/>
  <c r="BL55" i="5"/>
  <c r="BK55" i="5"/>
  <c r="BJ55" i="5"/>
  <c r="BI55" i="5"/>
  <c r="BH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M55" i="5"/>
  <c r="AL55" i="5"/>
  <c r="BQ54" i="5"/>
  <c r="BP54" i="5"/>
  <c r="BO54" i="5"/>
  <c r="BN54" i="5"/>
  <c r="BM54" i="5"/>
  <c r="BL54" i="5"/>
  <c r="BK54" i="5"/>
  <c r="BJ54" i="5"/>
  <c r="BI54" i="5"/>
  <c r="BH54" i="5"/>
  <c r="BG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BQ53" i="5"/>
  <c r="BP53" i="5"/>
  <c r="BO53" i="5"/>
  <c r="BN53" i="5"/>
  <c r="BM53" i="5"/>
  <c r="BL53" i="5"/>
  <c r="BK53" i="5"/>
  <c r="BJ53" i="5"/>
  <c r="BI53" i="5"/>
  <c r="BH53" i="5"/>
  <c r="BG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M52" i="5"/>
  <c r="AL52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BQ50" i="5"/>
  <c r="BP50" i="5"/>
  <c r="BN50" i="5"/>
  <c r="BM50" i="5"/>
  <c r="BK50" i="5"/>
  <c r="BJ50" i="5"/>
  <c r="BI50" i="5"/>
  <c r="BH50" i="5"/>
  <c r="BF50" i="5"/>
  <c r="BE50" i="5"/>
  <c r="BD50" i="5"/>
  <c r="BB50" i="5"/>
  <c r="AY50" i="5"/>
  <c r="AX50" i="5"/>
  <c r="AV50" i="5"/>
  <c r="AU50" i="5"/>
  <c r="AT50" i="5"/>
  <c r="AR50" i="5"/>
  <c r="AQ50" i="5"/>
  <c r="AO50" i="5"/>
  <c r="AN50" i="5"/>
  <c r="AM50" i="5"/>
  <c r="AL50" i="5"/>
  <c r="BQ49" i="5"/>
  <c r="BP49" i="5"/>
  <c r="BO49" i="5"/>
  <c r="BN49" i="5"/>
  <c r="BM49" i="5"/>
  <c r="BL49" i="5"/>
  <c r="BK49" i="5"/>
  <c r="BJ49" i="5"/>
  <c r="BI49" i="5"/>
  <c r="BH49" i="5"/>
  <c r="BF49" i="5"/>
  <c r="BE49" i="5"/>
  <c r="BD49" i="5"/>
  <c r="BC49" i="5"/>
  <c r="BB49" i="5"/>
  <c r="BA49" i="5"/>
  <c r="AZ49" i="5"/>
  <c r="AY49" i="5"/>
  <c r="AX49" i="5"/>
  <c r="AV49" i="5"/>
  <c r="AU49" i="5"/>
  <c r="AT49" i="5"/>
  <c r="AS49" i="5"/>
  <c r="AR49" i="5"/>
  <c r="AQ49" i="5"/>
  <c r="AP49" i="5"/>
  <c r="AN49" i="5"/>
  <c r="AM49" i="5"/>
  <c r="AL49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V48" i="5"/>
  <c r="AU48" i="5"/>
  <c r="AT48" i="5"/>
  <c r="AR48" i="5"/>
  <c r="AQ48" i="5"/>
  <c r="AP48" i="5"/>
  <c r="AO48" i="5"/>
  <c r="AN48" i="5"/>
  <c r="AM48" i="5"/>
  <c r="AL48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AZ47" i="5"/>
  <c r="AY47" i="5"/>
  <c r="AX47" i="5"/>
  <c r="AV47" i="5"/>
  <c r="AU47" i="5"/>
  <c r="AS47" i="5"/>
  <c r="AR47" i="5"/>
  <c r="AQ47" i="5"/>
  <c r="AO47" i="5"/>
  <c r="AN47" i="5"/>
  <c r="AM47" i="5"/>
  <c r="AL47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V46" i="5"/>
  <c r="AU46" i="5"/>
  <c r="AT46" i="5"/>
  <c r="AS46" i="5"/>
  <c r="AR46" i="5"/>
  <c r="AQ46" i="5"/>
  <c r="AP46" i="5"/>
  <c r="AO46" i="5"/>
  <c r="AN46" i="5"/>
  <c r="AM46" i="5"/>
  <c r="AL46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M45" i="5"/>
  <c r="AL45" i="5"/>
  <c r="BQ44" i="5"/>
  <c r="BP44" i="5"/>
  <c r="BO44" i="5"/>
  <c r="BN44" i="5"/>
  <c r="BM44" i="5"/>
  <c r="BL44" i="5"/>
  <c r="BK44" i="5"/>
  <c r="BJ44" i="5"/>
  <c r="BI44" i="5"/>
  <c r="BH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BQ43" i="5"/>
  <c r="BO43" i="5"/>
  <c r="BN43" i="5"/>
  <c r="BM43" i="5"/>
  <c r="BL43" i="5"/>
  <c r="BK43" i="5"/>
  <c r="BJ43" i="5"/>
  <c r="BI43" i="5"/>
  <c r="BG43" i="5"/>
  <c r="BF43" i="5"/>
  <c r="BE43" i="5"/>
  <c r="BD43" i="5"/>
  <c r="BC43" i="5"/>
  <c r="BB43" i="5"/>
  <c r="BA43" i="5"/>
  <c r="AY43" i="5"/>
  <c r="AV43" i="5"/>
  <c r="AU43" i="5"/>
  <c r="AT43" i="5"/>
  <c r="AS43" i="5"/>
  <c r="AR43" i="5"/>
  <c r="AQ43" i="5"/>
  <c r="AP43" i="5"/>
  <c r="AO43" i="5"/>
  <c r="AN43" i="5"/>
  <c r="AL43" i="5"/>
  <c r="BQ42" i="5"/>
  <c r="BP42" i="5"/>
  <c r="BO42" i="5"/>
  <c r="BN42" i="5"/>
  <c r="BM42" i="5"/>
  <c r="BL42" i="5"/>
  <c r="BK42" i="5"/>
  <c r="BJ42" i="5"/>
  <c r="BI42" i="5"/>
  <c r="BG42" i="5"/>
  <c r="BF42" i="5"/>
  <c r="BE42" i="5"/>
  <c r="BD42" i="5"/>
  <c r="BC42" i="5"/>
  <c r="AZ42" i="5"/>
  <c r="AY42" i="5"/>
  <c r="AV42" i="5"/>
  <c r="AU42" i="5"/>
  <c r="AS42" i="5"/>
  <c r="AR42" i="5"/>
  <c r="AQ42" i="5"/>
  <c r="AM42" i="5"/>
  <c r="AL42" i="5"/>
  <c r="BQ41" i="5"/>
  <c r="BP41" i="5"/>
  <c r="BO41" i="5"/>
  <c r="BN41" i="5"/>
  <c r="BM41" i="5"/>
  <c r="BL41" i="5"/>
  <c r="BK41" i="5"/>
  <c r="BJ41" i="5"/>
  <c r="BI41" i="5"/>
  <c r="BH41" i="5"/>
  <c r="BF41" i="5"/>
  <c r="BE41" i="5"/>
  <c r="BD41" i="5"/>
  <c r="BC41" i="5"/>
  <c r="BA41" i="5"/>
  <c r="AZ41" i="5"/>
  <c r="AY41" i="5"/>
  <c r="AX41" i="5"/>
  <c r="AV41" i="5"/>
  <c r="AU41" i="5"/>
  <c r="AS41" i="5"/>
  <c r="AR41" i="5"/>
  <c r="AQ41" i="5"/>
  <c r="AP41" i="5"/>
  <c r="AO41" i="5"/>
  <c r="AN41" i="5"/>
  <c r="AM41" i="5"/>
  <c r="AL41" i="5"/>
  <c r="BQ40" i="5"/>
  <c r="BP40" i="5"/>
  <c r="BO40" i="5"/>
  <c r="BM40" i="5"/>
  <c r="BK40" i="5"/>
  <c r="BJ40" i="5"/>
  <c r="BI40" i="5"/>
  <c r="BH40" i="5"/>
  <c r="BG40" i="5"/>
  <c r="BF40" i="5"/>
  <c r="BE40" i="5"/>
  <c r="BD40" i="5"/>
  <c r="BC40" i="5"/>
  <c r="BB40" i="5"/>
  <c r="AZ40" i="5"/>
  <c r="AY40" i="5"/>
  <c r="AX40" i="5"/>
  <c r="AV40" i="5"/>
  <c r="AU40" i="5"/>
  <c r="AT40" i="5"/>
  <c r="AR40" i="5"/>
  <c r="AQ40" i="5"/>
  <c r="AP40" i="5"/>
  <c r="AM40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A39" i="5"/>
  <c r="AZ39" i="5"/>
  <c r="AY39" i="5"/>
  <c r="AX39" i="5"/>
  <c r="AW39" i="5"/>
  <c r="AV39" i="5"/>
  <c r="AU39" i="5"/>
  <c r="AS39" i="5"/>
  <c r="AR39" i="5"/>
  <c r="AQ39" i="5"/>
  <c r="AN39" i="5"/>
  <c r="AM39" i="5"/>
  <c r="AL39" i="5"/>
  <c r="BQ38" i="5"/>
  <c r="BP38" i="5"/>
  <c r="BO38" i="5"/>
  <c r="BN38" i="5"/>
  <c r="BM38" i="5"/>
  <c r="BL38" i="5"/>
  <c r="BK38" i="5"/>
  <c r="BJ38" i="5"/>
  <c r="BI38" i="5"/>
  <c r="BH38" i="5"/>
  <c r="BF38" i="5"/>
  <c r="BE38" i="5"/>
  <c r="BD38" i="5"/>
  <c r="BC38" i="5"/>
  <c r="BB38" i="5"/>
  <c r="AZ38" i="5"/>
  <c r="AY38" i="5"/>
  <c r="AX38" i="5"/>
  <c r="AV38" i="5"/>
  <c r="AU38" i="5"/>
  <c r="AT38" i="5"/>
  <c r="AS38" i="5"/>
  <c r="AR38" i="5"/>
  <c r="AQ38" i="5"/>
  <c r="AP38" i="5"/>
  <c r="AO38" i="5"/>
  <c r="AN38" i="5"/>
  <c r="AM38" i="5"/>
  <c r="AL38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AZ37" i="5"/>
  <c r="AY37" i="5"/>
  <c r="AX37" i="5"/>
  <c r="AV37" i="5"/>
  <c r="AU37" i="5"/>
  <c r="AT37" i="5"/>
  <c r="AS37" i="5"/>
  <c r="AR37" i="5"/>
  <c r="AQ37" i="5"/>
  <c r="AO37" i="5"/>
  <c r="AN37" i="5"/>
  <c r="AM37" i="5"/>
  <c r="AL37" i="5"/>
  <c r="BQ36" i="5"/>
  <c r="BP36" i="5"/>
  <c r="BO36" i="5"/>
  <c r="BN36" i="5"/>
  <c r="BM36" i="5"/>
  <c r="BL36" i="5"/>
  <c r="BJ36" i="5"/>
  <c r="BI36" i="5"/>
  <c r="BH36" i="5"/>
  <c r="BG36" i="5"/>
  <c r="BE36" i="5"/>
  <c r="BD36" i="5"/>
  <c r="BC36" i="5"/>
  <c r="BA36" i="5"/>
  <c r="AY36" i="5"/>
  <c r="AX36" i="5"/>
  <c r="AW36" i="5"/>
  <c r="AV36" i="5"/>
  <c r="AU36" i="5"/>
  <c r="AS36" i="5"/>
  <c r="AR36" i="5"/>
  <c r="AQ36" i="5"/>
  <c r="AP36" i="5"/>
  <c r="AO36" i="5"/>
  <c r="AM36" i="5"/>
  <c r="AL36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AZ35" i="5"/>
  <c r="AY35" i="5"/>
  <c r="AX35" i="5"/>
  <c r="AV35" i="5"/>
  <c r="AU35" i="5"/>
  <c r="AT35" i="5"/>
  <c r="AS35" i="5"/>
  <c r="AR35" i="5"/>
  <c r="AQ35" i="5"/>
  <c r="AO35" i="5"/>
  <c r="AN35" i="5"/>
  <c r="AM35" i="5"/>
  <c r="AL35" i="5"/>
  <c r="BQ34" i="5"/>
  <c r="BP34" i="5"/>
  <c r="BO34" i="5"/>
  <c r="BN34" i="5"/>
  <c r="BM34" i="5"/>
  <c r="BK34" i="5"/>
  <c r="BJ34" i="5"/>
  <c r="BI34" i="5"/>
  <c r="BH34" i="5"/>
  <c r="BG34" i="5"/>
  <c r="BF34" i="5"/>
  <c r="BE34" i="5"/>
  <c r="BD34" i="5"/>
  <c r="BC34" i="5"/>
  <c r="BB34" i="5"/>
  <c r="BA34" i="5"/>
  <c r="AY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BQ33" i="5"/>
  <c r="BO33" i="5"/>
  <c r="BN33" i="5"/>
  <c r="BM33" i="5"/>
  <c r="BK33" i="5"/>
  <c r="BJ33" i="5"/>
  <c r="BI33" i="5"/>
  <c r="BH33" i="5"/>
  <c r="BF33" i="5"/>
  <c r="BE33" i="5"/>
  <c r="BD33" i="5"/>
  <c r="BC33" i="5"/>
  <c r="BB33" i="5"/>
  <c r="AY33" i="5"/>
  <c r="AV33" i="5"/>
  <c r="AU33" i="5"/>
  <c r="AS33" i="5"/>
  <c r="AR33" i="5"/>
  <c r="AQ33" i="5"/>
  <c r="AL33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V32" i="5"/>
  <c r="AU32" i="5"/>
  <c r="AT32" i="5"/>
  <c r="AS32" i="5"/>
  <c r="AR32" i="5"/>
  <c r="AQ32" i="5"/>
  <c r="AP32" i="5"/>
  <c r="AO32" i="5"/>
  <c r="AN32" i="5"/>
  <c r="AM32" i="5"/>
  <c r="AL32" i="5"/>
  <c r="BQ31" i="5"/>
  <c r="BO31" i="5"/>
  <c r="BM31" i="5"/>
  <c r="BL31" i="5"/>
  <c r="BK31" i="5"/>
  <c r="BJ31" i="5"/>
  <c r="BI31" i="5"/>
  <c r="BH31" i="5"/>
  <c r="BF31" i="5"/>
  <c r="BE31" i="5"/>
  <c r="BD31" i="5"/>
  <c r="BC31" i="5"/>
  <c r="BB31" i="5"/>
  <c r="AZ31" i="5"/>
  <c r="AY31" i="5"/>
  <c r="AX31" i="5"/>
  <c r="AV31" i="5"/>
  <c r="AU31" i="5"/>
  <c r="AT31" i="5"/>
  <c r="AR31" i="5"/>
  <c r="AQ31" i="5"/>
  <c r="AM31" i="5"/>
  <c r="AL31" i="5"/>
  <c r="BQ30" i="5"/>
  <c r="BO30" i="5"/>
  <c r="BN30" i="5"/>
  <c r="BM30" i="5"/>
  <c r="BK30" i="5"/>
  <c r="BJ30" i="5"/>
  <c r="BI30" i="5"/>
  <c r="BG30" i="5"/>
  <c r="BF30" i="5"/>
  <c r="BE30" i="5"/>
  <c r="BD30" i="5"/>
  <c r="BC30" i="5"/>
  <c r="BB30" i="5"/>
  <c r="BA30" i="5"/>
  <c r="AY30" i="5"/>
  <c r="AX30" i="5"/>
  <c r="AV30" i="5"/>
  <c r="AU30" i="5"/>
  <c r="AT30" i="5"/>
  <c r="AS30" i="5"/>
  <c r="AR30" i="5"/>
  <c r="AQ30" i="5"/>
  <c r="AN30" i="5"/>
  <c r="AL30" i="5"/>
  <c r="BQ29" i="5"/>
  <c r="BN29" i="5"/>
  <c r="BM29" i="5"/>
  <c r="BK29" i="5"/>
  <c r="BJ29" i="5"/>
  <c r="BD29" i="5"/>
  <c r="BC29" i="5"/>
  <c r="AY29" i="5"/>
  <c r="AU29" i="5"/>
  <c r="AR29" i="5"/>
  <c r="AL29" i="5"/>
  <c r="BQ28" i="5"/>
  <c r="BO28" i="5"/>
  <c r="BN28" i="5"/>
  <c r="BM28" i="5"/>
  <c r="BL28" i="5"/>
  <c r="BK28" i="5"/>
  <c r="BJ28" i="5"/>
  <c r="BI28" i="5"/>
  <c r="BH28" i="5"/>
  <c r="BF28" i="5"/>
  <c r="BE28" i="5"/>
  <c r="BD28" i="5"/>
  <c r="BC28" i="5"/>
  <c r="BB28" i="5"/>
  <c r="BA28" i="5"/>
  <c r="AY28" i="5"/>
  <c r="AV28" i="5"/>
  <c r="AU28" i="5"/>
  <c r="AT28" i="5"/>
  <c r="AS28" i="5"/>
  <c r="AR28" i="5"/>
  <c r="AQ28" i="5"/>
  <c r="AP28" i="5"/>
  <c r="AO28" i="5"/>
  <c r="AN28" i="5"/>
  <c r="AM28" i="5"/>
  <c r="AL28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N27" i="5"/>
  <c r="AM27" i="5"/>
  <c r="AL27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M26" i="5"/>
  <c r="AL26" i="5"/>
  <c r="BQ25" i="5"/>
  <c r="BP25" i="5"/>
  <c r="BO25" i="5"/>
  <c r="BN25" i="5"/>
  <c r="BM25" i="5"/>
  <c r="BL25" i="5"/>
  <c r="BK25" i="5"/>
  <c r="BJ25" i="5"/>
  <c r="BI25" i="5"/>
  <c r="BH25" i="5"/>
  <c r="BE25" i="5"/>
  <c r="BD25" i="5"/>
  <c r="BC25" i="5"/>
  <c r="BB25" i="5"/>
  <c r="BA25" i="5"/>
  <c r="AZ25" i="5"/>
  <c r="AY25" i="5"/>
  <c r="AX25" i="5"/>
  <c r="AV25" i="5"/>
  <c r="AU25" i="5"/>
  <c r="AT25" i="5"/>
  <c r="AS25" i="5"/>
  <c r="AR25" i="5"/>
  <c r="AQ25" i="5"/>
  <c r="AO25" i="5"/>
  <c r="AM25" i="5"/>
  <c r="AL25" i="5"/>
  <c r="BQ24" i="5"/>
  <c r="BO24" i="5"/>
  <c r="BN24" i="5"/>
  <c r="BM24" i="5"/>
  <c r="BL24" i="5"/>
  <c r="BK24" i="5"/>
  <c r="BJ24" i="5"/>
  <c r="BI24" i="5"/>
  <c r="BH24" i="5"/>
  <c r="BG24" i="5"/>
  <c r="BE24" i="5"/>
  <c r="BD24" i="5"/>
  <c r="BC24" i="5"/>
  <c r="BB24" i="5"/>
  <c r="BA24" i="5"/>
  <c r="AY24" i="5"/>
  <c r="AV24" i="5"/>
  <c r="AT24" i="5"/>
  <c r="AS24" i="5"/>
  <c r="AR24" i="5"/>
  <c r="AQ24" i="5"/>
  <c r="AP24" i="5"/>
  <c r="AN24" i="5"/>
  <c r="AM24" i="5"/>
  <c r="AL24" i="5"/>
  <c r="BQ23" i="5"/>
  <c r="BN23" i="5"/>
  <c r="BM23" i="5"/>
  <c r="BK23" i="5"/>
  <c r="BJ23" i="5"/>
  <c r="BI23" i="5"/>
  <c r="BF23" i="5"/>
  <c r="BE23" i="5"/>
  <c r="BD23" i="5"/>
  <c r="BC23" i="5"/>
  <c r="BB23" i="5"/>
  <c r="BA23" i="5"/>
  <c r="AX23" i="5"/>
  <c r="AV23" i="5"/>
  <c r="AU23" i="5"/>
  <c r="AT23" i="5"/>
  <c r="AQ23" i="5"/>
  <c r="AN23" i="5"/>
  <c r="AM23" i="5"/>
  <c r="AL23" i="5"/>
  <c r="BQ22" i="5"/>
  <c r="BP22" i="5"/>
  <c r="BO22" i="5"/>
  <c r="BN22" i="5"/>
  <c r="BM22" i="5"/>
  <c r="BL22" i="5"/>
  <c r="BK22" i="5"/>
  <c r="BJ22" i="5"/>
  <c r="BI22" i="5"/>
  <c r="BH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O22" i="5"/>
  <c r="AN22" i="5"/>
  <c r="AM22" i="5"/>
  <c r="AL22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N21" i="5"/>
  <c r="AM21" i="5"/>
  <c r="AL21" i="5"/>
  <c r="BQ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R20" i="5"/>
  <c r="AQ20" i="5"/>
  <c r="AP20" i="5"/>
  <c r="AO20" i="5"/>
  <c r="AN20" i="5"/>
  <c r="AM20" i="5"/>
  <c r="AL20" i="5"/>
  <c r="BQ19" i="5"/>
  <c r="BP19" i="5"/>
  <c r="BO19" i="5"/>
  <c r="BN19" i="5"/>
  <c r="BM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BQ18" i="5"/>
  <c r="BP18" i="5"/>
  <c r="BO18" i="5"/>
  <c r="BN18" i="5"/>
  <c r="BM18" i="5"/>
  <c r="BL18" i="5"/>
  <c r="BK18" i="5"/>
  <c r="BJ18" i="5"/>
  <c r="BI18" i="5"/>
  <c r="BG18" i="5"/>
  <c r="BF18" i="5"/>
  <c r="BE18" i="5"/>
  <c r="BD18" i="5"/>
  <c r="BC18" i="5"/>
  <c r="BB18" i="5"/>
  <c r="AZ18" i="5"/>
  <c r="AY18" i="5"/>
  <c r="AX18" i="5"/>
  <c r="AW18" i="5"/>
  <c r="AV18" i="5"/>
  <c r="AU18" i="5"/>
  <c r="AT18" i="5"/>
  <c r="AS18" i="5"/>
  <c r="AR18" i="5"/>
  <c r="AQ18" i="5"/>
  <c r="AO18" i="5"/>
  <c r="AN18" i="5"/>
  <c r="AM18" i="5"/>
  <c r="AL18" i="5"/>
  <c r="BQ17" i="5"/>
  <c r="BP17" i="5"/>
  <c r="BO17" i="5"/>
  <c r="BN17" i="5"/>
  <c r="BM17" i="5"/>
  <c r="BK17" i="5"/>
  <c r="BJ17" i="5"/>
  <c r="BI17" i="5"/>
  <c r="BH17" i="5"/>
  <c r="BG17" i="5"/>
  <c r="BE17" i="5"/>
  <c r="BD17" i="5"/>
  <c r="BC17" i="5"/>
  <c r="BB17" i="5"/>
  <c r="BA17" i="5"/>
  <c r="AY17" i="5"/>
  <c r="AX17" i="5"/>
  <c r="AV17" i="5"/>
  <c r="AU17" i="5"/>
  <c r="AT17" i="5"/>
  <c r="AQ17" i="5"/>
  <c r="AO17" i="5"/>
  <c r="AN17" i="5"/>
  <c r="AM17" i="5"/>
  <c r="AL17" i="5"/>
  <c r="BQ16" i="5"/>
  <c r="BO16" i="5"/>
  <c r="BN16" i="5"/>
  <c r="BM16" i="5"/>
  <c r="BK16" i="5"/>
  <c r="BJ16" i="5"/>
  <c r="BI16" i="5"/>
  <c r="BH16" i="5"/>
  <c r="BG16" i="5"/>
  <c r="BF16" i="5"/>
  <c r="BE16" i="5"/>
  <c r="BD16" i="5"/>
  <c r="BC16" i="5"/>
  <c r="BB16" i="5"/>
  <c r="BA16" i="5"/>
  <c r="AY16" i="5"/>
  <c r="AW16" i="5"/>
  <c r="AV16" i="5"/>
  <c r="AU16" i="5"/>
  <c r="AT16" i="5"/>
  <c r="AR16" i="5"/>
  <c r="AQ16" i="5"/>
  <c r="AP16" i="5"/>
  <c r="AO16" i="5"/>
  <c r="AN16" i="5"/>
  <c r="AM16" i="5"/>
  <c r="AL16" i="5"/>
  <c r="BQ15" i="5"/>
  <c r="BO15" i="5"/>
  <c r="BN15" i="5"/>
  <c r="BM15" i="5"/>
  <c r="BK15" i="5"/>
  <c r="BJ15" i="5"/>
  <c r="BI15" i="5"/>
  <c r="BG15" i="5"/>
  <c r="BE15" i="5"/>
  <c r="BD15" i="5"/>
  <c r="BC15" i="5"/>
  <c r="BB15" i="5"/>
  <c r="BA15" i="5"/>
  <c r="AY15" i="5"/>
  <c r="AV15" i="5"/>
  <c r="AU15" i="5"/>
  <c r="AT15" i="5"/>
  <c r="AQ15" i="5"/>
  <c r="AP15" i="5"/>
  <c r="AO15" i="5"/>
  <c r="AN15" i="5"/>
  <c r="AM15" i="5"/>
  <c r="AL15" i="5"/>
  <c r="BQ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BQ13" i="5"/>
  <c r="BP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N13" i="5"/>
  <c r="AM13" i="5"/>
  <c r="AL13" i="5"/>
  <c r="BQ12" i="5"/>
  <c r="BN12" i="5"/>
  <c r="BM12" i="5"/>
  <c r="BL12" i="5"/>
  <c r="BK12" i="5"/>
  <c r="BJ12" i="5"/>
  <c r="BI12" i="5"/>
  <c r="BH12" i="5"/>
  <c r="BE12" i="5"/>
  <c r="BD12" i="5"/>
  <c r="BC12" i="5"/>
  <c r="BB12" i="5"/>
  <c r="BA12" i="5"/>
  <c r="AY12" i="5"/>
  <c r="AX12" i="5"/>
  <c r="AW12" i="5"/>
  <c r="AV12" i="5"/>
  <c r="AU12" i="5"/>
  <c r="AT12" i="5"/>
  <c r="AR12" i="5"/>
  <c r="AQ12" i="5"/>
  <c r="AP12" i="5"/>
  <c r="AN12" i="5"/>
  <c r="AM12" i="5"/>
  <c r="AL12" i="5"/>
  <c r="BQ11" i="5"/>
  <c r="BP11" i="5"/>
  <c r="BO11" i="5"/>
  <c r="BN11" i="5"/>
  <c r="BM11" i="5"/>
  <c r="BK11" i="5"/>
  <c r="BJ11" i="5"/>
  <c r="BI11" i="5"/>
  <c r="BH11" i="5"/>
  <c r="BG11" i="5"/>
  <c r="BF11" i="5"/>
  <c r="BE11" i="5"/>
  <c r="BD11" i="5"/>
  <c r="BC11" i="5"/>
  <c r="BB11" i="5"/>
  <c r="BA11" i="5"/>
  <c r="AY11" i="5"/>
  <c r="AX11" i="5"/>
  <c r="AW11" i="5"/>
  <c r="AV11" i="5"/>
  <c r="AU11" i="5"/>
  <c r="AT11" i="5"/>
  <c r="AS11" i="5"/>
  <c r="AQ11" i="5"/>
  <c r="AP11" i="5"/>
  <c r="AO11" i="5"/>
  <c r="AN11" i="5"/>
  <c r="AM11" i="5"/>
  <c r="AL11" i="5"/>
  <c r="BQ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O10" i="5"/>
  <c r="AN10" i="5"/>
  <c r="AL10" i="5"/>
  <c r="BQ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R9" i="5"/>
  <c r="AQ9" i="5"/>
  <c r="AP9" i="5"/>
  <c r="AO9" i="5"/>
  <c r="AN9" i="5"/>
  <c r="AL9" i="5"/>
  <c r="BQ8" i="5"/>
  <c r="BP8" i="5"/>
  <c r="BO8" i="5"/>
  <c r="BN8" i="5"/>
  <c r="BM8" i="5"/>
  <c r="BL8" i="5"/>
  <c r="BK8" i="5"/>
  <c r="BJ8" i="5"/>
  <c r="BI8" i="5"/>
  <c r="BH8" i="5"/>
  <c r="BF8" i="5"/>
  <c r="BE8" i="5"/>
  <c r="BD8" i="5"/>
  <c r="BC8" i="5"/>
  <c r="BB8" i="5"/>
  <c r="BA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BQ7" i="5"/>
  <c r="BP7" i="5"/>
  <c r="BO7" i="5"/>
  <c r="BN7" i="5"/>
  <c r="BM7" i="5"/>
  <c r="BL7" i="5"/>
  <c r="BK7" i="5"/>
  <c r="BJ7" i="5"/>
  <c r="BI7" i="5"/>
  <c r="BH7" i="5"/>
  <c r="BF7" i="5"/>
  <c r="BE7" i="5"/>
  <c r="BD7" i="5"/>
  <c r="BC7" i="5"/>
  <c r="BB7" i="5"/>
  <c r="BA7" i="5"/>
  <c r="AZ7" i="5"/>
  <c r="AY7" i="5"/>
  <c r="AX7" i="5"/>
  <c r="AV7" i="5"/>
  <c r="AU7" i="5"/>
  <c r="AT7" i="5"/>
  <c r="AS7" i="5"/>
  <c r="AR7" i="5"/>
  <c r="AQ7" i="5"/>
  <c r="AP7" i="5"/>
  <c r="AO7" i="5"/>
  <c r="AN7" i="5"/>
  <c r="AM7" i="5"/>
  <c r="AL7" i="5"/>
  <c r="BQ6" i="5"/>
  <c r="BO6" i="5"/>
  <c r="BM6" i="5"/>
  <c r="BK6" i="5"/>
  <c r="BJ6" i="5"/>
  <c r="BI6" i="5"/>
  <c r="BH6" i="5"/>
  <c r="BE6" i="5"/>
  <c r="BD6" i="5"/>
  <c r="BC6" i="5"/>
  <c r="BB6" i="5"/>
  <c r="AY6" i="5"/>
  <c r="AV6" i="5"/>
  <c r="AU6" i="5"/>
  <c r="AR6" i="5"/>
  <c r="AQ6" i="5"/>
  <c r="AO6" i="5"/>
  <c r="AN6" i="5"/>
  <c r="AM6" i="5"/>
  <c r="AL6" i="5"/>
  <c r="BQ5" i="5"/>
  <c r="BP5" i="5"/>
  <c r="BM5" i="5"/>
  <c r="BL5" i="5"/>
  <c r="BK5" i="5"/>
  <c r="BI5" i="5"/>
  <c r="BH5" i="5"/>
  <c r="BG5" i="5"/>
  <c r="BE5" i="5"/>
  <c r="BD5" i="5"/>
  <c r="BC5" i="5"/>
  <c r="BB5" i="5"/>
  <c r="BA5" i="5"/>
  <c r="AZ5" i="5"/>
  <c r="AY5" i="5"/>
  <c r="AX5" i="5"/>
  <c r="AW5" i="5"/>
  <c r="AU5" i="5"/>
  <c r="AT5" i="5"/>
  <c r="AS5" i="5"/>
  <c r="AR5" i="5"/>
  <c r="AQ5" i="5"/>
  <c r="AP5" i="5"/>
  <c r="AO5" i="5"/>
  <c r="AN5" i="5"/>
  <c r="AM5" i="5"/>
  <c r="AL5" i="5"/>
  <c r="E2" i="3"/>
  <c r="E4" i="3"/>
  <c r="E5" i="3"/>
  <c r="E6" i="3"/>
  <c r="E8" i="3"/>
  <c r="E9" i="3"/>
  <c r="E10" i="3"/>
  <c r="F10" i="3"/>
  <c r="E11" i="3"/>
  <c r="F11" i="3"/>
  <c r="E13" i="3"/>
  <c r="E14" i="3"/>
  <c r="E15" i="3"/>
  <c r="E16" i="3"/>
  <c r="E18" i="3"/>
  <c r="E19" i="3"/>
  <c r="E20" i="3"/>
  <c r="E22" i="3"/>
  <c r="E23" i="3"/>
  <c r="E26" i="3"/>
  <c r="E30" i="3"/>
  <c r="E31" i="3"/>
  <c r="E32" i="3"/>
  <c r="E33" i="3"/>
  <c r="E34" i="3"/>
  <c r="E35" i="3"/>
  <c r="E36" i="3"/>
  <c r="E39" i="3"/>
  <c r="E43" i="3"/>
  <c r="E44" i="3"/>
  <c r="E46" i="3"/>
  <c r="E47" i="3"/>
  <c r="E55" i="3"/>
  <c r="E59" i="3"/>
  <c r="E60" i="3"/>
  <c r="E61" i="3"/>
  <c r="E62" i="3"/>
  <c r="F62" i="3"/>
  <c r="E64" i="3"/>
  <c r="E65" i="3"/>
  <c r="E66" i="3"/>
  <c r="E68" i="3"/>
  <c r="E69" i="3"/>
  <c r="E70" i="3"/>
  <c r="F70" i="3"/>
  <c r="E72" i="3"/>
  <c r="E73" i="3"/>
  <c r="E77" i="3"/>
  <c r="E78" i="3"/>
  <c r="E79" i="3"/>
  <c r="F79" i="3"/>
  <c r="E81" i="3"/>
  <c r="E82" i="3"/>
  <c r="E83" i="3"/>
  <c r="E86" i="3"/>
  <c r="E87" i="3"/>
  <c r="E88" i="3"/>
  <c r="E89" i="3"/>
  <c r="E90" i="3"/>
  <c r="E91" i="3"/>
  <c r="F91" i="3"/>
  <c r="E93" i="3"/>
  <c r="E94" i="3"/>
  <c r="E95" i="3"/>
  <c r="F95" i="3"/>
  <c r="E97" i="3"/>
  <c r="E98" i="3"/>
  <c r="E99" i="3"/>
  <c r="E102" i="3"/>
  <c r="E103" i="3"/>
  <c r="E106" i="3"/>
  <c r="E107" i="3"/>
  <c r="E108" i="3"/>
  <c r="E110" i="3"/>
  <c r="E111" i="3"/>
  <c r="F111" i="3"/>
  <c r="E112" i="3"/>
  <c r="F112" i="3"/>
  <c r="E114" i="3"/>
  <c r="E115" i="3"/>
  <c r="E116" i="3"/>
  <c r="E118" i="3"/>
  <c r="E119" i="3"/>
  <c r="E125" i="3"/>
  <c r="E126" i="3"/>
  <c r="E127" i="3"/>
  <c r="E128" i="3"/>
  <c r="E130" i="3"/>
  <c r="E131" i="3"/>
  <c r="E136" i="3"/>
  <c r="E137" i="3"/>
  <c r="E138" i="3"/>
  <c r="E140" i="3"/>
  <c r="E146" i="3"/>
  <c r="E147" i="3"/>
  <c r="E153" i="3"/>
  <c r="E154" i="3"/>
  <c r="E155" i="3"/>
  <c r="F155" i="3"/>
  <c r="E157" i="3"/>
  <c r="E158" i="3"/>
  <c r="E159" i="3"/>
  <c r="E163" i="3"/>
  <c r="E164" i="3"/>
  <c r="E165" i="3"/>
  <c r="E166" i="3"/>
  <c r="E168" i="3"/>
  <c r="E169" i="3"/>
  <c r="E170" i="3"/>
  <c r="F170" i="3"/>
  <c r="E171" i="3"/>
  <c r="E175" i="3"/>
  <c r="E176" i="3"/>
  <c r="E177" i="3"/>
  <c r="E179" i="3"/>
  <c r="E180" i="3"/>
  <c r="F180" i="3"/>
  <c r="E181" i="3"/>
  <c r="E188" i="3"/>
  <c r="E189" i="3"/>
  <c r="E190" i="3"/>
  <c r="E192" i="3"/>
  <c r="E193" i="3"/>
  <c r="E194" i="3"/>
  <c r="F194" i="3"/>
  <c r="E196" i="3"/>
  <c r="E197" i="3"/>
  <c r="E198" i="3"/>
  <c r="E200" i="3"/>
  <c r="E201" i="3"/>
  <c r="E202" i="3"/>
  <c r="F202" i="3"/>
  <c r="E204" i="3"/>
  <c r="E205" i="3"/>
  <c r="E206" i="3"/>
  <c r="E208" i="3"/>
  <c r="E209" i="3"/>
  <c r="E210" i="3"/>
  <c r="F210" i="3"/>
  <c r="E212" i="3"/>
  <c r="E213" i="3"/>
  <c r="E214" i="3"/>
  <c r="E215" i="3"/>
  <c r="E216" i="3"/>
  <c r="E223" i="3"/>
  <c r="E224" i="3"/>
  <c r="E225" i="3"/>
  <c r="E226" i="3"/>
  <c r="E227" i="3"/>
  <c r="E231" i="3"/>
  <c r="E232" i="3"/>
  <c r="E233" i="3"/>
  <c r="E235" i="3"/>
  <c r="E240" i="3"/>
  <c r="E241" i="3"/>
  <c r="E242" i="3"/>
  <c r="E243" i="3"/>
  <c r="F243" i="3"/>
  <c r="E245" i="3"/>
  <c r="E246" i="3"/>
  <c r="E247" i="3"/>
  <c r="F247" i="3"/>
  <c r="E249" i="3"/>
  <c r="E250" i="3"/>
  <c r="E251" i="3"/>
  <c r="E253" i="3"/>
  <c r="E254" i="3"/>
  <c r="E255" i="3"/>
  <c r="E256" i="3"/>
  <c r="E257" i="3"/>
  <c r="E258" i="3"/>
  <c r="E261" i="3"/>
  <c r="E262" i="3"/>
  <c r="E263" i="3"/>
  <c r="F263" i="3"/>
  <c r="E265" i="3"/>
  <c r="E266" i="3"/>
  <c r="E267" i="3"/>
  <c r="E268" i="3"/>
  <c r="E271" i="3"/>
  <c r="E272" i="3"/>
  <c r="E273" i="3"/>
  <c r="F273" i="3"/>
  <c r="E274" i="3"/>
  <c r="E278" i="3"/>
  <c r="E279" i="3"/>
  <c r="E280" i="3"/>
  <c r="E282" i="3"/>
  <c r="E283" i="3"/>
  <c r="E293" i="3"/>
  <c r="E294" i="3"/>
  <c r="E295" i="3"/>
  <c r="E298" i="3"/>
  <c r="E299" i="3"/>
  <c r="E300" i="3"/>
  <c r="E301" i="3"/>
  <c r="E302" i="3"/>
  <c r="E303" i="3"/>
  <c r="E306" i="3"/>
  <c r="E307" i="3"/>
  <c r="E314" i="3"/>
  <c r="E315" i="3"/>
  <c r="E316" i="3"/>
  <c r="E321" i="3"/>
  <c r="E322" i="3"/>
  <c r="E323" i="3"/>
  <c r="E324" i="3"/>
  <c r="E328" i="3"/>
  <c r="E329" i="3"/>
  <c r="E330" i="3"/>
  <c r="E331" i="3"/>
  <c r="E332" i="3"/>
  <c r="E335" i="3"/>
  <c r="E336" i="3"/>
  <c r="E337" i="3"/>
  <c r="E338" i="3"/>
  <c r="E339" i="3"/>
  <c r="E342" i="3"/>
  <c r="E343" i="3"/>
  <c r="E347" i="3"/>
  <c r="E348" i="3"/>
  <c r="E349" i="3"/>
  <c r="E352" i="3"/>
  <c r="E353" i="3"/>
  <c r="E354" i="3"/>
  <c r="E356" i="3"/>
  <c r="E357" i="3"/>
  <c r="E358" i="3"/>
  <c r="E360" i="3"/>
  <c r="E361" i="3"/>
  <c r="E362" i="3"/>
  <c r="E363" i="3"/>
  <c r="F363" i="3"/>
  <c r="E365" i="3"/>
  <c r="E366" i="3"/>
  <c r="E367" i="3"/>
  <c r="E368" i="3"/>
  <c r="E370" i="3"/>
  <c r="E371" i="3"/>
  <c r="E372" i="3"/>
  <c r="E379" i="3"/>
  <c r="E380" i="3"/>
  <c r="E381" i="3"/>
  <c r="E383" i="3"/>
  <c r="E384" i="3"/>
  <c r="E385" i="3"/>
  <c r="E387" i="3"/>
  <c r="E388" i="3"/>
  <c r="E389" i="3"/>
  <c r="E390" i="3"/>
  <c r="F390" i="3"/>
  <c r="E392" i="3"/>
  <c r="E393" i="3"/>
  <c r="E394" i="3"/>
  <c r="F394" i="3"/>
  <c r="E396" i="3"/>
  <c r="E397" i="3"/>
  <c r="E398" i="3"/>
  <c r="E400" i="3"/>
  <c r="E401" i="3"/>
  <c r="E402" i="3"/>
  <c r="E404" i="3"/>
  <c r="E405" i="3"/>
  <c r="E406" i="3"/>
  <c r="E408" i="3"/>
  <c r="E409" i="3"/>
  <c r="E410" i="3"/>
  <c r="E412" i="3"/>
  <c r="E413" i="3"/>
  <c r="F413" i="3"/>
  <c r="E424" i="3"/>
  <c r="E425" i="3"/>
  <c r="E426" i="3"/>
  <c r="E427" i="3"/>
  <c r="E428" i="3"/>
  <c r="E429" i="3"/>
  <c r="F429" i="3"/>
  <c r="E431" i="3"/>
  <c r="E432" i="3"/>
  <c r="E433" i="3"/>
  <c r="E434" i="3"/>
  <c r="E435" i="3"/>
  <c r="E437" i="3"/>
  <c r="E438" i="3"/>
  <c r="E439" i="3"/>
  <c r="E440" i="3"/>
  <c r="E441" i="3"/>
  <c r="E443" i="3"/>
  <c r="E444" i="3"/>
  <c r="E445" i="3"/>
  <c r="F445" i="3"/>
  <c r="E446" i="3"/>
  <c r="F446" i="3"/>
  <c r="E448" i="3"/>
  <c r="E449" i="3"/>
  <c r="E450" i="3"/>
  <c r="E451" i="3"/>
  <c r="E453" i="3"/>
  <c r="E454" i="3"/>
  <c r="E455" i="3"/>
  <c r="E456" i="3"/>
  <c r="E458" i="3"/>
  <c r="E467" i="3"/>
  <c r="E468" i="3"/>
  <c r="E469" i="3"/>
  <c r="E470" i="3"/>
  <c r="F470" i="3"/>
  <c r="E472" i="3"/>
  <c r="E473" i="3"/>
  <c r="E474" i="3"/>
  <c r="E476" i="3"/>
  <c r="E477" i="3"/>
  <c r="E478" i="3"/>
  <c r="F478" i="3"/>
  <c r="E480" i="3"/>
  <c r="E481" i="3"/>
  <c r="E482" i="3"/>
  <c r="E484" i="3"/>
  <c r="E485" i="3"/>
  <c r="E486" i="3"/>
  <c r="E488" i="3"/>
  <c r="E492" i="3"/>
  <c r="E493" i="3"/>
  <c r="E494" i="3"/>
  <c r="E495" i="3"/>
  <c r="E496" i="3"/>
  <c r="E498" i="3"/>
  <c r="E503" i="3"/>
  <c r="E504" i="3"/>
  <c r="E505" i="3"/>
  <c r="E507" i="3"/>
  <c r="E508" i="3"/>
  <c r="E509" i="3"/>
  <c r="E510" i="3"/>
  <c r="E512" i="3"/>
  <c r="E513" i="3"/>
  <c r="E514" i="3"/>
  <c r="E516" i="3"/>
  <c r="E517" i="3"/>
  <c r="E518" i="3"/>
  <c r="E522" i="3"/>
  <c r="E523" i="3"/>
  <c r="E524" i="3"/>
  <c r="E525" i="3"/>
  <c r="E527" i="3"/>
  <c r="E528" i="3"/>
  <c r="E533" i="3"/>
  <c r="E534" i="3"/>
  <c r="E535" i="3"/>
  <c r="E537" i="3"/>
  <c r="F537" i="3"/>
  <c r="E538" i="3"/>
  <c r="E542" i="3"/>
  <c r="E543" i="3"/>
  <c r="E544" i="3"/>
  <c r="E546" i="3"/>
  <c r="E547" i="3"/>
  <c r="E548" i="3"/>
  <c r="E550" i="3"/>
  <c r="E551" i="3"/>
  <c r="E554" i="3"/>
  <c r="E555" i="3"/>
  <c r="E556" i="3"/>
  <c r="E557" i="3"/>
  <c r="E559" i="3"/>
  <c r="E560" i="3"/>
  <c r="E561" i="3"/>
  <c r="E563" i="3"/>
  <c r="E564" i="3"/>
  <c r="E565" i="3"/>
  <c r="F565" i="3"/>
  <c r="E567" i="3"/>
  <c r="E568" i="3"/>
  <c r="E569" i="3"/>
  <c r="E571" i="3"/>
  <c r="E572" i="3"/>
  <c r="E573" i="3"/>
  <c r="F573" i="3"/>
  <c r="E575" i="3"/>
  <c r="E576" i="3"/>
  <c r="E577" i="3"/>
  <c r="E579" i="3"/>
  <c r="E580" i="3"/>
  <c r="E581" i="3"/>
  <c r="E583" i="3"/>
  <c r="E584" i="3"/>
  <c r="E585" i="3"/>
  <c r="F585" i="3"/>
  <c r="E587" i="3"/>
  <c r="E588" i="3"/>
  <c r="E589" i="3"/>
  <c r="E591" i="3"/>
  <c r="E592" i="3"/>
  <c r="E593" i="3"/>
  <c r="F593" i="3"/>
  <c r="E595" i="3"/>
  <c r="E596" i="3"/>
  <c r="E597" i="3"/>
  <c r="F597" i="3"/>
  <c r="E599" i="3"/>
  <c r="E600" i="3"/>
  <c r="E601" i="3"/>
  <c r="E603" i="3"/>
  <c r="E604" i="3"/>
  <c r="E605" i="3"/>
  <c r="E607" i="3"/>
  <c r="E613" i="3"/>
  <c r="E614" i="3"/>
  <c r="E615" i="3"/>
  <c r="E616" i="3"/>
  <c r="E618" i="3"/>
  <c r="E619" i="3"/>
  <c r="E620" i="3"/>
  <c r="E621" i="3"/>
  <c r="E623" i="3"/>
  <c r="E624" i="3"/>
  <c r="E625" i="3"/>
  <c r="E626" i="3"/>
  <c r="E627" i="3"/>
  <c r="E628" i="3"/>
  <c r="E630" i="3"/>
  <c r="E635" i="3"/>
  <c r="E636" i="3"/>
  <c r="E637" i="3"/>
  <c r="F637" i="3"/>
  <c r="E639" i="3"/>
  <c r="E640" i="3"/>
  <c r="E641" i="3"/>
  <c r="E642" i="3"/>
  <c r="E643" i="3"/>
  <c r="E645" i="3"/>
  <c r="E646" i="3"/>
  <c r="E649" i="3"/>
  <c r="E650" i="3"/>
  <c r="E651" i="3"/>
  <c r="F651" i="3"/>
  <c r="E653" i="3"/>
  <c r="E654" i="3"/>
  <c r="E655" i="3"/>
  <c r="F655" i="3"/>
  <c r="E657" i="3"/>
  <c r="E658" i="3"/>
  <c r="E664" i="3"/>
  <c r="E665" i="3"/>
  <c r="E666" i="3"/>
  <c r="F666" i="3"/>
  <c r="E668" i="3"/>
  <c r="E669" i="3"/>
  <c r="E670" i="3"/>
  <c r="E672" i="3"/>
  <c r="E673" i="3"/>
  <c r="E674" i="3"/>
  <c r="E677" i="3"/>
  <c r="E678" i="3"/>
  <c r="E679" i="3"/>
  <c r="E681" i="3"/>
  <c r="E682" i="3"/>
  <c r="E683" i="3"/>
  <c r="E685" i="3"/>
  <c r="E686" i="3"/>
  <c r="E690" i="3"/>
  <c r="E691" i="3"/>
  <c r="E692" i="3"/>
  <c r="E694" i="3"/>
  <c r="E695" i="3"/>
  <c r="E696" i="3"/>
  <c r="E698" i="3"/>
  <c r="E699" i="3"/>
  <c r="E700" i="3"/>
  <c r="E702" i="3"/>
  <c r="F702" i="3"/>
  <c r="E703" i="3"/>
  <c r="E706" i="3"/>
  <c r="E707" i="3"/>
  <c r="E708" i="3"/>
  <c r="E710" i="3"/>
  <c r="E711" i="3"/>
  <c r="E712" i="3"/>
  <c r="E714" i="3"/>
  <c r="E715" i="3"/>
  <c r="E716" i="3"/>
  <c r="E717" i="3"/>
  <c r="E718" i="3"/>
  <c r="E719" i="3"/>
  <c r="E720" i="3"/>
  <c r="E721" i="3"/>
  <c r="E722" i="3"/>
  <c r="E727" i="3"/>
  <c r="E728" i="3"/>
  <c r="E729" i="3"/>
  <c r="E731" i="3"/>
  <c r="E732" i="3"/>
  <c r="E740" i="3"/>
  <c r="E741" i="3"/>
  <c r="E742" i="3"/>
  <c r="E743" i="3"/>
  <c r="E744" i="3"/>
  <c r="E745" i="3"/>
  <c r="E746" i="3"/>
  <c r="E760" i="3"/>
  <c r="E761" i="3"/>
  <c r="E762" i="3"/>
  <c r="E763" i="3"/>
  <c r="E764" i="3"/>
  <c r="E765" i="3"/>
  <c r="E766" i="3"/>
  <c r="E780" i="3"/>
  <c r="E781" i="3"/>
  <c r="E782" i="3"/>
  <c r="E783" i="3"/>
  <c r="E788" i="3"/>
  <c r="E789" i="3"/>
  <c r="E790" i="3"/>
  <c r="E792" i="3"/>
  <c r="E793" i="3"/>
  <c r="E794" i="3"/>
  <c r="E797" i="3"/>
  <c r="E798" i="3"/>
  <c r="E799" i="3"/>
  <c r="E800" i="3"/>
  <c r="E801" i="3"/>
  <c r="E802" i="3"/>
  <c r="E803" i="3"/>
  <c r="E805" i="3"/>
  <c r="E806" i="3"/>
  <c r="E809" i="3"/>
  <c r="E810" i="3"/>
  <c r="E811" i="3"/>
  <c r="E812" i="3"/>
  <c r="E814" i="3"/>
  <c r="E815" i="3"/>
  <c r="E816" i="3"/>
  <c r="E818" i="3"/>
  <c r="E819" i="3"/>
  <c r="E820" i="3"/>
  <c r="E821" i="3"/>
  <c r="E823" i="3"/>
  <c r="E824" i="3"/>
  <c r="E825" i="3"/>
  <c r="E826" i="3"/>
  <c r="F826" i="3"/>
  <c r="E828" i="3"/>
  <c r="E829" i="3"/>
  <c r="E830" i="3"/>
  <c r="E832" i="3"/>
  <c r="E833" i="3"/>
  <c r="E834" i="3"/>
  <c r="E835" i="3"/>
  <c r="E836" i="3"/>
  <c r="F836" i="3"/>
  <c r="E838" i="3"/>
  <c r="E839" i="3"/>
  <c r="E840" i="3"/>
  <c r="E841" i="3"/>
  <c r="E842" i="3"/>
  <c r="F842" i="3"/>
  <c r="E844" i="3"/>
  <c r="E845" i="3"/>
  <c r="E846" i="3"/>
  <c r="E847" i="3"/>
  <c r="E849" i="3"/>
  <c r="E850" i="3"/>
  <c r="E851" i="3"/>
  <c r="E852" i="3"/>
  <c r="E854" i="3"/>
  <c r="E855" i="3"/>
  <c r="E856" i="3"/>
  <c r="E857" i="3"/>
  <c r="E858" i="3"/>
  <c r="E860" i="3"/>
  <c r="E861" i="3"/>
  <c r="E862" i="3"/>
  <c r="E865" i="3"/>
  <c r="E866" i="3"/>
  <c r="E871" i="3"/>
  <c r="E872" i="3"/>
  <c r="E873" i="3"/>
  <c r="E875" i="3"/>
  <c r="E876" i="3"/>
  <c r="E877" i="3"/>
  <c r="E879" i="3"/>
  <c r="E880" i="3"/>
  <c r="E881" i="3"/>
  <c r="E882" i="3"/>
  <c r="E887" i="3"/>
  <c r="E888" i="3"/>
  <c r="E890" i="3"/>
  <c r="E891" i="3"/>
  <c r="E892" i="3"/>
  <c r="E894" i="3"/>
  <c r="E895" i="3"/>
  <c r="E896" i="3"/>
  <c r="E897" i="3"/>
  <c r="E899" i="3"/>
  <c r="E900" i="3"/>
  <c r="E901" i="3"/>
  <c r="E902" i="3"/>
  <c r="E905" i="3"/>
  <c r="E906" i="3"/>
  <c r="F906" i="3"/>
  <c r="E907" i="3"/>
  <c r="E908" i="3"/>
  <c r="F908" i="3"/>
  <c r="E910" i="3"/>
  <c r="E911" i="3"/>
  <c r="E912" i="3"/>
  <c r="E913" i="3"/>
  <c r="E914" i="3"/>
  <c r="E915" i="3"/>
  <c r="E916" i="3"/>
  <c r="E917" i="3"/>
  <c r="E919" i="3"/>
  <c r="E920" i="3"/>
  <c r="E921" i="3"/>
  <c r="E922" i="3"/>
  <c r="E923" i="3"/>
  <c r="E924" i="3"/>
  <c r="E925" i="3"/>
  <c r="E934" i="3"/>
  <c r="E935" i="3"/>
  <c r="E936" i="3"/>
  <c r="E938" i="3"/>
  <c r="E939" i="3"/>
  <c r="E940" i="3"/>
  <c r="E941" i="3"/>
  <c r="E943" i="3"/>
  <c r="E944" i="3"/>
  <c r="E945" i="3"/>
  <c r="E946" i="3"/>
  <c r="E947" i="3"/>
  <c r="E949" i="3"/>
  <c r="E950" i="3"/>
  <c r="E951" i="3"/>
  <c r="E952" i="3"/>
  <c r="E953" i="3"/>
  <c r="E954" i="3"/>
  <c r="E955" i="3"/>
  <c r="E957" i="3"/>
  <c r="E958" i="3"/>
  <c r="E959" i="3"/>
  <c r="E960" i="3"/>
  <c r="E961" i="3"/>
  <c r="E962" i="3"/>
  <c r="E968" i="3"/>
  <c r="E969" i="3"/>
  <c r="E970" i="3"/>
  <c r="E972" i="3"/>
  <c r="E973" i="3"/>
  <c r="E974" i="3"/>
  <c r="E976" i="3"/>
  <c r="E977" i="3"/>
  <c r="E978" i="3"/>
  <c r="F978" i="3"/>
  <c r="E980" i="3"/>
  <c r="E981" i="3"/>
  <c r="E982" i="3"/>
  <c r="E984" i="3"/>
  <c r="E985" i="3"/>
  <c r="E986" i="3"/>
  <c r="E987" i="3"/>
  <c r="E988" i="3"/>
  <c r="E990" i="3"/>
  <c r="F990" i="3"/>
  <c r="E991" i="3"/>
  <c r="E994" i="3"/>
  <c r="E995" i="3"/>
  <c r="E996" i="3"/>
  <c r="E997" i="3"/>
  <c r="E998" i="3"/>
  <c r="E999" i="3"/>
  <c r="E1001" i="3"/>
  <c r="E1002" i="3"/>
  <c r="E1006" i="3"/>
  <c r="E1007" i="3"/>
  <c r="E1008" i="3"/>
  <c r="E1009" i="3"/>
  <c r="E1010" i="3"/>
  <c r="F1010" i="3"/>
  <c r="E1012" i="3"/>
  <c r="E1013" i="3"/>
  <c r="E1014" i="3"/>
  <c r="F1014" i="3"/>
  <c r="E1016" i="3"/>
  <c r="E1017" i="3"/>
  <c r="E1018" i="3"/>
  <c r="E1020" i="3"/>
  <c r="E1021" i="3"/>
  <c r="E1022" i="3"/>
  <c r="F1022" i="3"/>
  <c r="E1024" i="3"/>
  <c r="E1025" i="3"/>
  <c r="E1027" i="3"/>
  <c r="E1028" i="3"/>
  <c r="E1029" i="3"/>
  <c r="E1031" i="3"/>
  <c r="E1032" i="3"/>
  <c r="E1033" i="3"/>
  <c r="E1035" i="3"/>
  <c r="E1036" i="3"/>
  <c r="E1037" i="3"/>
  <c r="E1039" i="3"/>
  <c r="E1043" i="3"/>
  <c r="E1044" i="3"/>
  <c r="E1045" i="3"/>
  <c r="E1046" i="3"/>
  <c r="F1046" i="3"/>
  <c r="E1048" i="3"/>
  <c r="E1049" i="3"/>
  <c r="E1050" i="3"/>
  <c r="F1050" i="3"/>
  <c r="E1052" i="3"/>
  <c r="E1053" i="3"/>
  <c r="E1054" i="3"/>
  <c r="E1056" i="3"/>
  <c r="E1057" i="3"/>
  <c r="E1058" i="3"/>
  <c r="E1061" i="3"/>
  <c r="E1062" i="3"/>
  <c r="E1063" i="3"/>
  <c r="E1065" i="3"/>
  <c r="E1066" i="3"/>
  <c r="E1067" i="3"/>
  <c r="E1069" i="3"/>
  <c r="E1070" i="3"/>
  <c r="E1073" i="3"/>
  <c r="E1074" i="3"/>
  <c r="E1075" i="3"/>
  <c r="E1076" i="3"/>
  <c r="E1077" i="3"/>
  <c r="E1079" i="3"/>
  <c r="E1080" i="3"/>
  <c r="E1081" i="3"/>
  <c r="E1082" i="3"/>
  <c r="E1087" i="3"/>
  <c r="E1088" i="3"/>
  <c r="E1089" i="3"/>
  <c r="E1090" i="3"/>
  <c r="E1095" i="3"/>
  <c r="E1096" i="3"/>
  <c r="E1097" i="3"/>
  <c r="E1099" i="3"/>
  <c r="E1100" i="3"/>
  <c r="E1101" i="3"/>
  <c r="E1102" i="3"/>
  <c r="E1106" i="3"/>
  <c r="E1107" i="3"/>
  <c r="E1108" i="3"/>
  <c r="E1110" i="3"/>
  <c r="E1111" i="3"/>
  <c r="E1112" i="3"/>
  <c r="E1113" i="3"/>
  <c r="E1114" i="3"/>
  <c r="E1115" i="3"/>
  <c r="E1117" i="3"/>
  <c r="E1118" i="3"/>
  <c r="E1119" i="3"/>
  <c r="F1119" i="3"/>
  <c r="E1120" i="3"/>
  <c r="E1122" i="3"/>
  <c r="E1123" i="3"/>
  <c r="E1124" i="3"/>
  <c r="E1125" i="3"/>
  <c r="E1126" i="3"/>
  <c r="E1128" i="3"/>
  <c r="E1129" i="3"/>
  <c r="E1130" i="3"/>
  <c r="E1131" i="3"/>
  <c r="E1132" i="3"/>
  <c r="E1133" i="3"/>
  <c r="E1134" i="3"/>
  <c r="E1142" i="3"/>
  <c r="E1150" i="3"/>
  <c r="E1151" i="3"/>
  <c r="E1158" i="3"/>
  <c r="E1159" i="3"/>
  <c r="F1159" i="3"/>
  <c r="E1160" i="3"/>
  <c r="E1161" i="3"/>
  <c r="E1162" i="3"/>
  <c r="F1162" i="3"/>
  <c r="E1164" i="3"/>
  <c r="E1165" i="3"/>
  <c r="E1166" i="3"/>
  <c r="E1167" i="3"/>
  <c r="E1168" i="3"/>
  <c r="E1169" i="3"/>
  <c r="E1171" i="3"/>
  <c r="E1172" i="3"/>
  <c r="E1173" i="3"/>
  <c r="E1174" i="3"/>
  <c r="F1174" i="3"/>
  <c r="E1176" i="3"/>
  <c r="E1177" i="3"/>
  <c r="E1178" i="3"/>
  <c r="E1179" i="3"/>
  <c r="E1180" i="3"/>
  <c r="E1182" i="3"/>
  <c r="E1183" i="3"/>
  <c r="E1184" i="3"/>
  <c r="E1185" i="3"/>
  <c r="E1187" i="3"/>
  <c r="E1188" i="3"/>
  <c r="E1189" i="3"/>
  <c r="E1191" i="3"/>
  <c r="E1195" i="3"/>
  <c r="E1196" i="3"/>
  <c r="E1197" i="3"/>
  <c r="E1199" i="3"/>
  <c r="E1200" i="3"/>
  <c r="E1201" i="3"/>
  <c r="E1202" i="3"/>
  <c r="E1207" i="3"/>
  <c r="E1208" i="3"/>
  <c r="E1209" i="3"/>
  <c r="E1210" i="3"/>
  <c r="E1215" i="3"/>
  <c r="E1216" i="3"/>
  <c r="E1217" i="3"/>
  <c r="E1218" i="3"/>
  <c r="F1218" i="3"/>
  <c r="E1219" i="3"/>
  <c r="F1219" i="3"/>
  <c r="E1221" i="3"/>
  <c r="E1222" i="3"/>
  <c r="E1223" i="3"/>
  <c r="E1224" i="3"/>
  <c r="E1226" i="3"/>
  <c r="E1227" i="3"/>
  <c r="E1228" i="3"/>
  <c r="E1229" i="3"/>
  <c r="E1231" i="3"/>
  <c r="E1232" i="3"/>
  <c r="E1233" i="3"/>
  <c r="E1234" i="3"/>
  <c r="E1239" i="3"/>
  <c r="E1240" i="3"/>
  <c r="E1241" i="3"/>
  <c r="E1243" i="3"/>
  <c r="E1244" i="3"/>
  <c r="E1245" i="3"/>
  <c r="E1246" i="3"/>
  <c r="E1250" i="3"/>
  <c r="E1251" i="3"/>
  <c r="E1252" i="3"/>
  <c r="E1253" i="3"/>
  <c r="E1255" i="3"/>
  <c r="E1256" i="3"/>
  <c r="E1257" i="3"/>
  <c r="E1258" i="3"/>
  <c r="E1265" i="3"/>
  <c r="E1266" i="3"/>
  <c r="E1267" i="3"/>
  <c r="E1268" i="3"/>
  <c r="E1270" i="3"/>
  <c r="E1275" i="3"/>
  <c r="E1276" i="3"/>
  <c r="F1276" i="3"/>
  <c r="E1277" i="3"/>
  <c r="E1278" i="3"/>
  <c r="E1281" i="3"/>
  <c r="E1282" i="3"/>
  <c r="E1285" i="3"/>
  <c r="E1286" i="3"/>
  <c r="E1287" i="3"/>
  <c r="E1290" i="3"/>
  <c r="E1291" i="3"/>
  <c r="E1292" i="3"/>
  <c r="E1293" i="3"/>
  <c r="E1295" i="3"/>
  <c r="E1296" i="3"/>
  <c r="E1297" i="3"/>
  <c r="E1299" i="3"/>
  <c r="E1300" i="3"/>
  <c r="E1301" i="3"/>
  <c r="E1302" i="3"/>
  <c r="E1306" i="3"/>
  <c r="E1307" i="3"/>
  <c r="E1308" i="3"/>
  <c r="E1309" i="3"/>
  <c r="F1309" i="3"/>
  <c r="E1311" i="3"/>
  <c r="E1312" i="3"/>
  <c r="E1313" i="3"/>
  <c r="E1315" i="3"/>
  <c r="E1316" i="3"/>
  <c r="E1317" i="3"/>
  <c r="E1318" i="3"/>
  <c r="E1321" i="3"/>
  <c r="E1322" i="3"/>
  <c r="E1323" i="3"/>
  <c r="E1325" i="3"/>
  <c r="E1326" i="3"/>
  <c r="E1327" i="3"/>
  <c r="F1327" i="3"/>
  <c r="E1329" i="3"/>
  <c r="E1331" i="3"/>
  <c r="E1332" i="3"/>
  <c r="E1333" i="3"/>
  <c r="E1335" i="3"/>
  <c r="E1336" i="3"/>
  <c r="E1337" i="3"/>
  <c r="E1338" i="3"/>
  <c r="E1339" i="3"/>
  <c r="E1340" i="3"/>
  <c r="E1342" i="3"/>
  <c r="E1346" i="3"/>
  <c r="E1347" i="3"/>
  <c r="E1348" i="3"/>
  <c r="E1350" i="3"/>
  <c r="E1351" i="3"/>
  <c r="E1352" i="3"/>
  <c r="E1354" i="3"/>
  <c r="E1358" i="3"/>
  <c r="E1359" i="3"/>
  <c r="E1360" i="3"/>
  <c r="E1362" i="3"/>
  <c r="E1363" i="3"/>
  <c r="E1364" i="3"/>
  <c r="E1366" i="3"/>
  <c r="E1367" i="3"/>
  <c r="E1368" i="3"/>
  <c r="E1370" i="3"/>
  <c r="E1371" i="3"/>
  <c r="E1372" i="3"/>
  <c r="E1374" i="3"/>
  <c r="E1375" i="3"/>
  <c r="E1378" i="3"/>
  <c r="E1379" i="3"/>
  <c r="E1380" i="3"/>
  <c r="E1382" i="3"/>
  <c r="E1383" i="3"/>
  <c r="E1384" i="3"/>
  <c r="E1386" i="3"/>
  <c r="E1387" i="3"/>
  <c r="E1388" i="3"/>
  <c r="E1390" i="3"/>
  <c r="E1391" i="3"/>
  <c r="E1392" i="3"/>
  <c r="E1394" i="3"/>
  <c r="E1395" i="3"/>
  <c r="E1396" i="3"/>
  <c r="F1396" i="3"/>
  <c r="E1398" i="3"/>
  <c r="E1399" i="3"/>
  <c r="E1400" i="3"/>
  <c r="E1402" i="3"/>
  <c r="E1404" i="3"/>
  <c r="E1405" i="3"/>
  <c r="E1406" i="3"/>
  <c r="F1406" i="3"/>
  <c r="E1408" i="3"/>
  <c r="E1409" i="3"/>
  <c r="E1410" i="3"/>
  <c r="E1412" i="3"/>
  <c r="E1413" i="3"/>
  <c r="E1414" i="3"/>
  <c r="F1414" i="3"/>
  <c r="E1416" i="3"/>
  <c r="E1417" i="3"/>
  <c r="E1418" i="3"/>
  <c r="F1418" i="3"/>
  <c r="E1420" i="3"/>
  <c r="E1421" i="3"/>
  <c r="E1422" i="3"/>
  <c r="E1425" i="3"/>
  <c r="E1426" i="3"/>
  <c r="F1426" i="3"/>
  <c r="E1427" i="3"/>
  <c r="E1428" i="3"/>
  <c r="E1429" i="3"/>
  <c r="E1431" i="3"/>
  <c r="E1432" i="3"/>
  <c r="E1433" i="3"/>
  <c r="E1435" i="3"/>
  <c r="E1436" i="3"/>
  <c r="E1437" i="3"/>
  <c r="E1438" i="3"/>
  <c r="F1438" i="3"/>
  <c r="E1440" i="3"/>
  <c r="E1441" i="3"/>
  <c r="E1442" i="3"/>
  <c r="E1444" i="3"/>
  <c r="E1445" i="3"/>
  <c r="E1446" i="3"/>
  <c r="E1448" i="3"/>
  <c r="E1449" i="3"/>
  <c r="E1450" i="3"/>
  <c r="E1458" i="3"/>
  <c r="E1462" i="3"/>
  <c r="E1463" i="3"/>
  <c r="E1464" i="3"/>
  <c r="E1465" i="3"/>
  <c r="E1466" i="3"/>
  <c r="F1466" i="3"/>
  <c r="E1468" i="3"/>
  <c r="E1469" i="3"/>
  <c r="E1470" i="3"/>
  <c r="E1471" i="3"/>
  <c r="F1471" i="3"/>
  <c r="E1473" i="3"/>
  <c r="E1474" i="3"/>
  <c r="E1475" i="3"/>
  <c r="E1476" i="3"/>
  <c r="E1478" i="3"/>
  <c r="E1482" i="3"/>
  <c r="E1490" i="3"/>
  <c r="E1491" i="3"/>
  <c r="E1492" i="3"/>
  <c r="E1494" i="3"/>
  <c r="E1495" i="3"/>
  <c r="E1499" i="3"/>
  <c r="E1500" i="3"/>
  <c r="E1501" i="3"/>
  <c r="E1503" i="3"/>
  <c r="E1504" i="3"/>
  <c r="E1505" i="3"/>
  <c r="E1506" i="3"/>
  <c r="E1514" i="3"/>
  <c r="F1514" i="3"/>
  <c r="E1515" i="3"/>
  <c r="E1516" i="3"/>
  <c r="E1517" i="3"/>
  <c r="E1518" i="3"/>
  <c r="F1518" i="3"/>
  <c r="E1520" i="3"/>
  <c r="E1521" i="3"/>
  <c r="E1522" i="3"/>
  <c r="F1522" i="3"/>
  <c r="E1524" i="3"/>
  <c r="E1525" i="3"/>
  <c r="E1526" i="3"/>
  <c r="E1527" i="3"/>
  <c r="E1528" i="3"/>
  <c r="E1529" i="3"/>
  <c r="E1530" i="3"/>
  <c r="F1530" i="3"/>
  <c r="E1532" i="3"/>
  <c r="E1533" i="3"/>
  <c r="E1534" i="3"/>
  <c r="F1534" i="3"/>
  <c r="E1536" i="3"/>
  <c r="E1537" i="3"/>
  <c r="E1538" i="3"/>
  <c r="E1541" i="3"/>
  <c r="E1542" i="3"/>
  <c r="E1543" i="3"/>
  <c r="E1544" i="3"/>
  <c r="E1545" i="3"/>
  <c r="E1547" i="3"/>
  <c r="E1548" i="3"/>
  <c r="E1549" i="3"/>
  <c r="E1551" i="3"/>
  <c r="E1552" i="3"/>
  <c r="E1553" i="3"/>
  <c r="E1554" i="3"/>
  <c r="F1554" i="3"/>
  <c r="E1555" i="3"/>
  <c r="F1555" i="3"/>
  <c r="E1557" i="3"/>
  <c r="E1558" i="3"/>
  <c r="E1561" i="3"/>
  <c r="E1562" i="3"/>
  <c r="E1563" i="3"/>
  <c r="E1565" i="3"/>
  <c r="E1566" i="3"/>
  <c r="E1567" i="3"/>
  <c r="F1567" i="3"/>
  <c r="E1569" i="3"/>
  <c r="E1570" i="3"/>
  <c r="E1571" i="3"/>
  <c r="E1573" i="3"/>
  <c r="E1574" i="3"/>
  <c r="E1580" i="3"/>
  <c r="E1581" i="3"/>
  <c r="E1583" i="3"/>
  <c r="E1584" i="3"/>
  <c r="E1585" i="3"/>
  <c r="E1587" i="3"/>
  <c r="E1588" i="3"/>
  <c r="E1589" i="3"/>
  <c r="E1591" i="3"/>
  <c r="E1596" i="3"/>
  <c r="E1597" i="3"/>
  <c r="E1598" i="3"/>
  <c r="F1598" i="3"/>
  <c r="E1600" i="3"/>
  <c r="E1601" i="3"/>
  <c r="E1602" i="3"/>
  <c r="E1605" i="3"/>
  <c r="E1606" i="3"/>
  <c r="E1609" i="3"/>
  <c r="E1610" i="3"/>
  <c r="E1614" i="3"/>
  <c r="E1615" i="3"/>
  <c r="E1618" i="3"/>
  <c r="E1619" i="3"/>
  <c r="E1620" i="3"/>
  <c r="F1620" i="3"/>
  <c r="E1622" i="3"/>
  <c r="E1623" i="3"/>
  <c r="E1624" i="3"/>
  <c r="E1625" i="3"/>
  <c r="E1627" i="3"/>
  <c r="E1628" i="3"/>
  <c r="E1629" i="3"/>
  <c r="E1631" i="3"/>
  <c r="E1632" i="3"/>
  <c r="E1633" i="3"/>
  <c r="E1635" i="3"/>
  <c r="E1636" i="3"/>
  <c r="E1637" i="3"/>
  <c r="E1639" i="3"/>
  <c r="E1640" i="3"/>
  <c r="E1641" i="3"/>
  <c r="E1643" i="3"/>
  <c r="E1644" i="3"/>
  <c r="E1645" i="3"/>
  <c r="E1647" i="3"/>
  <c r="F1647" i="3"/>
  <c r="E1648" i="3"/>
  <c r="E1649" i="3"/>
  <c r="E1651" i="3"/>
  <c r="E1652" i="3"/>
  <c r="E1653" i="3"/>
  <c r="E1655" i="3"/>
  <c r="E1656" i="3"/>
  <c r="E1657" i="3"/>
  <c r="E1659" i="3"/>
  <c r="E1660" i="3"/>
  <c r="E1661" i="3"/>
  <c r="E1663" i="3"/>
  <c r="F1663" i="3"/>
  <c r="E1667" i="3"/>
  <c r="E1668" i="3"/>
  <c r="E1669" i="3"/>
  <c r="E1671" i="3"/>
  <c r="E1672" i="3"/>
  <c r="E1673" i="3"/>
  <c r="E1675" i="3"/>
  <c r="E1676" i="3"/>
  <c r="E1677" i="3"/>
  <c r="E1678" i="3"/>
  <c r="F1678" i="3"/>
  <c r="E1680" i="3"/>
  <c r="E1681" i="3"/>
  <c r="E1682" i="3"/>
  <c r="F1682" i="3"/>
  <c r="E1684" i="3"/>
  <c r="E1685" i="3"/>
  <c r="E1686" i="3"/>
  <c r="F1686" i="3"/>
  <c r="E1688" i="3"/>
  <c r="E1689" i="3"/>
  <c r="E1690" i="3"/>
  <c r="F1690" i="3"/>
  <c r="E1692" i="3"/>
  <c r="E1693" i="3"/>
  <c r="E1694" i="3"/>
  <c r="F1694" i="3"/>
  <c r="E1696" i="3"/>
  <c r="E1697" i="3"/>
  <c r="E1698" i="3"/>
  <c r="F1698" i="3"/>
  <c r="E1700" i="3"/>
  <c r="E1701" i="3"/>
  <c r="E1702" i="3"/>
  <c r="F1702" i="3"/>
  <c r="E1704" i="3"/>
  <c r="E1705" i="3"/>
  <c r="E1706" i="3"/>
  <c r="F1706" i="3"/>
  <c r="E1708" i="3"/>
  <c r="E1709" i="3"/>
  <c r="E1710" i="3"/>
  <c r="F1710" i="3"/>
  <c r="E1712" i="3"/>
  <c r="E1713" i="3"/>
  <c r="E1714" i="3"/>
  <c r="F1714" i="3"/>
  <c r="E1716" i="3"/>
  <c r="E1717" i="3"/>
  <c r="E1718" i="3"/>
  <c r="F1718" i="3"/>
  <c r="E1720" i="3"/>
  <c r="E1721" i="3"/>
  <c r="E1722" i="3"/>
  <c r="E1725" i="3"/>
  <c r="E1726" i="3"/>
  <c r="F1726" i="3"/>
  <c r="E1727" i="3"/>
  <c r="E1731" i="3"/>
  <c r="E1732" i="3"/>
  <c r="E1733" i="3"/>
  <c r="E1735" i="3"/>
  <c r="F1735" i="3"/>
  <c r="E1736" i="3"/>
  <c r="E1737" i="3"/>
  <c r="F1737" i="3"/>
  <c r="E1739" i="3"/>
  <c r="E1740" i="3"/>
  <c r="E1741" i="3"/>
  <c r="E1743" i="3"/>
  <c r="E1747" i="3"/>
  <c r="E1748" i="3"/>
  <c r="E1749" i="3"/>
  <c r="E1750" i="3"/>
  <c r="F1750" i="3"/>
  <c r="E1752" i="3"/>
  <c r="E1753" i="3"/>
  <c r="E1754" i="3"/>
  <c r="F1754" i="3"/>
  <c r="E1756" i="3"/>
  <c r="E1757" i="3"/>
  <c r="E1758" i="3"/>
  <c r="E1765" i="3"/>
  <c r="F1765" i="3"/>
  <c r="E1766" i="3"/>
  <c r="E1769" i="3"/>
  <c r="E1770" i="3"/>
  <c r="E1771" i="3"/>
  <c r="E1772" i="3"/>
  <c r="E1774" i="3"/>
  <c r="E1775" i="3"/>
  <c r="F1775" i="3"/>
  <c r="E1776" i="3"/>
  <c r="E1777" i="3"/>
  <c r="E1778" i="3"/>
  <c r="F1778" i="3"/>
  <c r="E1780" i="3"/>
  <c r="E1781" i="3"/>
  <c r="E1782" i="3"/>
  <c r="F1782" i="3"/>
  <c r="E1784" i="3"/>
  <c r="E1785" i="3"/>
  <c r="E1786" i="3"/>
  <c r="F1786" i="3"/>
  <c r="E1787" i="3"/>
  <c r="E1788" i="3"/>
  <c r="E1790" i="3"/>
  <c r="E1791" i="3"/>
  <c r="E1792" i="3"/>
  <c r="F1792" i="3"/>
  <c r="E1794" i="3"/>
  <c r="E1795" i="3"/>
  <c r="E1796" i="3"/>
  <c r="E1798" i="3"/>
  <c r="E1799" i="3"/>
  <c r="E1800" i="3"/>
  <c r="E1801" i="3"/>
  <c r="F1801" i="3"/>
  <c r="E1802" i="3"/>
  <c r="E1805" i="3"/>
  <c r="E1806" i="3"/>
  <c r="E1809" i="3"/>
  <c r="E1810" i="3"/>
  <c r="E1811" i="3"/>
  <c r="E1813" i="3"/>
  <c r="E1814" i="3"/>
  <c r="F1814" i="3"/>
  <c r="E1815" i="3"/>
  <c r="F1815" i="3"/>
  <c r="E1817" i="3"/>
  <c r="E1818" i="3"/>
  <c r="E1821" i="3"/>
  <c r="E1822" i="3"/>
  <c r="E1825" i="3"/>
  <c r="E1826" i="3"/>
  <c r="F1826" i="3"/>
  <c r="E1827" i="3"/>
  <c r="F1827" i="3"/>
  <c r="E1829" i="3"/>
  <c r="E1830" i="3"/>
  <c r="E1831" i="3"/>
  <c r="E1833" i="3"/>
  <c r="E1834" i="3"/>
  <c r="E1835" i="3"/>
  <c r="E1836" i="3"/>
  <c r="E1837" i="3"/>
  <c r="E1839" i="3"/>
  <c r="E1840" i="3"/>
  <c r="E1841" i="3"/>
  <c r="E1843" i="3"/>
  <c r="E1844" i="3"/>
  <c r="E1845" i="3"/>
  <c r="E1846" i="3"/>
  <c r="E1852" i="3"/>
  <c r="E1853" i="3"/>
  <c r="E1854" i="3"/>
  <c r="F1854" i="3"/>
  <c r="E1856" i="3"/>
  <c r="E1857" i="3"/>
  <c r="E1858" i="3"/>
  <c r="F1858" i="3"/>
  <c r="E1860" i="3"/>
  <c r="E1861" i="3"/>
  <c r="E1862" i="3"/>
  <c r="F1862" i="3"/>
  <c r="E1864" i="3"/>
  <c r="E1865" i="3"/>
  <c r="E1866" i="3"/>
  <c r="F1866" i="3"/>
  <c r="E1868" i="3"/>
  <c r="E1869" i="3"/>
  <c r="E1870" i="3"/>
  <c r="F1870" i="3"/>
  <c r="E1872" i="3"/>
  <c r="E1873" i="3"/>
  <c r="E1874" i="3"/>
  <c r="F1874" i="3"/>
  <c r="E1876" i="3"/>
  <c r="E1877" i="3"/>
  <c r="E1878" i="3"/>
  <c r="E1881" i="3"/>
  <c r="E1882" i="3"/>
  <c r="E1883" i="3"/>
  <c r="F1883" i="3"/>
  <c r="E1885" i="3"/>
  <c r="E1886" i="3"/>
  <c r="E1887" i="3"/>
  <c r="F1887" i="3"/>
  <c r="E1889" i="3"/>
  <c r="E1890" i="3"/>
  <c r="E1893" i="3"/>
  <c r="E1894" i="3"/>
  <c r="F1894" i="3"/>
  <c r="E1895" i="3"/>
  <c r="F1895" i="3"/>
  <c r="E1897" i="3"/>
  <c r="E1898" i="3"/>
  <c r="E1899" i="3"/>
  <c r="F1899" i="3"/>
  <c r="E1901" i="3"/>
  <c r="E1902" i="3"/>
  <c r="E1903" i="3"/>
  <c r="F1903" i="3"/>
  <c r="E1904" i="3"/>
  <c r="E1906" i="3"/>
  <c r="E1907" i="3"/>
  <c r="E1908" i="3"/>
  <c r="E1910" i="3"/>
  <c r="F1910" i="3"/>
  <c r="E1911" i="3"/>
  <c r="E1914" i="3"/>
  <c r="E1915" i="3"/>
  <c r="E1916" i="3"/>
  <c r="E1917" i="3"/>
  <c r="E1919" i="3"/>
  <c r="E1927" i="3"/>
  <c r="E1928" i="3"/>
  <c r="E1929" i="3"/>
  <c r="E1931" i="3"/>
  <c r="E1932" i="3"/>
  <c r="E1933" i="3"/>
  <c r="F1933" i="3"/>
  <c r="E1935" i="3"/>
  <c r="E1936" i="3"/>
  <c r="E1937" i="3"/>
  <c r="E1938" i="3"/>
  <c r="F1938" i="3"/>
  <c r="E1940" i="3"/>
  <c r="E1941" i="3"/>
  <c r="E1942" i="3"/>
  <c r="E1945" i="3"/>
  <c r="E1946" i="3"/>
  <c r="E1947" i="3"/>
  <c r="E1948" i="3"/>
  <c r="E1950" i="3"/>
  <c r="E1951" i="3"/>
  <c r="E1952" i="3"/>
  <c r="E1954" i="3"/>
  <c r="E1955" i="3"/>
  <c r="E1956" i="3"/>
  <c r="E1958" i="3"/>
  <c r="E1959" i="3"/>
  <c r="F1959" i="3"/>
  <c r="E1960" i="3"/>
  <c r="E1962" i="3"/>
  <c r="E1963" i="3"/>
  <c r="E1964" i="3"/>
  <c r="E1966" i="3"/>
  <c r="F1966" i="3"/>
  <c r="E1967" i="3"/>
  <c r="E1970" i="3"/>
  <c r="E1975" i="3"/>
  <c r="E1976" i="3"/>
  <c r="E1977" i="3"/>
  <c r="E1978" i="3"/>
  <c r="F1978" i="3"/>
  <c r="E1980" i="3"/>
  <c r="E1981" i="3"/>
  <c r="E1982" i="3"/>
  <c r="F1982" i="3"/>
  <c r="E1984" i="3"/>
  <c r="E1985" i="3"/>
  <c r="E1986" i="3"/>
  <c r="F1986" i="3"/>
  <c r="E1988" i="3"/>
  <c r="E1989" i="3"/>
  <c r="E1990" i="3"/>
  <c r="F1990" i="3"/>
  <c r="E1992" i="3"/>
  <c r="E1993" i="3"/>
  <c r="E1994" i="3"/>
  <c r="F1994" i="3"/>
  <c r="E1996" i="3"/>
  <c r="E1997" i="3"/>
  <c r="E1998" i="3"/>
  <c r="E2002" i="3"/>
  <c r="F2002" i="3"/>
  <c r="E2003" i="3"/>
  <c r="E2004" i="3"/>
  <c r="E2005" i="3"/>
  <c r="E2006" i="3"/>
  <c r="E2009" i="3"/>
  <c r="E2010" i="3"/>
  <c r="E2016" i="3"/>
  <c r="E2017" i="3"/>
  <c r="E2018" i="3"/>
  <c r="E2025" i="3"/>
  <c r="E2026" i="3"/>
  <c r="E2029" i="3"/>
  <c r="E2030" i="3"/>
  <c r="F2030" i="3"/>
  <c r="E2031" i="3"/>
  <c r="E2034" i="3"/>
  <c r="E2035" i="3"/>
  <c r="E2036" i="3"/>
  <c r="E2037" i="3"/>
  <c r="F2037" i="3"/>
  <c r="E2039" i="3"/>
  <c r="E2043" i="3"/>
  <c r="E2044" i="3"/>
  <c r="E2045" i="3"/>
  <c r="F2045" i="3"/>
  <c r="E2047" i="3"/>
  <c r="E2048" i="3"/>
  <c r="E2049" i="3"/>
  <c r="E2051" i="3"/>
  <c r="E2052" i="3"/>
  <c r="F3" i="3"/>
  <c r="F4" i="3"/>
  <c r="F5" i="3"/>
  <c r="F6" i="3"/>
  <c r="F7" i="3"/>
  <c r="F8" i="3"/>
  <c r="F9" i="3"/>
  <c r="F12" i="3"/>
  <c r="F13" i="3"/>
  <c r="F14" i="3"/>
  <c r="F15" i="3"/>
  <c r="F16" i="3"/>
  <c r="F17" i="3"/>
  <c r="F18" i="3"/>
  <c r="F19" i="3"/>
  <c r="F20" i="3"/>
  <c r="F21" i="3"/>
  <c r="F22" i="3"/>
  <c r="F25" i="3"/>
  <c r="F29" i="3"/>
  <c r="F30" i="3"/>
  <c r="F31" i="3"/>
  <c r="F32" i="3"/>
  <c r="F33" i="3"/>
  <c r="F34" i="3"/>
  <c r="F35" i="3"/>
  <c r="F38" i="3"/>
  <c r="F42" i="3"/>
  <c r="F43" i="3"/>
  <c r="F44" i="3"/>
  <c r="F45" i="3"/>
  <c r="F46" i="3"/>
  <c r="F54" i="3"/>
  <c r="F58" i="3"/>
  <c r="F59" i="3"/>
  <c r="F60" i="3"/>
  <c r="F63" i="3"/>
  <c r="F64" i="3"/>
  <c r="F65" i="3"/>
  <c r="F66" i="3"/>
  <c r="F67" i="3"/>
  <c r="F68" i="3"/>
  <c r="F69" i="3"/>
  <c r="F71" i="3"/>
  <c r="F76" i="3"/>
  <c r="F77" i="3"/>
  <c r="F78" i="3"/>
  <c r="F80" i="3"/>
  <c r="F81" i="3"/>
  <c r="F82" i="3"/>
  <c r="F85" i="3"/>
  <c r="F86" i="3"/>
  <c r="F87" i="3"/>
  <c r="F88" i="3"/>
  <c r="F89" i="3"/>
  <c r="F92" i="3"/>
  <c r="F93" i="3"/>
  <c r="F94" i="3"/>
  <c r="F96" i="3"/>
  <c r="F97" i="3"/>
  <c r="F98" i="3"/>
  <c r="F101" i="3"/>
  <c r="F102" i="3"/>
  <c r="F105" i="3"/>
  <c r="F106" i="3"/>
  <c r="F107" i="3"/>
  <c r="F108" i="3"/>
  <c r="F109" i="3"/>
  <c r="F110" i="3"/>
  <c r="F113" i="3"/>
  <c r="F114" i="3"/>
  <c r="F115" i="3"/>
  <c r="F116" i="3"/>
  <c r="F117" i="3"/>
  <c r="F124" i="3"/>
  <c r="F125" i="3"/>
  <c r="F126" i="3"/>
  <c r="F127" i="3"/>
  <c r="F128" i="3"/>
  <c r="F129" i="3"/>
  <c r="F130" i="3"/>
  <c r="F135" i="3"/>
  <c r="F136" i="3"/>
  <c r="F138" i="3"/>
  <c r="F139" i="3"/>
  <c r="F145" i="3"/>
  <c r="F146" i="3"/>
  <c r="F152" i="3"/>
  <c r="F153" i="3"/>
  <c r="F154" i="3"/>
  <c r="F156" i="3"/>
  <c r="F157" i="3"/>
  <c r="F158" i="3"/>
  <c r="F162" i="3"/>
  <c r="F163" i="3"/>
  <c r="F164" i="3"/>
  <c r="F165" i="3"/>
  <c r="F166" i="3"/>
  <c r="F167" i="3"/>
  <c r="F168" i="3"/>
  <c r="F169" i="3"/>
  <c r="F174" i="3"/>
  <c r="F175" i="3"/>
  <c r="F176" i="3"/>
  <c r="F177" i="3"/>
  <c r="F178" i="3"/>
  <c r="F179" i="3"/>
  <c r="F187" i="3"/>
  <c r="F188" i="3"/>
  <c r="F189" i="3"/>
  <c r="F190" i="3"/>
  <c r="F191" i="3"/>
  <c r="F192" i="3"/>
  <c r="F193" i="3"/>
  <c r="F195" i="3"/>
  <c r="F196" i="3"/>
  <c r="F197" i="3"/>
  <c r="F198" i="3"/>
  <c r="F199" i="3"/>
  <c r="F200" i="3"/>
  <c r="F201" i="3"/>
  <c r="F203" i="3"/>
  <c r="F204" i="3"/>
  <c r="F205" i="3"/>
  <c r="F206" i="3"/>
  <c r="F207" i="3"/>
  <c r="F208" i="3"/>
  <c r="F209" i="3"/>
  <c r="F211" i="3"/>
  <c r="F212" i="3"/>
  <c r="F213" i="3"/>
  <c r="F214" i="3"/>
  <c r="F215" i="3"/>
  <c r="F222" i="3"/>
  <c r="F223" i="3"/>
  <c r="F224" i="3"/>
  <c r="F225" i="3"/>
  <c r="F226" i="3"/>
  <c r="F230" i="3"/>
  <c r="F231" i="3"/>
  <c r="F232" i="3"/>
  <c r="F233" i="3"/>
  <c r="F234" i="3"/>
  <c r="F239" i="3"/>
  <c r="F240" i="3"/>
  <c r="F241" i="3"/>
  <c r="F242" i="3"/>
  <c r="F244" i="3"/>
  <c r="F245" i="3"/>
  <c r="F246" i="3"/>
  <c r="F248" i="3"/>
  <c r="F249" i="3"/>
  <c r="F250" i="3"/>
  <c r="F251" i="3"/>
  <c r="F252" i="3"/>
  <c r="F253" i="3"/>
  <c r="F254" i="3"/>
  <c r="F255" i="3"/>
  <c r="F256" i="3"/>
  <c r="F257" i="3"/>
  <c r="F260" i="3"/>
  <c r="F261" i="3"/>
  <c r="F262" i="3"/>
  <c r="F264" i="3"/>
  <c r="F265" i="3"/>
  <c r="F266" i="3"/>
  <c r="F267" i="3"/>
  <c r="F270" i="3"/>
  <c r="F271" i="3"/>
  <c r="F272" i="3"/>
  <c r="F277" i="3"/>
  <c r="F278" i="3"/>
  <c r="F279" i="3"/>
  <c r="F280" i="3"/>
  <c r="F281" i="3"/>
  <c r="F282" i="3"/>
  <c r="F292" i="3"/>
  <c r="F293" i="3"/>
  <c r="F294" i="3"/>
  <c r="F297" i="3"/>
  <c r="F298" i="3"/>
  <c r="F299" i="3"/>
  <c r="F300" i="3"/>
  <c r="F301" i="3"/>
  <c r="F302" i="3"/>
  <c r="F305" i="3"/>
  <c r="F306" i="3"/>
  <c r="F313" i="3"/>
  <c r="F314" i="3"/>
  <c r="F315" i="3"/>
  <c r="F320" i="3"/>
  <c r="F321" i="3"/>
  <c r="F322" i="3"/>
  <c r="F323" i="3"/>
  <c r="F327" i="3"/>
  <c r="F328" i="3"/>
  <c r="F329" i="3"/>
  <c r="F330" i="3"/>
  <c r="F331" i="3"/>
  <c r="F334" i="3"/>
  <c r="F335" i="3"/>
  <c r="F336" i="3"/>
  <c r="F337" i="3"/>
  <c r="F338" i="3"/>
  <c r="F341" i="3"/>
  <c r="F342" i="3"/>
  <c r="F346" i="3"/>
  <c r="F347" i="3"/>
  <c r="F348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4" i="3"/>
  <c r="F365" i="3"/>
  <c r="F366" i="3"/>
  <c r="F367" i="3"/>
  <c r="F368" i="3"/>
  <c r="F369" i="3"/>
  <c r="F370" i="3"/>
  <c r="F371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1" i="3"/>
  <c r="F392" i="3"/>
  <c r="F393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23" i="3"/>
  <c r="F424" i="3"/>
  <c r="F425" i="3"/>
  <c r="F426" i="3"/>
  <c r="F427" i="3"/>
  <c r="F430" i="3"/>
  <c r="F431" i="3"/>
  <c r="F432" i="3"/>
  <c r="F433" i="3"/>
  <c r="F434" i="3"/>
  <c r="F435" i="3"/>
  <c r="F436" i="3"/>
  <c r="F437" i="3"/>
  <c r="F440" i="3"/>
  <c r="F441" i="3"/>
  <c r="F442" i="3"/>
  <c r="F443" i="3"/>
  <c r="F447" i="3"/>
  <c r="F448" i="3"/>
  <c r="F449" i="3"/>
  <c r="F450" i="3"/>
  <c r="F451" i="3"/>
  <c r="F452" i="3"/>
  <c r="F453" i="3"/>
  <c r="F456" i="3"/>
  <c r="F457" i="3"/>
  <c r="F466" i="3"/>
  <c r="F467" i="3"/>
  <c r="F468" i="3"/>
  <c r="F469" i="3"/>
  <c r="F471" i="3"/>
  <c r="F472" i="3"/>
  <c r="F473" i="3"/>
  <c r="F474" i="3"/>
  <c r="F475" i="3"/>
  <c r="F479" i="3"/>
  <c r="F480" i="3"/>
  <c r="F481" i="3"/>
  <c r="F482" i="3"/>
  <c r="F483" i="3"/>
  <c r="F484" i="3"/>
  <c r="F485" i="3"/>
  <c r="F486" i="3"/>
  <c r="F487" i="3"/>
  <c r="F491" i="3"/>
  <c r="F492" i="3"/>
  <c r="F493" i="3"/>
  <c r="F494" i="3"/>
  <c r="F495" i="3"/>
  <c r="F496" i="3"/>
  <c r="F497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21" i="3"/>
  <c r="F522" i="3"/>
  <c r="F523" i="3"/>
  <c r="F524" i="3"/>
  <c r="F525" i="3"/>
  <c r="F526" i="3"/>
  <c r="F527" i="3"/>
  <c r="F532" i="3"/>
  <c r="F533" i="3"/>
  <c r="F534" i="3"/>
  <c r="F535" i="3"/>
  <c r="F536" i="3"/>
  <c r="F541" i="3"/>
  <c r="F542" i="3"/>
  <c r="F543" i="3"/>
  <c r="F544" i="3"/>
  <c r="F545" i="3"/>
  <c r="F546" i="3"/>
  <c r="F547" i="3"/>
  <c r="F548" i="3"/>
  <c r="F549" i="3"/>
  <c r="F550" i="3"/>
  <c r="F553" i="3"/>
  <c r="F554" i="3"/>
  <c r="F555" i="3"/>
  <c r="F556" i="3"/>
  <c r="F557" i="3"/>
  <c r="F558" i="3"/>
  <c r="F559" i="3"/>
  <c r="F560" i="3"/>
  <c r="F561" i="3"/>
  <c r="F562" i="3"/>
  <c r="F563" i="3"/>
  <c r="F566" i="3"/>
  <c r="F567" i="3"/>
  <c r="F568" i="3"/>
  <c r="F569" i="3"/>
  <c r="F570" i="3"/>
  <c r="F571" i="3"/>
  <c r="F574" i="3"/>
  <c r="F575" i="3"/>
  <c r="F576" i="3"/>
  <c r="F577" i="3"/>
  <c r="F578" i="3"/>
  <c r="F579" i="3"/>
  <c r="F580" i="3"/>
  <c r="F581" i="3"/>
  <c r="F582" i="3"/>
  <c r="F583" i="3"/>
  <c r="F584" i="3"/>
  <c r="F586" i="3"/>
  <c r="F587" i="3"/>
  <c r="F588" i="3"/>
  <c r="F589" i="3"/>
  <c r="F590" i="3"/>
  <c r="F592" i="3"/>
  <c r="F594" i="3"/>
  <c r="F598" i="3"/>
  <c r="F599" i="3"/>
  <c r="F600" i="3"/>
  <c r="F601" i="3"/>
  <c r="F602" i="3"/>
  <c r="F603" i="3"/>
  <c r="F604" i="3"/>
  <c r="F605" i="3"/>
  <c r="F606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7" i="3"/>
  <c r="F628" i="3"/>
  <c r="F629" i="3"/>
  <c r="F634" i="3"/>
  <c r="F635" i="3"/>
  <c r="F638" i="3"/>
  <c r="F639" i="3"/>
  <c r="F640" i="3"/>
  <c r="F641" i="3"/>
  <c r="F642" i="3"/>
  <c r="F643" i="3"/>
  <c r="F644" i="3"/>
  <c r="F645" i="3"/>
  <c r="F648" i="3"/>
  <c r="F649" i="3"/>
  <c r="F650" i="3"/>
  <c r="F652" i="3"/>
  <c r="F653" i="3"/>
  <c r="F654" i="3"/>
  <c r="F656" i="3"/>
  <c r="F657" i="3"/>
  <c r="F663" i="3"/>
  <c r="F664" i="3"/>
  <c r="F665" i="3"/>
  <c r="F667" i="3"/>
  <c r="F668" i="3"/>
  <c r="F669" i="3"/>
  <c r="F670" i="3"/>
  <c r="F671" i="3"/>
  <c r="F672" i="3"/>
  <c r="F673" i="3"/>
  <c r="F676" i="3"/>
  <c r="F677" i="3"/>
  <c r="F678" i="3"/>
  <c r="F679" i="3"/>
  <c r="F680" i="3"/>
  <c r="F681" i="3"/>
  <c r="F683" i="3"/>
  <c r="F684" i="3"/>
  <c r="F685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5" i="3"/>
  <c r="F706" i="3"/>
  <c r="F707" i="3"/>
  <c r="F708" i="3"/>
  <c r="F709" i="3"/>
  <c r="F710" i="3"/>
  <c r="F711" i="3"/>
  <c r="F712" i="3"/>
  <c r="F713" i="3"/>
  <c r="F715" i="3"/>
  <c r="F716" i="3"/>
  <c r="F717" i="3"/>
  <c r="F720" i="3"/>
  <c r="F721" i="3"/>
  <c r="F726" i="3"/>
  <c r="F727" i="3"/>
  <c r="F728" i="3"/>
  <c r="F729" i="3"/>
  <c r="F730" i="3"/>
  <c r="F739" i="3"/>
  <c r="F740" i="3"/>
  <c r="F741" i="3"/>
  <c r="F742" i="3"/>
  <c r="F743" i="3"/>
  <c r="F744" i="3"/>
  <c r="F745" i="3"/>
  <c r="F759" i="3"/>
  <c r="F760" i="3"/>
  <c r="F761" i="3"/>
  <c r="F762" i="3"/>
  <c r="F763" i="3"/>
  <c r="F764" i="3"/>
  <c r="F765" i="3"/>
  <c r="F779" i="3"/>
  <c r="F780" i="3"/>
  <c r="F781" i="3"/>
  <c r="F782" i="3"/>
  <c r="F787" i="3"/>
  <c r="F788" i="3"/>
  <c r="F789" i="3"/>
  <c r="F790" i="3"/>
  <c r="F791" i="3"/>
  <c r="F792" i="3"/>
  <c r="F793" i="3"/>
  <c r="F796" i="3"/>
  <c r="F797" i="3"/>
  <c r="F798" i="3"/>
  <c r="F799" i="3"/>
  <c r="F800" i="3"/>
  <c r="F801" i="3"/>
  <c r="F802" i="3"/>
  <c r="F803" i="3"/>
  <c r="F804" i="3"/>
  <c r="F805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7" i="3"/>
  <c r="F828" i="3"/>
  <c r="F829" i="3"/>
  <c r="F830" i="3"/>
  <c r="F831" i="3"/>
  <c r="F832" i="3"/>
  <c r="F833" i="3"/>
  <c r="F834" i="3"/>
  <c r="F835" i="3"/>
  <c r="F837" i="3"/>
  <c r="F838" i="3"/>
  <c r="F839" i="3"/>
  <c r="F840" i="3"/>
  <c r="F841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4" i="3"/>
  <c r="F865" i="3"/>
  <c r="F870" i="3"/>
  <c r="F871" i="3"/>
  <c r="F872" i="3"/>
  <c r="F873" i="3"/>
  <c r="F874" i="3"/>
  <c r="F875" i="3"/>
  <c r="F876" i="3"/>
  <c r="F877" i="3"/>
  <c r="F878" i="3"/>
  <c r="F879" i="3"/>
  <c r="F880" i="3"/>
  <c r="F886" i="3"/>
  <c r="F887" i="3"/>
  <c r="F888" i="3"/>
  <c r="F889" i="3"/>
  <c r="F890" i="3"/>
  <c r="F891" i="3"/>
  <c r="F892" i="3"/>
  <c r="F893" i="3"/>
  <c r="F894" i="3"/>
  <c r="F896" i="3"/>
  <c r="F897" i="3"/>
  <c r="F898" i="3"/>
  <c r="F899" i="3"/>
  <c r="F900" i="3"/>
  <c r="F904" i="3"/>
  <c r="F905" i="3"/>
  <c r="F907" i="3"/>
  <c r="F909" i="3"/>
  <c r="F910" i="3"/>
  <c r="F911" i="3"/>
  <c r="F912" i="3"/>
  <c r="F913" i="3"/>
  <c r="F915" i="3"/>
  <c r="F916" i="3"/>
  <c r="F917" i="3"/>
  <c r="F918" i="3"/>
  <c r="F919" i="3"/>
  <c r="F920" i="3"/>
  <c r="F921" i="3"/>
  <c r="F922" i="3"/>
  <c r="F923" i="3"/>
  <c r="F924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5" i="3"/>
  <c r="F956" i="3"/>
  <c r="F957" i="3"/>
  <c r="F958" i="3"/>
  <c r="F959" i="3"/>
  <c r="F960" i="3"/>
  <c r="F961" i="3"/>
  <c r="F967" i="3"/>
  <c r="F968" i="3"/>
  <c r="F969" i="3"/>
  <c r="F970" i="3"/>
  <c r="F971" i="3"/>
  <c r="F972" i="3"/>
  <c r="F973" i="3"/>
  <c r="F974" i="3"/>
  <c r="F975" i="3"/>
  <c r="F976" i="3"/>
  <c r="F977" i="3"/>
  <c r="F979" i="3"/>
  <c r="F980" i="3"/>
  <c r="F981" i="3"/>
  <c r="F982" i="3"/>
  <c r="F983" i="3"/>
  <c r="F984" i="3"/>
  <c r="F985" i="3"/>
  <c r="F987" i="3"/>
  <c r="F988" i="3"/>
  <c r="F989" i="3"/>
  <c r="F993" i="3"/>
  <c r="F994" i="3"/>
  <c r="F995" i="3"/>
  <c r="F996" i="3"/>
  <c r="F997" i="3"/>
  <c r="F998" i="3"/>
  <c r="F999" i="3"/>
  <c r="F1000" i="3"/>
  <c r="F1001" i="3"/>
  <c r="F1005" i="3"/>
  <c r="F1006" i="3"/>
  <c r="F1007" i="3"/>
  <c r="F1008" i="3"/>
  <c r="F1009" i="3"/>
  <c r="F1011" i="3"/>
  <c r="F1012" i="3"/>
  <c r="F1015" i="3"/>
  <c r="F1016" i="3"/>
  <c r="F1017" i="3"/>
  <c r="F1018" i="3"/>
  <c r="F1019" i="3"/>
  <c r="F1020" i="3"/>
  <c r="F1021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42" i="3"/>
  <c r="F1043" i="3"/>
  <c r="F1044" i="3"/>
  <c r="F1047" i="3"/>
  <c r="F1048" i="3"/>
  <c r="F1049" i="3"/>
  <c r="F1051" i="3"/>
  <c r="F1052" i="3"/>
  <c r="F1053" i="3"/>
  <c r="F1054" i="3"/>
  <c r="F1055" i="3"/>
  <c r="F1060" i="3"/>
  <c r="F1061" i="3"/>
  <c r="F1062" i="3"/>
  <c r="F1063" i="3"/>
  <c r="F1064" i="3"/>
  <c r="F1065" i="3"/>
  <c r="F1066" i="3"/>
  <c r="F1067" i="3"/>
  <c r="F1068" i="3"/>
  <c r="F1069" i="3"/>
  <c r="F1072" i="3"/>
  <c r="F1073" i="3"/>
  <c r="F1074" i="3"/>
  <c r="F1075" i="3"/>
  <c r="F1076" i="3"/>
  <c r="F1077" i="3"/>
  <c r="F1078" i="3"/>
  <c r="F1079" i="3"/>
  <c r="F1080" i="3"/>
  <c r="F1081" i="3"/>
  <c r="F1086" i="3"/>
  <c r="F1087" i="3"/>
  <c r="F1088" i="3"/>
  <c r="F1089" i="3"/>
  <c r="F1094" i="3"/>
  <c r="F1095" i="3"/>
  <c r="F1096" i="3"/>
  <c r="F1097" i="3"/>
  <c r="F1098" i="3"/>
  <c r="F1101" i="3"/>
  <c r="F1105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20" i="3"/>
  <c r="F1121" i="3"/>
  <c r="F1122" i="3"/>
  <c r="F1123" i="3"/>
  <c r="F1124" i="3"/>
  <c r="F1125" i="3"/>
  <c r="F1126" i="3"/>
  <c r="F1127" i="3"/>
  <c r="F1128" i="3"/>
  <c r="F1129" i="3"/>
  <c r="F1131" i="3"/>
  <c r="F1132" i="3"/>
  <c r="F1133" i="3"/>
  <c r="F1141" i="3"/>
  <c r="F1149" i="3"/>
  <c r="F1150" i="3"/>
  <c r="F1157" i="3"/>
  <c r="F1158" i="3"/>
  <c r="F1160" i="3"/>
  <c r="F1163" i="3"/>
  <c r="F1164" i="3"/>
  <c r="F1165" i="3"/>
  <c r="F1168" i="3"/>
  <c r="F1169" i="3"/>
  <c r="F1170" i="3"/>
  <c r="F1171" i="3"/>
  <c r="F1172" i="3"/>
  <c r="F1173" i="3"/>
  <c r="F1175" i="3"/>
  <c r="F1176" i="3"/>
  <c r="F1177" i="3"/>
  <c r="F1178" i="3"/>
  <c r="F1180" i="3"/>
  <c r="F1181" i="3"/>
  <c r="F1182" i="3"/>
  <c r="F1183" i="3"/>
  <c r="F1184" i="3"/>
  <c r="F1185" i="3"/>
  <c r="F1186" i="3"/>
  <c r="F1187" i="3"/>
  <c r="F1188" i="3"/>
  <c r="F1189" i="3"/>
  <c r="F1190" i="3"/>
  <c r="F1194" i="3"/>
  <c r="F1195" i="3"/>
  <c r="F1196" i="3"/>
  <c r="F1197" i="3"/>
  <c r="F1198" i="3"/>
  <c r="F1199" i="3"/>
  <c r="F1200" i="3"/>
  <c r="F1201" i="3"/>
  <c r="F1206" i="3"/>
  <c r="F1207" i="3"/>
  <c r="F1214" i="3"/>
  <c r="F1215" i="3"/>
  <c r="F1216" i="3"/>
  <c r="F1217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8" i="3"/>
  <c r="F1240" i="3"/>
  <c r="F1241" i="3"/>
  <c r="F1242" i="3"/>
  <c r="F1243" i="3"/>
  <c r="F1244" i="3"/>
  <c r="F1245" i="3"/>
  <c r="F1249" i="3"/>
  <c r="F1250" i="3"/>
  <c r="F1251" i="3"/>
  <c r="F1252" i="3"/>
  <c r="F1253" i="3"/>
  <c r="F1254" i="3"/>
  <c r="F1255" i="3"/>
  <c r="F1256" i="3"/>
  <c r="F1257" i="3"/>
  <c r="F1264" i="3"/>
  <c r="F1265" i="3"/>
  <c r="F1266" i="3"/>
  <c r="F1267" i="3"/>
  <c r="F1268" i="3"/>
  <c r="F1269" i="3"/>
  <c r="F1274" i="3"/>
  <c r="F1275" i="3"/>
  <c r="F1280" i="3"/>
  <c r="F1281" i="3"/>
  <c r="F1284" i="3"/>
  <c r="F1285" i="3"/>
  <c r="F1286" i="3"/>
  <c r="F1289" i="3"/>
  <c r="F1290" i="3"/>
  <c r="F1291" i="3"/>
  <c r="F1292" i="3"/>
  <c r="F1293" i="3"/>
  <c r="F1294" i="3"/>
  <c r="F1295" i="3"/>
  <c r="F1297" i="3"/>
  <c r="F1298" i="3"/>
  <c r="F1299" i="3"/>
  <c r="F1300" i="3"/>
  <c r="F1301" i="3"/>
  <c r="F1305" i="3"/>
  <c r="F1306" i="3"/>
  <c r="F1307" i="3"/>
  <c r="F1310" i="3"/>
  <c r="F1311" i="3"/>
  <c r="F1312" i="3"/>
  <c r="F1313" i="3"/>
  <c r="F1314" i="3"/>
  <c r="F1315" i="3"/>
  <c r="F1316" i="3"/>
  <c r="F1317" i="3"/>
  <c r="F1320" i="3"/>
  <c r="F1321" i="3"/>
  <c r="F1323" i="3"/>
  <c r="F1324" i="3"/>
  <c r="F1325" i="3"/>
  <c r="F1326" i="3"/>
  <c r="F1328" i="3"/>
  <c r="F1329" i="3"/>
  <c r="F1330" i="3"/>
  <c r="F1331" i="3"/>
  <c r="F1332" i="3"/>
  <c r="F1333" i="3"/>
  <c r="F1334" i="3"/>
  <c r="F1335" i="3"/>
  <c r="F1336" i="3"/>
  <c r="F1337" i="3"/>
  <c r="F1339" i="3"/>
  <c r="F1340" i="3"/>
  <c r="F1341" i="3"/>
  <c r="F1345" i="3"/>
  <c r="F1346" i="3"/>
  <c r="F1347" i="3"/>
  <c r="F1348" i="3"/>
  <c r="F1349" i="3"/>
  <c r="F1350" i="3"/>
  <c r="F1351" i="3"/>
  <c r="F1352" i="3"/>
  <c r="F1353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7" i="3"/>
  <c r="F1398" i="3"/>
  <c r="F1399" i="3"/>
  <c r="F1400" i="3"/>
  <c r="F1401" i="3"/>
  <c r="F1402" i="3"/>
  <c r="F1403" i="3"/>
  <c r="F1404" i="3"/>
  <c r="F1405" i="3"/>
  <c r="F1407" i="3"/>
  <c r="F1408" i="3"/>
  <c r="F1409" i="3"/>
  <c r="F1410" i="3"/>
  <c r="F1411" i="3"/>
  <c r="F1412" i="3"/>
  <c r="F1413" i="3"/>
  <c r="F1415" i="3"/>
  <c r="F1416" i="3"/>
  <c r="F1417" i="3"/>
  <c r="F1419" i="3"/>
  <c r="F1420" i="3"/>
  <c r="F1421" i="3"/>
  <c r="F1424" i="3"/>
  <c r="F1425" i="3"/>
  <c r="F1427" i="3"/>
  <c r="F1428" i="3"/>
  <c r="F1429" i="3"/>
  <c r="F1430" i="3"/>
  <c r="F1431" i="3"/>
  <c r="F1432" i="3"/>
  <c r="F1433" i="3"/>
  <c r="F1434" i="3"/>
  <c r="F1435" i="3"/>
  <c r="F1436" i="3"/>
  <c r="F1437" i="3"/>
  <c r="F1439" i="3"/>
  <c r="F1440" i="3"/>
  <c r="F1441" i="3"/>
  <c r="F1442" i="3"/>
  <c r="F1443" i="3"/>
  <c r="F1444" i="3"/>
  <c r="F1445" i="3"/>
  <c r="F1446" i="3"/>
  <c r="F1447" i="3"/>
  <c r="F1448" i="3"/>
  <c r="F1457" i="3"/>
  <c r="F1461" i="3"/>
  <c r="F1462" i="3"/>
  <c r="F1463" i="3"/>
  <c r="F1464" i="3"/>
  <c r="F1465" i="3"/>
  <c r="F1467" i="3"/>
  <c r="F1468" i="3"/>
  <c r="F1469" i="3"/>
  <c r="F1470" i="3"/>
  <c r="F1472" i="3"/>
  <c r="F1473" i="3"/>
  <c r="F1474" i="3"/>
  <c r="F1475" i="3"/>
  <c r="F1476" i="3"/>
  <c r="F1477" i="3"/>
  <c r="F1481" i="3"/>
  <c r="F1489" i="3"/>
  <c r="F1490" i="3"/>
  <c r="F1491" i="3"/>
  <c r="F1492" i="3"/>
  <c r="F1493" i="3"/>
  <c r="F1494" i="3"/>
  <c r="F1498" i="3"/>
  <c r="F1499" i="3"/>
  <c r="F1500" i="3"/>
  <c r="F1501" i="3"/>
  <c r="F1502" i="3"/>
  <c r="F1503" i="3"/>
  <c r="F1504" i="3"/>
  <c r="F1505" i="3"/>
  <c r="F1513" i="3"/>
  <c r="F1515" i="3"/>
  <c r="F1517" i="3"/>
  <c r="F1519" i="3"/>
  <c r="F1520" i="3"/>
  <c r="F1523" i="3"/>
  <c r="F1524" i="3"/>
  <c r="F1525" i="3"/>
  <c r="F1526" i="3"/>
  <c r="F1527" i="3"/>
  <c r="F1528" i="3"/>
  <c r="F1529" i="3"/>
  <c r="F1531" i="3"/>
  <c r="F1532" i="3"/>
  <c r="F1533" i="3"/>
  <c r="F1535" i="3"/>
  <c r="F1537" i="3"/>
  <c r="F1540" i="3"/>
  <c r="F1541" i="3"/>
  <c r="F1542" i="3"/>
  <c r="F1543" i="3"/>
  <c r="F1544" i="3"/>
  <c r="F1545" i="3"/>
  <c r="F1546" i="3"/>
  <c r="F1547" i="3"/>
  <c r="F1548" i="3"/>
  <c r="F1549" i="3"/>
  <c r="F1550" i="3"/>
  <c r="F1552" i="3"/>
  <c r="F1553" i="3"/>
  <c r="F1556" i="3"/>
  <c r="F1557" i="3"/>
  <c r="F1560" i="3"/>
  <c r="F1561" i="3"/>
  <c r="F1562" i="3"/>
  <c r="F1563" i="3"/>
  <c r="F1564" i="3"/>
  <c r="F1565" i="3"/>
  <c r="F1568" i="3"/>
  <c r="F1569" i="3"/>
  <c r="F1570" i="3"/>
  <c r="F1571" i="3"/>
  <c r="F1572" i="3"/>
  <c r="F1573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5" i="3"/>
  <c r="F1596" i="3"/>
  <c r="F1597" i="3"/>
  <c r="F1599" i="3"/>
  <c r="F1600" i="3"/>
  <c r="F1601" i="3"/>
  <c r="F1604" i="3"/>
  <c r="F1605" i="3"/>
  <c r="F1608" i="3"/>
  <c r="F1613" i="3"/>
  <c r="F1614" i="3"/>
  <c r="F1617" i="3"/>
  <c r="F1618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8" i="3"/>
  <c r="F1649" i="3"/>
  <c r="F1650" i="3"/>
  <c r="F1652" i="3"/>
  <c r="F1653" i="3"/>
  <c r="F1654" i="3"/>
  <c r="F1655" i="3"/>
  <c r="F1656" i="3"/>
  <c r="F1657" i="3"/>
  <c r="F1658" i="3"/>
  <c r="F1659" i="3"/>
  <c r="F1660" i="3"/>
  <c r="F1661" i="3"/>
  <c r="F1662" i="3"/>
  <c r="F1666" i="3"/>
  <c r="F1667" i="3"/>
  <c r="F1668" i="3"/>
  <c r="F1669" i="3"/>
  <c r="F1670" i="3"/>
  <c r="F1671" i="3"/>
  <c r="F1672" i="3"/>
  <c r="F1673" i="3"/>
  <c r="F1674" i="3"/>
  <c r="F1679" i="3"/>
  <c r="F1680" i="3"/>
  <c r="F1681" i="3"/>
  <c r="F1683" i="3"/>
  <c r="F1684" i="3"/>
  <c r="F1685" i="3"/>
  <c r="F1687" i="3"/>
  <c r="F1688" i="3"/>
  <c r="F1689" i="3"/>
  <c r="F1691" i="3"/>
  <c r="F1692" i="3"/>
  <c r="F1693" i="3"/>
  <c r="F1695" i="3"/>
  <c r="F1696" i="3"/>
  <c r="F1697" i="3"/>
  <c r="F1699" i="3"/>
  <c r="F1700" i="3"/>
  <c r="F1701" i="3"/>
  <c r="F1703" i="3"/>
  <c r="F1704" i="3"/>
  <c r="F1705" i="3"/>
  <c r="F1707" i="3"/>
  <c r="F1708" i="3"/>
  <c r="F1709" i="3"/>
  <c r="F1711" i="3"/>
  <c r="F1712" i="3"/>
  <c r="F1713" i="3"/>
  <c r="F1715" i="3"/>
  <c r="F1716" i="3"/>
  <c r="F1717" i="3"/>
  <c r="F1719" i="3"/>
  <c r="F1720" i="3"/>
  <c r="F1721" i="3"/>
  <c r="F1724" i="3"/>
  <c r="F1725" i="3"/>
  <c r="F1730" i="3"/>
  <c r="F1731" i="3"/>
  <c r="F1732" i="3"/>
  <c r="F1733" i="3"/>
  <c r="F1734" i="3"/>
  <c r="F1738" i="3"/>
  <c r="F1739" i="3"/>
  <c r="F1740" i="3"/>
  <c r="F1741" i="3"/>
  <c r="F1742" i="3"/>
  <c r="F1746" i="3"/>
  <c r="F1747" i="3"/>
  <c r="F1748" i="3"/>
  <c r="F1749" i="3"/>
  <c r="F1751" i="3"/>
  <c r="F1752" i="3"/>
  <c r="F1753" i="3"/>
  <c r="F1755" i="3"/>
  <c r="F1756" i="3"/>
  <c r="F1757" i="3"/>
  <c r="F1764" i="3"/>
  <c r="F1768" i="3"/>
  <c r="F1769" i="3"/>
  <c r="F1770" i="3"/>
  <c r="F1771" i="3"/>
  <c r="F1772" i="3"/>
  <c r="F1773" i="3"/>
  <c r="F1774" i="3"/>
  <c r="F1776" i="3"/>
  <c r="F1779" i="3"/>
  <c r="F1780" i="3"/>
  <c r="F1781" i="3"/>
  <c r="F1783" i="3"/>
  <c r="F1784" i="3"/>
  <c r="F1785" i="3"/>
  <c r="F1787" i="3"/>
  <c r="F1788" i="3"/>
  <c r="F1789" i="3"/>
  <c r="F1790" i="3"/>
  <c r="F1791" i="3"/>
  <c r="F1793" i="3"/>
  <c r="F1794" i="3"/>
  <c r="F1795" i="3"/>
  <c r="F1796" i="3"/>
  <c r="F1797" i="3"/>
  <c r="F1800" i="3"/>
  <c r="F1804" i="3"/>
  <c r="F1805" i="3"/>
  <c r="F1808" i="3"/>
  <c r="F1809" i="3"/>
  <c r="F1810" i="3"/>
  <c r="F1811" i="3"/>
  <c r="F1812" i="3"/>
  <c r="F1813" i="3"/>
  <c r="F1816" i="3"/>
  <c r="F1817" i="3"/>
  <c r="F1820" i="3"/>
  <c r="F1821" i="3"/>
  <c r="F1824" i="3"/>
  <c r="F1825" i="3"/>
  <c r="F1828" i="3"/>
  <c r="F1829" i="3"/>
  <c r="F1830" i="3"/>
  <c r="F1831" i="3"/>
  <c r="F1832" i="3"/>
  <c r="F1833" i="3"/>
  <c r="F1835" i="3"/>
  <c r="F1837" i="3"/>
  <c r="F1838" i="3"/>
  <c r="F1840" i="3"/>
  <c r="F1841" i="3"/>
  <c r="F1842" i="3"/>
  <c r="F1843" i="3"/>
  <c r="F1851" i="3"/>
  <c r="F1855" i="3"/>
  <c r="F1856" i="3"/>
  <c r="F1857" i="3"/>
  <c r="F1859" i="3"/>
  <c r="F1860" i="3"/>
  <c r="F1861" i="3"/>
  <c r="F1863" i="3"/>
  <c r="F1864" i="3"/>
  <c r="F1865" i="3"/>
  <c r="F1867" i="3"/>
  <c r="F1868" i="3"/>
  <c r="F1869" i="3"/>
  <c r="F1871" i="3"/>
  <c r="F1872" i="3"/>
  <c r="F1873" i="3"/>
  <c r="F1875" i="3"/>
  <c r="F1876" i="3"/>
  <c r="F1877" i="3"/>
  <c r="F1880" i="3"/>
  <c r="F1881" i="3"/>
  <c r="F1882" i="3"/>
  <c r="F1884" i="3"/>
  <c r="F1885" i="3"/>
  <c r="F1886" i="3"/>
  <c r="F1888" i="3"/>
  <c r="F1889" i="3"/>
  <c r="F1892" i="3"/>
  <c r="F1893" i="3"/>
  <c r="F1896" i="3"/>
  <c r="F1897" i="3"/>
  <c r="F1898" i="3"/>
  <c r="F1900" i="3"/>
  <c r="F1901" i="3"/>
  <c r="F1904" i="3"/>
  <c r="F1905" i="3"/>
  <c r="F1906" i="3"/>
  <c r="F1907" i="3"/>
  <c r="F1908" i="3"/>
  <c r="F1909" i="3"/>
  <c r="F1913" i="3"/>
  <c r="F1914" i="3"/>
  <c r="F1915" i="3"/>
  <c r="F1916" i="3"/>
  <c r="F1917" i="3"/>
  <c r="F1918" i="3"/>
  <c r="F1926" i="3"/>
  <c r="F1927" i="3"/>
  <c r="F1928" i="3"/>
  <c r="F1929" i="3"/>
  <c r="F1930" i="3"/>
  <c r="F1932" i="3"/>
  <c r="F1934" i="3"/>
  <c r="F1935" i="3"/>
  <c r="F1936" i="3"/>
  <c r="F1937" i="3"/>
  <c r="F1939" i="3"/>
  <c r="F1940" i="3"/>
  <c r="F1941" i="3"/>
  <c r="F1944" i="3"/>
  <c r="F1945" i="3"/>
  <c r="F1947" i="3"/>
  <c r="F1948" i="3"/>
  <c r="F1949" i="3"/>
  <c r="F1950" i="3"/>
  <c r="F1952" i="3"/>
  <c r="F1953" i="3"/>
  <c r="F1954" i="3"/>
  <c r="F1956" i="3"/>
  <c r="F1957" i="3"/>
  <c r="F1958" i="3"/>
  <c r="F1960" i="3"/>
  <c r="F1961" i="3"/>
  <c r="F1962" i="3"/>
  <c r="F1963" i="3"/>
  <c r="F1964" i="3"/>
  <c r="F1965" i="3"/>
  <c r="F1969" i="3"/>
  <c r="F1974" i="3"/>
  <c r="F1975" i="3"/>
  <c r="F1977" i="3"/>
  <c r="F1979" i="3"/>
  <c r="F1980" i="3"/>
  <c r="F1981" i="3"/>
  <c r="F1983" i="3"/>
  <c r="F1984" i="3"/>
  <c r="F1985" i="3"/>
  <c r="F1987" i="3"/>
  <c r="F1988" i="3"/>
  <c r="F1989" i="3"/>
  <c r="F1991" i="3"/>
  <c r="F1992" i="3"/>
  <c r="F1993" i="3"/>
  <c r="F1995" i="3"/>
  <c r="F1996" i="3"/>
  <c r="F1997" i="3"/>
  <c r="F2001" i="3"/>
  <c r="F2005" i="3"/>
  <c r="F2008" i="3"/>
  <c r="F2009" i="3"/>
  <c r="F2015" i="3"/>
  <c r="F2016" i="3"/>
  <c r="F2017" i="3"/>
  <c r="F2024" i="3"/>
  <c r="F2028" i="3"/>
  <c r="F2029" i="3"/>
  <c r="F2033" i="3"/>
  <c r="F2034" i="3"/>
  <c r="F2035" i="3"/>
  <c r="F2038" i="3"/>
  <c r="F2042" i="3"/>
  <c r="F2043" i="3"/>
  <c r="F2044" i="3"/>
  <c r="F2046" i="3"/>
  <c r="F2047" i="3"/>
  <c r="F2048" i="3"/>
  <c r="F2049" i="3"/>
  <c r="F2050" i="3"/>
  <c r="F2051" i="3"/>
  <c r="F2052" i="3"/>
  <c r="A3" i="3"/>
  <c r="A4" i="3"/>
  <c r="A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9" i="3"/>
  <c r="A360" i="3"/>
  <c r="A361" i="3"/>
  <c r="A362" i="3"/>
  <c r="A363" i="3"/>
  <c r="A364" i="3"/>
  <c r="A365" i="3"/>
  <c r="A366" i="3"/>
  <c r="A367" i="3"/>
  <c r="A369" i="3"/>
  <c r="A370" i="3"/>
  <c r="A371" i="3"/>
  <c r="A372" i="3"/>
  <c r="A373" i="3"/>
  <c r="A374" i="3"/>
  <c r="A375" i="3"/>
  <c r="A376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8" i="3"/>
  <c r="A1069" i="3"/>
  <c r="A1070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7" i="3"/>
  <c r="A1408" i="3"/>
  <c r="A1409" i="3"/>
  <c r="A1411" i="3"/>
  <c r="A1412" i="3"/>
  <c r="A1413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9" i="3"/>
  <c r="A1680" i="3"/>
  <c r="A1681" i="3"/>
  <c r="A1683" i="3"/>
  <c r="A1684" i="3"/>
  <c r="A1685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8" i="3"/>
  <c r="A1809" i="3"/>
  <c r="A1810" i="3"/>
  <c r="A1811" i="3"/>
  <c r="A1812" i="3"/>
  <c r="A1813" i="3"/>
  <c r="A1814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E733" i="3"/>
  <c r="F732" i="3"/>
  <c r="E926" i="3"/>
  <c r="F925" i="3"/>
  <c r="E1611" i="3"/>
  <c r="F1610" i="3"/>
  <c r="E1259" i="3"/>
  <c r="F1258" i="3"/>
  <c r="E1091" i="3"/>
  <c r="F1090" i="3"/>
  <c r="E539" i="3"/>
  <c r="F538" i="3"/>
  <c r="F119" i="3"/>
  <c r="E120" i="3"/>
  <c r="E74" i="3"/>
  <c r="F73" i="3"/>
  <c r="F2004" i="3"/>
  <c r="F1179" i="3"/>
  <c r="F118" i="3"/>
  <c r="F72" i="3"/>
  <c r="F1846" i="3"/>
  <c r="E1847" i="3"/>
  <c r="E1767" i="3"/>
  <c r="F1767" i="3"/>
  <c r="F1766" i="3"/>
  <c r="E1744" i="3"/>
  <c r="F1743" i="3"/>
  <c r="E1607" i="3"/>
  <c r="F1607" i="3"/>
  <c r="F1606" i="3"/>
  <c r="E1235" i="3"/>
  <c r="F1234" i="3"/>
  <c r="E992" i="3"/>
  <c r="F992" i="3"/>
  <c r="F991" i="3"/>
  <c r="E883" i="3"/>
  <c r="F882" i="3"/>
  <c r="E631" i="3"/>
  <c r="F630" i="3"/>
  <c r="E608" i="3"/>
  <c r="F607" i="3"/>
  <c r="E552" i="3"/>
  <c r="F552" i="3"/>
  <c r="F551" i="3"/>
  <c r="E489" i="3"/>
  <c r="F488" i="3"/>
  <c r="E284" i="3"/>
  <c r="F283" i="3"/>
  <c r="E48" i="3"/>
  <c r="F47" i="3"/>
  <c r="E27" i="3"/>
  <c r="F26" i="3"/>
  <c r="F2003" i="3"/>
  <c r="F1845" i="3"/>
  <c r="F1836" i="3"/>
  <c r="F1677" i="3"/>
  <c r="F1619" i="3"/>
  <c r="F1609" i="3"/>
  <c r="F636" i="3"/>
  <c r="E2027" i="3"/>
  <c r="F2027" i="3"/>
  <c r="F2026" i="3"/>
  <c r="E1999" i="3"/>
  <c r="F1998" i="3"/>
  <c r="E1912" i="3"/>
  <c r="F1912" i="3"/>
  <c r="F1911" i="3"/>
  <c r="E1539" i="3"/>
  <c r="F1539" i="3"/>
  <c r="F1538" i="3"/>
  <c r="E1423" i="3"/>
  <c r="F1423" i="3"/>
  <c r="F1422" i="3"/>
  <c r="E1376" i="3"/>
  <c r="F1376" i="3"/>
  <c r="F1375" i="3"/>
  <c r="E1192" i="3"/>
  <c r="F1191" i="3"/>
  <c r="F1151" i="3"/>
  <c r="E1152" i="3"/>
  <c r="F1070" i="3"/>
  <c r="E1071" i="3"/>
  <c r="F1071" i="3"/>
  <c r="E963" i="3"/>
  <c r="F962" i="3"/>
  <c r="E903" i="3"/>
  <c r="F903" i="3"/>
  <c r="F902" i="3"/>
  <c r="E784" i="3"/>
  <c r="F783" i="3"/>
  <c r="E687" i="3"/>
  <c r="F686" i="3"/>
  <c r="E259" i="3"/>
  <c r="F259" i="3"/>
  <c r="F258" i="3"/>
  <c r="E182" i="3"/>
  <c r="F181" i="3"/>
  <c r="F2036" i="3"/>
  <c r="F2025" i="3"/>
  <c r="F1844" i="3"/>
  <c r="F1676" i="3"/>
  <c r="F1651" i="3"/>
  <c r="F1536" i="3"/>
  <c r="F1516" i="3"/>
  <c r="F1308" i="3"/>
  <c r="F1013" i="3"/>
  <c r="F901" i="3"/>
  <c r="F731" i="3"/>
  <c r="F572" i="3"/>
  <c r="F564" i="3"/>
  <c r="E2040" i="3"/>
  <c r="F2039" i="3"/>
  <c r="F1878" i="3"/>
  <c r="E1879" i="3"/>
  <c r="F1879" i="3"/>
  <c r="F1822" i="3"/>
  <c r="E1823" i="3"/>
  <c r="F1823" i="3"/>
  <c r="F1806" i="3"/>
  <c r="E1807" i="3"/>
  <c r="F1807" i="3"/>
  <c r="E1759" i="3"/>
  <c r="F1758" i="3"/>
  <c r="E1723" i="3"/>
  <c r="F1723" i="3"/>
  <c r="F1722" i="3"/>
  <c r="E1603" i="3"/>
  <c r="F1603" i="3"/>
  <c r="F1602" i="3"/>
  <c r="E1559" i="3"/>
  <c r="F1559" i="3"/>
  <c r="F1558" i="3"/>
  <c r="E1343" i="3"/>
  <c r="F1342" i="3"/>
  <c r="F1270" i="3"/>
  <c r="E1271" i="3"/>
  <c r="E1083" i="3"/>
  <c r="F1082" i="3"/>
  <c r="E704" i="3"/>
  <c r="F704" i="3"/>
  <c r="F703" i="3"/>
  <c r="E529" i="3"/>
  <c r="F528" i="3"/>
  <c r="E414" i="3"/>
  <c r="E350" i="3"/>
  <c r="F350" i="3"/>
  <c r="F349" i="3"/>
  <c r="E308" i="3"/>
  <c r="F307" i="3"/>
  <c r="E217" i="3"/>
  <c r="F216" i="3"/>
  <c r="E160" i="3"/>
  <c r="F159" i="3"/>
  <c r="E1496" i="3"/>
  <c r="F1495" i="3"/>
  <c r="E1279" i="3"/>
  <c r="F1279" i="3"/>
  <c r="F1278" i="3"/>
  <c r="F1058" i="3"/>
  <c r="E1059" i="3"/>
  <c r="F1059" i="3"/>
  <c r="E459" i="3"/>
  <c r="F458" i="3"/>
  <c r="E56" i="3"/>
  <c r="F55" i="3"/>
  <c r="F1057" i="3"/>
  <c r="E1803" i="3"/>
  <c r="F1803" i="3"/>
  <c r="F1802" i="3"/>
  <c r="E1575" i="3"/>
  <c r="F1574" i="3"/>
  <c r="E1507" i="3"/>
  <c r="F1506" i="3"/>
  <c r="E647" i="3"/>
  <c r="F647" i="3"/>
  <c r="F646" i="3"/>
  <c r="E275" i="3"/>
  <c r="F274" i="3"/>
  <c r="E40" i="3"/>
  <c r="F39" i="3"/>
  <c r="F1976" i="3"/>
  <c r="F1395" i="3"/>
  <c r="F1296" i="3"/>
  <c r="F1056" i="3"/>
  <c r="F595" i="3"/>
  <c r="E1891" i="3"/>
  <c r="F1891" i="3"/>
  <c r="F1890" i="3"/>
  <c r="E1819" i="3"/>
  <c r="F1819" i="3"/>
  <c r="F1818" i="3"/>
  <c r="E1451" i="3"/>
  <c r="F1450" i="3"/>
  <c r="E1203" i="3"/>
  <c r="F1202" i="3"/>
  <c r="E867" i="3"/>
  <c r="F866" i="3"/>
  <c r="F1955" i="3"/>
  <c r="F1852" i="3"/>
  <c r="F1777" i="3"/>
  <c r="F1736" i="3"/>
  <c r="F1449" i="3"/>
  <c r="F1208" i="3"/>
  <c r="F1100" i="3"/>
  <c r="F1045" i="3"/>
  <c r="F477" i="3"/>
  <c r="F137" i="3"/>
  <c r="E2011" i="3"/>
  <c r="F2010" i="3"/>
  <c r="E1971" i="3"/>
  <c r="F1970" i="3"/>
  <c r="F1919" i="3"/>
  <c r="E1920" i="3"/>
  <c r="F1615" i="3"/>
  <c r="E1616" i="3"/>
  <c r="F1616" i="3"/>
  <c r="E1592" i="3"/>
  <c r="F1591" i="3"/>
  <c r="E1479" i="3"/>
  <c r="F1478" i="3"/>
  <c r="E1303" i="3"/>
  <c r="F1302" i="3"/>
  <c r="E1247" i="3"/>
  <c r="F1246" i="3"/>
  <c r="E1135" i="3"/>
  <c r="F1134" i="3"/>
  <c r="E1040" i="3"/>
  <c r="F1039" i="3"/>
  <c r="E863" i="3"/>
  <c r="F863" i="3"/>
  <c r="F862" i="3"/>
  <c r="E767" i="3"/>
  <c r="F766" i="3"/>
  <c r="E723" i="3"/>
  <c r="F722" i="3"/>
  <c r="E675" i="3"/>
  <c r="F675" i="3"/>
  <c r="F674" i="3"/>
  <c r="E519" i="3"/>
  <c r="F518" i="3"/>
  <c r="F324" i="3"/>
  <c r="E325" i="3"/>
  <c r="E172" i="3"/>
  <c r="F171" i="3"/>
  <c r="F2006" i="3"/>
  <c r="E2007" i="3"/>
  <c r="F2007" i="3"/>
  <c r="E1728" i="3"/>
  <c r="F1727" i="3"/>
  <c r="E747" i="3"/>
  <c r="F746" i="3"/>
  <c r="F1931" i="3"/>
  <c r="F1675" i="3"/>
  <c r="F1277" i="3"/>
  <c r="F596" i="3"/>
  <c r="E2019" i="3"/>
  <c r="F2018" i="3"/>
  <c r="E1943" i="3"/>
  <c r="F1943" i="3"/>
  <c r="F1942" i="3"/>
  <c r="E1459" i="3"/>
  <c r="F1458" i="3"/>
  <c r="E1355" i="3"/>
  <c r="F1354" i="3"/>
  <c r="E1211" i="3"/>
  <c r="F1210" i="3"/>
  <c r="E1143" i="3"/>
  <c r="F1142" i="3"/>
  <c r="E807" i="3"/>
  <c r="F807" i="3"/>
  <c r="F806" i="3"/>
  <c r="F372" i="3"/>
  <c r="E373" i="3"/>
  <c r="F1853" i="3"/>
  <c r="F1209" i="3"/>
  <c r="F881" i="3"/>
  <c r="F428" i="3"/>
  <c r="E1483" i="3"/>
  <c r="F1482" i="3"/>
  <c r="E1288" i="3"/>
  <c r="F1288" i="3"/>
  <c r="F1287" i="3"/>
  <c r="E1103" i="3"/>
  <c r="F1102" i="3"/>
  <c r="E1003" i="3"/>
  <c r="F1002" i="3"/>
  <c r="E659" i="3"/>
  <c r="F658" i="3"/>
  <c r="F1521" i="3"/>
  <c r="F1233" i="3"/>
  <c r="F1161" i="3"/>
  <c r="F1099" i="3"/>
  <c r="F476" i="3"/>
  <c r="F444" i="3"/>
  <c r="E2032" i="3"/>
  <c r="F2032" i="3"/>
  <c r="F2031" i="3"/>
  <c r="E1968" i="3"/>
  <c r="F1968" i="3"/>
  <c r="F1967" i="3"/>
  <c r="E1664" i="3"/>
  <c r="E1319" i="3"/>
  <c r="F1319" i="3"/>
  <c r="F1318" i="3"/>
  <c r="E1283" i="3"/>
  <c r="F1283" i="3"/>
  <c r="F1282" i="3"/>
  <c r="E795" i="3"/>
  <c r="F795" i="3"/>
  <c r="F794" i="3"/>
  <c r="E499" i="3"/>
  <c r="F498" i="3"/>
  <c r="E340" i="3"/>
  <c r="F340" i="3"/>
  <c r="F339" i="3"/>
  <c r="E296" i="3"/>
  <c r="F296" i="3"/>
  <c r="F295" i="3"/>
  <c r="F268" i="3"/>
  <c r="E269" i="3"/>
  <c r="F269" i="3"/>
  <c r="E344" i="3"/>
  <c r="F343" i="3"/>
  <c r="E236" i="3"/>
  <c r="F235" i="3"/>
  <c r="F131" i="3"/>
  <c r="E132" i="3"/>
  <c r="E24" i="3"/>
  <c r="F24" i="3"/>
  <c r="F23" i="3"/>
  <c r="F1946" i="3"/>
  <c r="F1834" i="3"/>
  <c r="F1338" i="3"/>
  <c r="F1322" i="3"/>
  <c r="F1130" i="3"/>
  <c r="F1106" i="3"/>
  <c r="F986" i="3"/>
  <c r="F954" i="3"/>
  <c r="F914" i="3"/>
  <c r="F714" i="3"/>
  <c r="F682" i="3"/>
  <c r="F626" i="3"/>
  <c r="E84" i="3"/>
  <c r="F84" i="3"/>
  <c r="F83" i="3"/>
  <c r="E37" i="3"/>
  <c r="F37" i="3"/>
  <c r="F36" i="3"/>
  <c r="F1951" i="3"/>
  <c r="F1839" i="3"/>
  <c r="F1799" i="3"/>
  <c r="F1551" i="3"/>
  <c r="F1239" i="3"/>
  <c r="F1167" i="3"/>
  <c r="F895" i="3"/>
  <c r="F719" i="3"/>
  <c r="F591" i="3"/>
  <c r="F455" i="3"/>
  <c r="F439" i="3"/>
  <c r="F90" i="3"/>
  <c r="E104" i="3"/>
  <c r="F104" i="3"/>
  <c r="F103" i="3"/>
  <c r="E304" i="3"/>
  <c r="F304" i="3"/>
  <c r="F303" i="3"/>
  <c r="E228" i="3"/>
  <c r="F227" i="3"/>
  <c r="E148" i="3"/>
  <c r="F147" i="3"/>
  <c r="F1902" i="3"/>
  <c r="F1798" i="3"/>
  <c r="F1566" i="3"/>
  <c r="F1166" i="3"/>
  <c r="F718" i="3"/>
  <c r="F454" i="3"/>
  <c r="F438" i="3"/>
  <c r="F61" i="3"/>
  <c r="E333" i="3"/>
  <c r="F333" i="3"/>
  <c r="F332" i="3"/>
  <c r="E317" i="3"/>
  <c r="F316" i="3"/>
  <c r="E141" i="3"/>
  <c r="F140" i="3"/>
  <c r="E100" i="3"/>
  <c r="F100" i="3"/>
  <c r="F99" i="3"/>
  <c r="E1356" i="3"/>
  <c r="F1356" i="3"/>
  <c r="F1355" i="3"/>
  <c r="E1480" i="3"/>
  <c r="F1480" i="3"/>
  <c r="F1479" i="3"/>
  <c r="E688" i="3"/>
  <c r="F688" i="3"/>
  <c r="F687" i="3"/>
  <c r="E318" i="3"/>
  <c r="F317" i="3"/>
  <c r="E1084" i="3"/>
  <c r="F1083" i="3"/>
  <c r="E1153" i="3"/>
  <c r="F1152" i="3"/>
  <c r="E28" i="3"/>
  <c r="F28" i="3"/>
  <c r="F27" i="3"/>
  <c r="E75" i="3"/>
  <c r="F75" i="3"/>
  <c r="F74" i="3"/>
  <c r="E1260" i="3"/>
  <c r="F1259" i="3"/>
  <c r="E133" i="3"/>
  <c r="F132" i="3"/>
  <c r="E660" i="3"/>
  <c r="F659" i="3"/>
  <c r="E1484" i="3"/>
  <c r="F1483" i="3"/>
  <c r="E1460" i="3"/>
  <c r="F1460" i="3"/>
  <c r="F1459" i="3"/>
  <c r="E173" i="3"/>
  <c r="F173" i="3"/>
  <c r="F172" i="3"/>
  <c r="E724" i="3"/>
  <c r="F723" i="3"/>
  <c r="E1136" i="3"/>
  <c r="F1135" i="3"/>
  <c r="E1593" i="3"/>
  <c r="F1592" i="3"/>
  <c r="E2012" i="3"/>
  <c r="F2011" i="3"/>
  <c r="E1452" i="3"/>
  <c r="F1451" i="3"/>
  <c r="E57" i="3"/>
  <c r="F57" i="3"/>
  <c r="F56" i="3"/>
  <c r="E1497" i="3"/>
  <c r="F1497" i="3"/>
  <c r="F1496" i="3"/>
  <c r="E1272" i="3"/>
  <c r="F1271" i="3"/>
  <c r="E785" i="3"/>
  <c r="F784" i="3"/>
  <c r="F1847" i="3"/>
  <c r="E1848" i="3"/>
  <c r="E121" i="3"/>
  <c r="F120" i="3"/>
  <c r="E326" i="3"/>
  <c r="F326" i="3"/>
  <c r="F325" i="3"/>
  <c r="E1508" i="3"/>
  <c r="F1507" i="3"/>
  <c r="E415" i="3"/>
  <c r="F414" i="3"/>
  <c r="E49" i="3"/>
  <c r="F48" i="3"/>
  <c r="E609" i="3"/>
  <c r="F608" i="3"/>
  <c r="E1236" i="3"/>
  <c r="F1235" i="3"/>
  <c r="E1612" i="3"/>
  <c r="F1612" i="3"/>
  <c r="F1611" i="3"/>
  <c r="E1972" i="3"/>
  <c r="F1971" i="3"/>
  <c r="E1204" i="3"/>
  <c r="F1203" i="3"/>
  <c r="E1004" i="3"/>
  <c r="F1004" i="3"/>
  <c r="F1003" i="3"/>
  <c r="E1144" i="3"/>
  <c r="F1143" i="3"/>
  <c r="E1248" i="3"/>
  <c r="F1248" i="3"/>
  <c r="F1247" i="3"/>
  <c r="E183" i="3"/>
  <c r="F182" i="3"/>
  <c r="F1192" i="3"/>
  <c r="E1193" i="3"/>
  <c r="F1193" i="3"/>
  <c r="E1921" i="3"/>
  <c r="F1920" i="3"/>
  <c r="E41" i="3"/>
  <c r="F41" i="3"/>
  <c r="F40" i="3"/>
  <c r="E1576" i="3"/>
  <c r="F1575" i="3"/>
  <c r="E1344" i="3"/>
  <c r="F1344" i="3"/>
  <c r="F1343" i="3"/>
  <c r="E1760" i="3"/>
  <c r="F1759" i="3"/>
  <c r="E285" i="3"/>
  <c r="F284" i="3"/>
  <c r="E632" i="3"/>
  <c r="F631" i="3"/>
  <c r="E540" i="3"/>
  <c r="F540" i="3"/>
  <c r="F539" i="3"/>
  <c r="E1665" i="3"/>
  <c r="F1665" i="3"/>
  <c r="F1664" i="3"/>
  <c r="E1104" i="3"/>
  <c r="F1104" i="3"/>
  <c r="F1103" i="3"/>
  <c r="F1211" i="3"/>
  <c r="E1212" i="3"/>
  <c r="E2020" i="3"/>
  <c r="F2019" i="3"/>
  <c r="E1729" i="3"/>
  <c r="F1729" i="3"/>
  <c r="F1728" i="3"/>
  <c r="E520" i="3"/>
  <c r="F520" i="3"/>
  <c r="F519" i="3"/>
  <c r="E1304" i="3"/>
  <c r="F1304" i="3"/>
  <c r="F1303" i="3"/>
  <c r="E868" i="3"/>
  <c r="F867" i="3"/>
  <c r="E218" i="3"/>
  <c r="F217" i="3"/>
  <c r="E964" i="3"/>
  <c r="F963" i="3"/>
  <c r="E2000" i="3"/>
  <c r="F2000" i="3"/>
  <c r="F1999" i="3"/>
  <c r="E1041" i="3"/>
  <c r="F1041" i="3"/>
  <c r="F1040" i="3"/>
  <c r="E309" i="3"/>
  <c r="F308" i="3"/>
  <c r="E748" i="3"/>
  <c r="F747" i="3"/>
  <c r="E768" i="3"/>
  <c r="F767" i="3"/>
  <c r="E460" i="3"/>
  <c r="F459" i="3"/>
  <c r="E161" i="3"/>
  <c r="F161" i="3"/>
  <c r="F160" i="3"/>
  <c r="F148" i="3"/>
  <c r="E149" i="3"/>
  <c r="E237" i="3"/>
  <c r="F236" i="3"/>
  <c r="E530" i="3"/>
  <c r="F529" i="3"/>
  <c r="E2041" i="3"/>
  <c r="F2041" i="3"/>
  <c r="F2040" i="3"/>
  <c r="E927" i="3"/>
  <c r="F926" i="3"/>
  <c r="E142" i="3"/>
  <c r="F141" i="3"/>
  <c r="E229" i="3"/>
  <c r="F229" i="3"/>
  <c r="F228" i="3"/>
  <c r="E345" i="3"/>
  <c r="F345" i="3"/>
  <c r="F344" i="3"/>
  <c r="F499" i="3"/>
  <c r="E500" i="3"/>
  <c r="F373" i="3"/>
  <c r="E374" i="3"/>
  <c r="F275" i="3"/>
  <c r="E276" i="3"/>
  <c r="F276" i="3"/>
  <c r="E490" i="3"/>
  <c r="F490" i="3"/>
  <c r="F489" i="3"/>
  <c r="E884" i="3"/>
  <c r="F883" i="3"/>
  <c r="E1745" i="3"/>
  <c r="F1745" i="3"/>
  <c r="F1744" i="3"/>
  <c r="E1092" i="3"/>
  <c r="F1091" i="3"/>
  <c r="E734" i="3"/>
  <c r="F733" i="3"/>
  <c r="F2" i="3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2" i="1"/>
  <c r="E735" i="3"/>
  <c r="F734" i="3"/>
  <c r="F309" i="3"/>
  <c r="E310" i="3"/>
  <c r="F218" i="3"/>
  <c r="E219" i="3"/>
  <c r="E1761" i="3"/>
  <c r="F1760" i="3"/>
  <c r="E1922" i="3"/>
  <c r="F1921" i="3"/>
  <c r="E1145" i="3"/>
  <c r="F1144" i="3"/>
  <c r="E416" i="3"/>
  <c r="F415" i="3"/>
  <c r="E1137" i="3"/>
  <c r="F1136" i="3"/>
  <c r="E1485" i="3"/>
  <c r="F1484" i="3"/>
  <c r="E319" i="3"/>
  <c r="F319" i="3"/>
  <c r="F318" i="3"/>
  <c r="E1093" i="3"/>
  <c r="F1093" i="3"/>
  <c r="F1092" i="3"/>
  <c r="E531" i="3"/>
  <c r="F531" i="3"/>
  <c r="F530" i="3"/>
  <c r="E461" i="3"/>
  <c r="F460" i="3"/>
  <c r="E869" i="3"/>
  <c r="F869" i="3"/>
  <c r="F868" i="3"/>
  <c r="F2020" i="3"/>
  <c r="E2021" i="3"/>
  <c r="E1237" i="3"/>
  <c r="F1237" i="3"/>
  <c r="F1236" i="3"/>
  <c r="E1509" i="3"/>
  <c r="F1508" i="3"/>
  <c r="E786" i="3"/>
  <c r="F786" i="3"/>
  <c r="F785" i="3"/>
  <c r="E1453" i="3"/>
  <c r="F1452" i="3"/>
  <c r="E725" i="3"/>
  <c r="F725" i="3"/>
  <c r="F724" i="3"/>
  <c r="E661" i="3"/>
  <c r="F660" i="3"/>
  <c r="E1213" i="3"/>
  <c r="F1213" i="3"/>
  <c r="F1212" i="3"/>
  <c r="E238" i="3"/>
  <c r="F238" i="3"/>
  <c r="F237" i="3"/>
  <c r="E633" i="3"/>
  <c r="F633" i="3"/>
  <c r="F632" i="3"/>
  <c r="E184" i="3"/>
  <c r="F183" i="3"/>
  <c r="E2013" i="3"/>
  <c r="F2012" i="3"/>
  <c r="E501" i="3"/>
  <c r="F501" i="3"/>
  <c r="F500" i="3"/>
  <c r="E150" i="3"/>
  <c r="F149" i="3"/>
  <c r="E1849" i="3"/>
  <c r="F1848" i="3"/>
  <c r="E375" i="3"/>
  <c r="F374" i="3"/>
  <c r="E143" i="3"/>
  <c r="F142" i="3"/>
  <c r="E769" i="3"/>
  <c r="F768" i="3"/>
  <c r="E1577" i="3"/>
  <c r="F1576" i="3"/>
  <c r="E1205" i="3"/>
  <c r="F1205" i="3"/>
  <c r="F1204" i="3"/>
  <c r="E610" i="3"/>
  <c r="F609" i="3"/>
  <c r="E1273" i="3"/>
  <c r="F1273" i="3"/>
  <c r="F1272" i="3"/>
  <c r="E134" i="3"/>
  <c r="F134" i="3"/>
  <c r="F133" i="3"/>
  <c r="E1154" i="3"/>
  <c r="F1153" i="3"/>
  <c r="E885" i="3"/>
  <c r="F885" i="3"/>
  <c r="F884" i="3"/>
  <c r="E928" i="3"/>
  <c r="F927" i="3"/>
  <c r="E749" i="3"/>
  <c r="F748" i="3"/>
  <c r="E965" i="3"/>
  <c r="F964" i="3"/>
  <c r="F285" i="3"/>
  <c r="E286" i="3"/>
  <c r="E1973" i="3"/>
  <c r="F1973" i="3"/>
  <c r="F1972" i="3"/>
  <c r="E50" i="3"/>
  <c r="F49" i="3"/>
  <c r="E122" i="3"/>
  <c r="F121" i="3"/>
  <c r="E1594" i="3"/>
  <c r="F1594" i="3"/>
  <c r="F1593" i="3"/>
  <c r="E1261" i="3"/>
  <c r="F1260" i="3"/>
  <c r="E1085" i="3"/>
  <c r="F1085" i="3"/>
  <c r="F1084" i="3"/>
  <c r="E1262" i="3"/>
  <c r="F1261" i="3"/>
  <c r="E151" i="3"/>
  <c r="F151" i="3"/>
  <c r="F150" i="3"/>
  <c r="E1138" i="3"/>
  <c r="F1137" i="3"/>
  <c r="E1762" i="3"/>
  <c r="F1761" i="3"/>
  <c r="E287" i="3"/>
  <c r="F286" i="3"/>
  <c r="E2022" i="3"/>
  <c r="F2021" i="3"/>
  <c r="F219" i="3"/>
  <c r="E220" i="3"/>
  <c r="E611" i="3"/>
  <c r="F611" i="3"/>
  <c r="F610" i="3"/>
  <c r="E144" i="3"/>
  <c r="F144" i="3"/>
  <c r="F143" i="3"/>
  <c r="E1454" i="3"/>
  <c r="F1453" i="3"/>
  <c r="E417" i="3"/>
  <c r="F416" i="3"/>
  <c r="E929" i="3"/>
  <c r="F928" i="3"/>
  <c r="E770" i="3"/>
  <c r="F769" i="3"/>
  <c r="E123" i="3"/>
  <c r="F123" i="3"/>
  <c r="F122" i="3"/>
  <c r="E311" i="3"/>
  <c r="F310" i="3"/>
  <c r="E966" i="3"/>
  <c r="F966" i="3"/>
  <c r="F965" i="3"/>
  <c r="E1155" i="3"/>
  <c r="F1154" i="3"/>
  <c r="E376" i="3"/>
  <c r="F375" i="3"/>
  <c r="E2014" i="3"/>
  <c r="F2014" i="3"/>
  <c r="F2013" i="3"/>
  <c r="E1146" i="3"/>
  <c r="F1145" i="3"/>
  <c r="E51" i="3"/>
  <c r="F50" i="3"/>
  <c r="E750" i="3"/>
  <c r="F749" i="3"/>
  <c r="E1578" i="3"/>
  <c r="F1578" i="3"/>
  <c r="F1577" i="3"/>
  <c r="E1850" i="3"/>
  <c r="F1850" i="3"/>
  <c r="F1849" i="3"/>
  <c r="E185" i="3"/>
  <c r="F184" i="3"/>
  <c r="E662" i="3"/>
  <c r="F662" i="3"/>
  <c r="F661" i="3"/>
  <c r="E1510" i="3"/>
  <c r="F1509" i="3"/>
  <c r="E462" i="3"/>
  <c r="F461" i="3"/>
  <c r="E1486" i="3"/>
  <c r="F1485" i="3"/>
  <c r="E1923" i="3"/>
  <c r="F1922" i="3"/>
  <c r="E736" i="3"/>
  <c r="F735" i="3"/>
  <c r="E463" i="3"/>
  <c r="F462" i="3"/>
  <c r="E1147" i="3"/>
  <c r="F1146" i="3"/>
  <c r="E930" i="3"/>
  <c r="F929" i="3"/>
  <c r="E221" i="3"/>
  <c r="F221" i="3"/>
  <c r="F220" i="3"/>
  <c r="E737" i="3"/>
  <c r="F736" i="3"/>
  <c r="E1511" i="3"/>
  <c r="F1510" i="3"/>
  <c r="E312" i="3"/>
  <c r="F312" i="3"/>
  <c r="F311" i="3"/>
  <c r="E418" i="3"/>
  <c r="F417" i="3"/>
  <c r="E1139" i="3"/>
  <c r="F1138" i="3"/>
  <c r="E1924" i="3"/>
  <c r="F1923" i="3"/>
  <c r="E751" i="3"/>
  <c r="F750" i="3"/>
  <c r="E1455" i="3"/>
  <c r="F1454" i="3"/>
  <c r="E2023" i="3"/>
  <c r="F2023" i="3"/>
  <c r="F2022" i="3"/>
  <c r="E1763" i="3"/>
  <c r="F1763" i="3"/>
  <c r="F1762" i="3"/>
  <c r="E377" i="3"/>
  <c r="F377" i="3"/>
  <c r="F376" i="3"/>
  <c r="F1486" i="3"/>
  <c r="E1487" i="3"/>
  <c r="E186" i="3"/>
  <c r="F186" i="3"/>
  <c r="F185" i="3"/>
  <c r="E52" i="3"/>
  <c r="F51" i="3"/>
  <c r="E1156" i="3"/>
  <c r="F1156" i="3"/>
  <c r="F1155" i="3"/>
  <c r="E771" i="3"/>
  <c r="F770" i="3"/>
  <c r="F287" i="3"/>
  <c r="E288" i="3"/>
  <c r="E1263" i="3"/>
  <c r="F1263" i="3"/>
  <c r="F1262" i="3"/>
  <c r="E772" i="3"/>
  <c r="F771" i="3"/>
  <c r="F1455" i="3"/>
  <c r="E1456" i="3"/>
  <c r="F1456" i="3"/>
  <c r="F751" i="3"/>
  <c r="E752" i="3"/>
  <c r="E931" i="3"/>
  <c r="F930" i="3"/>
  <c r="E1488" i="3"/>
  <c r="F1488" i="3"/>
  <c r="F1487" i="3"/>
  <c r="E419" i="3"/>
  <c r="F418" i="3"/>
  <c r="E1512" i="3"/>
  <c r="F1512" i="3"/>
  <c r="F1511" i="3"/>
  <c r="E289" i="3"/>
  <c r="F288" i="3"/>
  <c r="E53" i="3"/>
  <c r="F53" i="3"/>
  <c r="F52" i="3"/>
  <c r="E1925" i="3"/>
  <c r="F1925" i="3"/>
  <c r="F1924" i="3"/>
  <c r="E1148" i="3"/>
  <c r="F1148" i="3"/>
  <c r="F1147" i="3"/>
  <c r="E1140" i="3"/>
  <c r="F1140" i="3"/>
  <c r="F1139" i="3"/>
  <c r="E738" i="3"/>
  <c r="F738" i="3"/>
  <c r="F737" i="3"/>
  <c r="E464" i="3"/>
  <c r="F463" i="3"/>
  <c r="E753" i="3"/>
  <c r="F752" i="3"/>
  <c r="E290" i="3"/>
  <c r="F289" i="3"/>
  <c r="E465" i="3"/>
  <c r="F465" i="3"/>
  <c r="F464" i="3"/>
  <c r="E420" i="3"/>
  <c r="F419" i="3"/>
  <c r="E932" i="3"/>
  <c r="F932" i="3"/>
  <c r="F931" i="3"/>
  <c r="E773" i="3"/>
  <c r="F772" i="3"/>
  <c r="E421" i="3"/>
  <c r="F420" i="3"/>
  <c r="E774" i="3"/>
  <c r="F773" i="3"/>
  <c r="E291" i="3"/>
  <c r="F291" i="3"/>
  <c r="F290" i="3"/>
  <c r="E754" i="3"/>
  <c r="F753" i="3"/>
  <c r="E755" i="3"/>
  <c r="F754" i="3"/>
  <c r="E775" i="3"/>
  <c r="F774" i="3"/>
  <c r="E422" i="3"/>
  <c r="F422" i="3"/>
  <c r="F421" i="3"/>
  <c r="E776" i="3"/>
  <c r="F775" i="3"/>
  <c r="E756" i="3"/>
  <c r="F755" i="3"/>
  <c r="E757" i="3"/>
  <c r="F756" i="3"/>
  <c r="E777" i="3"/>
  <c r="F776" i="3"/>
  <c r="E778" i="3"/>
  <c r="F778" i="3"/>
  <c r="F777" i="3"/>
  <c r="E758" i="3"/>
  <c r="F758" i="3"/>
  <c r="F757" i="3"/>
</calcChain>
</file>

<file path=xl/connections.xml><?xml version="1.0" encoding="utf-8"?>
<connections xmlns="http://schemas.openxmlformats.org/spreadsheetml/2006/main">
  <connection id="1" name="Jan_2014" type="6" refreshedVersion="5" background="1" saveData="1">
    <textPr codePage="850" sourceFile="C:\Users\User\Documents\seng403_New\Jan_2014.txt" space="1" comma="1" consecutive="1" delimiter=":">
      <textFields count="3">
        <textField/>
        <textField/>
        <textField/>
      </textFields>
    </textPr>
  </connection>
  <connection id="2" name="Jan_2014LOC" type="6" refreshedVersion="5" background="1" saveData="1">
    <textPr codePage="850" sourceFile="C:\Users\User\Documents\seng403_New\Git_Hub_Raw_Data_Text\Jan_2014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<sst xmlns="http://schemas.openxmlformats.org/spreadsheetml/2006/main" count="4113" uniqueCount="580">
  <si>
    <t>Author</t>
  </si>
  <si>
    <t>Adam</t>
  </si>
  <si>
    <t>Comerford</t>
  </si>
  <si>
    <t>cec1b16a90acadf97b892a56fb15943a72f04398</t>
  </si>
  <si>
    <t>src/mongo/db/ops/</t>
  </si>
  <si>
    <t>Andreas</t>
  </si>
  <si>
    <t>Nilsson</t>
  </si>
  <si>
    <t>823a3e4929a62944e20ab808fc6324692d89ae68</t>
  </si>
  <si>
    <t>jstests/auth/</t>
  </si>
  <si>
    <t>src/mongo/db/auth/</t>
  </si>
  <si>
    <t>278537043b7f6149eedc6392bbaab4caa5820ab2</t>
  </si>
  <si>
    <t>src/mongo/s/</t>
  </si>
  <si>
    <t>bc25799bbeaee8e6133804ffa6fece31e8a62236</t>
  </si>
  <si>
    <t>src/mongo/db/</t>
  </si>
  <si>
    <t>fb2c23ae94e9acf8549d8cc95e584c7e7836a952</t>
  </si>
  <si>
    <t>fe0a2607127f13504b4a42fb1c08a4dd7384d844</t>
  </si>
  <si>
    <t>620a73f36ec8c6bc1fb8782dcf3f637045cea5d9</t>
  </si>
  <si>
    <t>jstests/auth/lib/</t>
  </si>
  <si>
    <t>src/mongo/db/commands/</t>
  </si>
  <si>
    <t>src/mongo/db/repl/</t>
  </si>
  <si>
    <t>Andrew</t>
  </si>
  <si>
    <t>Morrow</t>
  </si>
  <si>
    <t>67253d75220d44a967a7ccdcead25bc37319136a</t>
  </si>
  <si>
    <t>src/mongo/bson/mutable/</t>
  </si>
  <si>
    <t>fc0280414c48c1c7f85ab32c1999cb9e04184986</t>
  </si>
  <si>
    <t>1b44a81f70869fd24e2eccf1cfa2faa9bc372e45</t>
  </si>
  <si>
    <t>src/mongo/db/stats/</t>
  </si>
  <si>
    <t>src/mongo/dbtests/perf/</t>
  </si>
  <si>
    <t>src/mongo/util/concurrency/</t>
  </si>
  <si>
    <t>src/mongo/util/mongoutils/</t>
  </si>
  <si>
    <t>src/mongo/util/</t>
  </si>
  <si>
    <t>f35f54388e65df56a2a00e12395a63c3b5c9e3fc</t>
  </si>
  <si>
    <t>src/mongo/db/query/</t>
  </si>
  <si>
    <t>864682e70d12668bb1db67b052b5de6ee21fda35</t>
  </si>
  <si>
    <t>src/third_party/s2/</t>
  </si>
  <si>
    <t>fe567abc1d6bf07972c0f2704079298b67c6a1f6</t>
  </si>
  <si>
    <t>src/mongo/platform/</t>
  </si>
  <si>
    <t>8b57f45b149b9df8ed2e9d7f74bf5d33a650cd5c</t>
  </si>
  <si>
    <t>f4c05fbb804842a449e8131784069c2757ab2b23</t>
  </si>
  <si>
    <t>c8c1dfc29da5f2232f17865fb4cb0d94ed1da2da</t>
  </si>
  <si>
    <t>1d0ac3e882c6323fc99fb98c861629caf8e3918e</t>
  </si>
  <si>
    <t>344b86426595713e32fefa2e5a627988b04529fb</t>
  </si>
  <si>
    <t>src/mongo/db/catalog/</t>
  </si>
  <si>
    <t>src/mongo/db/fts/</t>
  </si>
  <si>
    <t>7829e62e06559b75c6121e0486d4f1769f4dbfa6</t>
  </si>
  <si>
    <t>a1ebb6624c8b17438f84392638639d874a789392</t>
  </si>
  <si>
    <t>src/mongo/bson/</t>
  </si>
  <si>
    <t>42dce2cb1debd7c6b73aba01d9e038c41726a530</t>
  </si>
  <si>
    <t>cc350cdb65f90070ee45b83cf27d47a610a55b08</t>
  </si>
  <si>
    <t>b71af1bc88e0ee2bab90d1f2a7400dc65649e087</t>
  </si>
  <si>
    <t>44abf68eeab7e40557fc3e2358030584d34163ac</t>
  </si>
  <si>
    <t>da176cb44bbfcaff5c1cbd59d8866f3cf7cc791d</t>
  </si>
  <si>
    <t>Andy</t>
  </si>
  <si>
    <t>Schwerin</t>
  </si>
  <si>
    <t>6a96bab90ebf69d5df1ca120e31599933c910a89</t>
  </si>
  <si>
    <t>9384c692b89034008c419e3779282a41f00a4a61</t>
  </si>
  <si>
    <t>src/mongo/db/structure/catalog/</t>
  </si>
  <si>
    <t>8af9af8fabd27dcde862e9cc2ccc039142c1ec1a</t>
  </si>
  <si>
    <t>src/third_party/s2/base/</t>
  </si>
  <si>
    <t>544f130753c04b83397ff156cca873273c7977f2</t>
  </si>
  <si>
    <t>1fa665f79dcc84eacbfe1f0a0cebcd75a93d4aa4</t>
  </si>
  <si>
    <t>src/mongo/base/</t>
  </si>
  <si>
    <t>src/mongo/db/matcher/</t>
  </si>
  <si>
    <t>575ce48bb4dbeef3980c9c47a7cb1dae91576949</t>
  </si>
  <si>
    <t>src/third_party/gperftools-2.0/src/</t>
  </si>
  <si>
    <t>89126c21f0eb3b9b1674ee64d0f75d91a841084e</t>
  </si>
  <si>
    <t>jstests/multiVersion/libs/</t>
  </si>
  <si>
    <t>jstests/multiVersion/</t>
  </si>
  <si>
    <t>a21be0c3496c2664aa28412bb5b0d3ad94a14c80</t>
  </si>
  <si>
    <t>2c89a18fd406a673effd10884e9adaf55b68d78d</t>
  </si>
  <si>
    <t>src/mongo/s/commands/</t>
  </si>
  <si>
    <t>src/mongo/</t>
  </si>
  <si>
    <t>a0685f508ddb97b1a515e60973af2abb39d05926</t>
  </si>
  <si>
    <t>74f5f12f83f5dc6e221e4218ebe6832930822627</t>
  </si>
  <si>
    <t>6fe729fdc28b23f105ff4466602615c8cd3585e8</t>
  </si>
  <si>
    <t>e129b9b625da164551471d68ccf9d2602abe4a3c</t>
  </si>
  <si>
    <t>src/mongo/bson/util/</t>
  </si>
  <si>
    <t>7ad6ad2e90f4b17c73c0f74f57460ef50469fa0b</t>
  </si>
  <si>
    <t>6535996c87f3430d8b084106c94e4763be50427a</t>
  </si>
  <si>
    <t>src/mongo/shell/</t>
  </si>
  <si>
    <t>97176b9b73f8a5f2903865f80fcdc87586fa30af</t>
  </si>
  <si>
    <t>d1fc0022af89d70fee77f13470cce1b9c73bf90b</t>
  </si>
  <si>
    <t>site_scons/site_tools/</t>
  </si>
  <si>
    <t>Benety</t>
  </si>
  <si>
    <t>Goh</t>
  </si>
  <si>
    <t>b84ad8285bffc1e2274aa9455c1e9394c813cdbf</t>
  </si>
  <si>
    <t>jstests/</t>
  </si>
  <si>
    <t>c944016bba355d29540129d8a37101f5441bc27a</t>
  </si>
  <si>
    <t>jstests/slowWeekly/</t>
  </si>
  <si>
    <t>src/mongo/db/exec/</t>
  </si>
  <si>
    <t>src/mongo/db/geo/</t>
  </si>
  <si>
    <t>e76c27f0b7d2aeb6471bec4dacb295a0a8c0e51f</t>
  </si>
  <si>
    <t>fc72190963cb527ece46ee407c04c1f99d0c461d</t>
  </si>
  <si>
    <t>30deba805ed71280a46a8fa0688d19e652654d82</t>
  </si>
  <si>
    <t>692155f68924f19cbaae2892e56aa5edbf62fca2</t>
  </si>
  <si>
    <t>56e6f5ac4bbff54b95ce956823e4b80fc6769bc9</t>
  </si>
  <si>
    <t>2200ec891db98519701ba7192f42a644a405652e</t>
  </si>
  <si>
    <t>src/mongo/dbtests/</t>
  </si>
  <si>
    <t>src/mongo/scripting/</t>
  </si>
  <si>
    <t>src/</t>
  </si>
  <si>
    <t>c42f5d873c0a0b6622f04b9b4d0235e6f0ec5f9c</t>
  </si>
  <si>
    <t>1d2662097d056641a544cfc84e91ef2f1b86623e</t>
  </si>
  <si>
    <t>7ca37c59bb1527ed613425a7575574c1c574df4b</t>
  </si>
  <si>
    <t>06f7f3ca68c95277b1c11f469f01e61cbeb3cc76</t>
  </si>
  <si>
    <t>9b94912fe8847977c4d23a12604cb900e6f426b7</t>
  </si>
  <si>
    <t>c75e1809030e09513560181b2d161d0e517ad836</t>
  </si>
  <si>
    <t>53a4b444ce35f5ac7bef14eccbcff60c0fee3081</t>
  </si>
  <si>
    <t>e0c69afcf27e690ebb518b4a56e05d4d09e06510</t>
  </si>
  <si>
    <t>jstests/slowNightly/</t>
  </si>
  <si>
    <t>cd77abcb81b466094d02b747a530b0762e0c82d4</t>
  </si>
  <si>
    <t>src/mongo/db/structure/</t>
  </si>
  <si>
    <t>a548f5d0e555166bfef2e99ab52def93f3f1fa16</t>
  </si>
  <si>
    <t>f87ff5cb5721eabffaae1ccc4a8dab8098d114fc</t>
  </si>
  <si>
    <t>0d818f66f1a2429ce65b19afd9b5e7b64076732b</t>
  </si>
  <si>
    <t>57364a7de52c030af0d305c918de7180d0459ed1</t>
  </si>
  <si>
    <t>8bad5a8633eeca3bcbb975aabf268db9921f2c57</t>
  </si>
  <si>
    <t>04221630900335fc6ee0d9922edae9d29f02d66d</t>
  </si>
  <si>
    <t>94aa072feddc099ccd7579a5b41d8d567b86b194</t>
  </si>
  <si>
    <t>Charlie</t>
  </si>
  <si>
    <t>Page</t>
  </si>
  <si>
    <t>adb2c9c330f67e24adbb5f1a306f8484befe93a9</t>
  </si>
  <si>
    <t>1168a2605f7351a121f89e64eb7592e91cc869a5</t>
  </si>
  <si>
    <t>Christian</t>
  </si>
  <si>
    <t>Kvalheim</t>
  </si>
  <si>
    <t>fdcaa37f78789c4bdedac8fd98c0fdfc517fb978</t>
  </si>
  <si>
    <t>jstests/core/</t>
  </si>
  <si>
    <t>jstests/replsets/</t>
  </si>
  <si>
    <t>Dan</t>
  </si>
  <si>
    <t>Pasette</t>
  </si>
  <si>
    <t>c78e0da1535764ab5429ecbbf6e974e04645a844</t>
  </si>
  <si>
    <t>c9c1ef034da53b99709fd62acdc6c3502001ee90</t>
  </si>
  <si>
    <t>844101a37ba783ec8e1fdc4b0e73c0892e906150</t>
  </si>
  <si>
    <t>957da5dac2722480de985d117cd366ba492f5d7b</t>
  </si>
  <si>
    <t>276c79f3246ec65060cc6dfeb8f8e1cf121ccdcc</t>
  </si>
  <si>
    <t>src/mongo/tools/</t>
  </si>
  <si>
    <t>0a67590595841ef49dfc8ac83f227ece770689f3</t>
  </si>
  <si>
    <t>fd85ce79c397b96ed2da8787e75ca50146272c68</t>
  </si>
  <si>
    <t>6d460f440dbe30fae04663771db8c9c9bbe79779</t>
  </si>
  <si>
    <t>5402118336e74b96ea50002e43dd393d219866ec</t>
  </si>
  <si>
    <t>jstests/sharding/</t>
  </si>
  <si>
    <t>jstests/tool/</t>
  </si>
  <si>
    <t>2bea8060ce966275cd1424e18157ca790af34636</t>
  </si>
  <si>
    <t>63ee8470a45ac3f25d80a10dc2256dc5d4a7ccbb</t>
  </si>
  <si>
    <t>src/mongo/db/structure/btree/</t>
  </si>
  <si>
    <t>fa01bee42fa6b495474eded723ec0c4a538d802f</t>
  </si>
  <si>
    <t>cd69950fab2cb1f55b87300bfd88218f49500da5</t>
  </si>
  <si>
    <t>David</t>
  </si>
  <si>
    <t>Storch</t>
  </si>
  <si>
    <t>f2ece186b189b2b9d09636c708f768fb3822b511</t>
  </si>
  <si>
    <t>36665580fa0156e5fb85874ccdc29d1edb1e7c60</t>
  </si>
  <si>
    <t>c51857a44af6fc69f1e21bb9c6b2b6adda0ef80e</t>
  </si>
  <si>
    <t>src/mongo/db/pipeline/</t>
  </si>
  <si>
    <t>746249b843422e2e74ce0e524f8805799d53a3f7</t>
  </si>
  <si>
    <t>718e98de486123afc8e9c190f4790cd5e1c16648</t>
  </si>
  <si>
    <t>3169e1d6d7eb7306302c423b5710c5ce077ca7be</t>
  </si>
  <si>
    <t>f8671e9dc3565fac7cf9784b096b3b8e5a496717</t>
  </si>
  <si>
    <t>1721db7bddcec2c61c121de961a899622f47c6ec</t>
  </si>
  <si>
    <t>f211f148068b7acff6a06f5ccaa31feab654fd0f</t>
  </si>
  <si>
    <t>e5f17aafb8c2fbdcb9f7e6b478594a676fd2955b</t>
  </si>
  <si>
    <t>0e1d3ea041f92397ef896574b00b51930d32fb1a</t>
  </si>
  <si>
    <t>32646abb0b93eee036739d9e48a13c88d5956cc0</t>
  </si>
  <si>
    <t>0abcd25376977c3f63db11446ab0b18c0ce88fff</t>
  </si>
  <si>
    <t>dd17ec43de5d4a716995ef3ed57220dac62b382f</t>
  </si>
  <si>
    <t>247d666dfe30db7aa1c3450dcab7c18ed9eb9c1c</t>
  </si>
  <si>
    <t>7a66f1eda0a3eaff3952357233680a528ffaa22c</t>
  </si>
  <si>
    <t>38a8592abd02960a56f0b167d3a2366e130a8e9d</t>
  </si>
  <si>
    <t>c321c9c0b668c8006e3a43971cbf6e0e37778efb</t>
  </si>
  <si>
    <t>3e12a615522f5a00b5b3fbd07159c42b898a0aa1</t>
  </si>
  <si>
    <t>Davide</t>
  </si>
  <si>
    <t>Italiano</t>
  </si>
  <si>
    <t>e31a4e112775b9b4d1b52871b9b5a0dc799cea67</t>
  </si>
  <si>
    <t>a4f66393f2713b3034ff39e06958e85e5870b7dd</t>
  </si>
  <si>
    <t>4cd551544a4f25dcb5c2447b9ee14cf0591a3cfe</t>
  </si>
  <si>
    <t>22424987d2f0df32671998f0c7574adcfa07bf32</t>
  </si>
  <si>
    <t>dwight</t>
  </si>
  <si>
    <t>b1d0ab1422a2ec618f678b36fc5e4e253bbc8f2c</t>
  </si>
  <si>
    <t>buildscripts/</t>
  </si>
  <si>
    <t>8c2b72f7f76368653e417778cddb0793ffed64e7</t>
  </si>
  <si>
    <t>src/mongo/util/net/</t>
  </si>
  <si>
    <t>0950f1736f3175dc8160d527ccc6addeca33b51c</t>
  </si>
  <si>
    <t>cabbc7fb299776129127fea730ebe6cfab8212e4</t>
  </si>
  <si>
    <t>b844faf0a0793153979273e8e9a46e22777e7ff0</t>
  </si>
  <si>
    <t>Dwight</t>
  </si>
  <si>
    <t>Eliot</t>
  </si>
  <si>
    <t>Horowitz</t>
  </si>
  <si>
    <t>5548dbb7a13936911b1b482ddd417cf5879e01b4</t>
  </si>
  <si>
    <t>60aed407af862350c3208a748cc8018a0dd379a4</t>
  </si>
  <si>
    <t>2bee3f018b8d4351f8261c405adcdff44c7f9a70</t>
  </si>
  <si>
    <t>b3fce1aae16f2980e476331fe275499f06964fb4</t>
  </si>
  <si>
    <t>e5f5ff9ef84c38e2b66cc9bb31ada12c4ed26c50</t>
  </si>
  <si>
    <t>a2741dab6e7b447e610968002d835c60b7043773</t>
  </si>
  <si>
    <t>2906d67b2f1d9e7feff5e679489e835c491ec8bd</t>
  </si>
  <si>
    <t>7c1edcfa9c017fc6bfdebdefeb918e2d91287d8f</t>
  </si>
  <si>
    <t>266626f3bc8a61a452e774b42686161ea773923b</t>
  </si>
  <si>
    <t>b9e2ba4a31c95a00f4fcee8ffe316a9c8136f6a7</t>
  </si>
  <si>
    <t>579c13d9d541de55c828a285eca596cc67c589d4</t>
  </si>
  <si>
    <t>89d0788919b2c162155c5f32ea485abdab120390</t>
  </si>
  <si>
    <t>7f7aba27b7a5bd310f3fe7f61af8f8dd21cbd3e5</t>
  </si>
  <si>
    <t>4ae262e2715092700e8fab73eb0b2bea1a119a3b</t>
  </si>
  <si>
    <t>f6c590f3ea5c7cf45f6e331dc25ed88680c3a56b</t>
  </si>
  <si>
    <t>582eeef05e3e654cfe1a9d508e83a42f17582ddf</t>
  </si>
  <si>
    <t>f61d103df71dbcf5fc9b72e9742e3dffd10f36b3</t>
  </si>
  <si>
    <t>92e7ba92da8e1915b8a19d8d485c2b7d3df2b114</t>
  </si>
  <si>
    <t>b6e77fdd60351d5001d700ae9fa0d0c5a03867b7</t>
  </si>
  <si>
    <t>11407fb2e013ed366b269269b7eee62f803fff7c</t>
  </si>
  <si>
    <t>7bf8e2f83d9cdccdbb9834ffe34ba67259a4b451</t>
  </si>
  <si>
    <t>27fc2e488079ca2bfc04dadfa4512b7ca5c3bc54</t>
  </si>
  <si>
    <t>c510dfd31130f98b9ab392d79945f27f7768e043</t>
  </si>
  <si>
    <t>9fece5929aa234cb71625b57f765050993957a07</t>
  </si>
  <si>
    <t>81fd5b90caed8970e4190a3286e4741567009b21</t>
  </si>
  <si>
    <t>354916227db89c5c1cd6a4ed293c0e70dc6494f5</t>
  </si>
  <si>
    <t>7349ba70a0e68627dc322113c561afe3a9ed37a1</t>
  </si>
  <si>
    <t>jstests/aggregation/</t>
  </si>
  <si>
    <t>src/mongo/db/index/</t>
  </si>
  <si>
    <t>06516d13e81a52b0080a5d825a20d5db71ae5649</t>
  </si>
  <si>
    <t>1edc1e6ed554fb10d9a650e641d55bb4ce7e5213</t>
  </si>
  <si>
    <t>ea103d7bce187a9d48bc286ac574c239260fdde8</t>
  </si>
  <si>
    <t>src/mongo/db/storage/</t>
  </si>
  <si>
    <t>96afe1fc3fff700046344f9cc59004151fb02bc1</t>
  </si>
  <si>
    <t>src/mongo/db/catalog/ondisk/</t>
  </si>
  <si>
    <t>2ce9e49b26cc97dc0ea978d7e12effbc5a20a097</t>
  </si>
  <si>
    <t>e426173c5086da93d0a311c151141f4396acd2c5</t>
  </si>
  <si>
    <t>fe6f35789408efa034fca45c11b61230f603c6d1</t>
  </si>
  <si>
    <t>src/mongo/client/</t>
  </si>
  <si>
    <t>b6ddefed994b490a5828cd2d455395075de35d4d</t>
  </si>
  <si>
    <t>ee5bf211dd5db16a8fd8e40d0fadae4114014b4b</t>
  </si>
  <si>
    <t>0815ed104abdca1c7443c641ab2b0eade0c776fd</t>
  </si>
  <si>
    <t>1b2af152b9806b0b3443bd4facddf87c8adecb0e</t>
  </si>
  <si>
    <t>5e8d44f76165d8416bb1b9cba9c9bec6ec546e3c</t>
  </si>
  <si>
    <t>d2dada86c25adc8fb5af0b8af1318aeacf76f8fb</t>
  </si>
  <si>
    <t>959064ba5d33fc68b5fef75bc73e881787dcfcca</t>
  </si>
  <si>
    <t>1a26bffb5ce4de70b5a0376e658391a2aeb97fd5</t>
  </si>
  <si>
    <t>24ea972c1c2546d9de62856d9fcb10de5cd49078</t>
  </si>
  <si>
    <t>d77c296b2ccc0f9363f70fce0788a0672f8f073c</t>
  </si>
  <si>
    <t>a99791ec7dc15b7d81340d13da9339adf80d467e</t>
  </si>
  <si>
    <t>df19eb28abdc08e4c1c86dac0125dc8b8d3b2c52</t>
  </si>
  <si>
    <t>be9e89f5be0c3c976c8a61498aa82a23972b9ffe</t>
  </si>
  <si>
    <t>79dc4de53c86d0b9884b558575f0119e964408d8</t>
  </si>
  <si>
    <t>41f749323bd4ddedab2d52364f62e40ebd6f2c27</t>
  </si>
  <si>
    <t>482a4383775c1db191a57dfc9f31afad22d96386</t>
  </si>
  <si>
    <t>3baaa39793e678789cef9f764852f975541af235</t>
  </si>
  <si>
    <t>ab60e47f8aaa989f276ae9bab7a75c03633f82c7</t>
  </si>
  <si>
    <t>6f6628fafff4d5864f1a82dd2b8591329bd0e984</t>
  </si>
  <si>
    <t>79de42e8eff5236b09ab074127e422494087c2ab</t>
  </si>
  <si>
    <t>87a5e280ae24bb1283b6e55378eee00ee088fb54</t>
  </si>
  <si>
    <t>4e148e971ffaaf74200702cfeb8d4bf591d456a4</t>
  </si>
  <si>
    <t>aa0d807497e09fcee93a21b437b354ad0dcffd11</t>
  </si>
  <si>
    <t>ea5d43f74e4ddf990a156ce37b05369cd9ee3479</t>
  </si>
  <si>
    <t>6b2bd70cf5d7f2cb04b351fc24279b702ebb6fec</t>
  </si>
  <si>
    <t>8ce65f16a3043e655730da37a6e9102ca8f8ca57</t>
  </si>
  <si>
    <t>2ef97ca0ad9f72043e3daf7f2a1b0e13683d9eb3</t>
  </si>
  <si>
    <t>e2161d0d4e668bb51b13cd38992c7f6c65e21f94</t>
  </si>
  <si>
    <t>fcfa7ac2bd4b8f2c3a007c10fbba4ed7b487630d</t>
  </si>
  <si>
    <t>10e1d82ec69683259f6c35cb349431a86ad70ef0</t>
  </si>
  <si>
    <t>06851f4859a61019a17147ea96c4e6d9462f354b</t>
  </si>
  <si>
    <t>5e1212b15f37acc2d0fd8b943661732333991daa</t>
  </si>
  <si>
    <t>Eric</t>
  </si>
  <si>
    <t>Milkie</t>
  </si>
  <si>
    <t>994103b66cbd41ba9169d628422e496e8cbd24c9</t>
  </si>
  <si>
    <t>751f1101967da3593431f1b41a37867ccb169901</t>
  </si>
  <si>
    <t>0455a09b22d2e5fc7d0fa47e0fd8f83a9d3e03e6</t>
  </si>
  <si>
    <t>b24de3a4b00cf2023a99b42c5a7e4ff5c2f0c4f7</t>
  </si>
  <si>
    <t>src/mongo/s/write_ops/</t>
  </si>
  <si>
    <t>f83e6f60ab26f037b686d54168376fa1c8df82ce</t>
  </si>
  <si>
    <t>src/mongo/db/commands/write_commands/</t>
  </si>
  <si>
    <t>a40d78d52823547b5cfe8de8b50edb95b45cf902</t>
  </si>
  <si>
    <t>dbc5a216866359da39c9a43a5f52cd28df8cb60c</t>
  </si>
  <si>
    <t>a6c4e86b0aba95fd34ef4b912909e9dd89d8425e</t>
  </si>
  <si>
    <t>src/third_party/</t>
  </si>
  <si>
    <t>6f7364be380fd69a9725339123e5476518ddbaee</t>
  </si>
  <si>
    <t>eff37e9c0e5f4a3cd1178cb42fa4c1f518b8b597</t>
  </si>
  <si>
    <t>7af069e5ac40a7b7a5324124e66a82d16d30e9b5</t>
  </si>
  <si>
    <t>5a3a5eeb6a4646e932b11eda5fb7df79821daf15</t>
  </si>
  <si>
    <t>26a8aaf0e660c247c2667e0f182bc4964096735b</t>
  </si>
  <si>
    <t>bebbcac06efd48abb2f9224150c7ae93b85fcf72</t>
  </si>
  <si>
    <t>09487a6fe2759e653c0ff3c64b70d7c1990acc05</t>
  </si>
  <si>
    <t>9f99f49ceb00fdd2bfdc895baf91a90a24e223c4</t>
  </si>
  <si>
    <t>2fdf989382a6911d75afbb885c5d400d187fbb2b</t>
  </si>
  <si>
    <t>212d0b2975ba4564875a97ad44e61ebb8eb04a8f</t>
  </si>
  <si>
    <t>fef75c6b2d337151b37e3e77c54df72a9327b54e</t>
  </si>
  <si>
    <t>7a06ec8610e2bae128fbac03bdedcf0f89199e90</t>
  </si>
  <si>
    <t>Ernie</t>
  </si>
  <si>
    <t>Hershey</t>
  </si>
  <si>
    <t>95fd79cb23c33470d40322c33b2508412ed77cab</t>
  </si>
  <si>
    <t>Greg</t>
  </si>
  <si>
    <t>Studer</t>
  </si>
  <si>
    <t>dab7af2409c775a69489fe09f72f39c1b4f445aa</t>
  </si>
  <si>
    <t>cf99842a3a495cb86efca4d702fb8a45e5768072</t>
  </si>
  <si>
    <t>69908f52f07b7faefff68e87e1d8822f6d22fcd0</t>
  </si>
  <si>
    <t>src/mongo/dbtests/mock/</t>
  </si>
  <si>
    <t>344596a194f5ae2ac474d24a744f1caa5877023f</t>
  </si>
  <si>
    <t>jstests/aggregation/bugs/</t>
  </si>
  <si>
    <t>6787339f2721619a4f33816e16e4cc9eae3121eb</t>
  </si>
  <si>
    <t>70ca1f3933c4a89808bcc1a1fca37c7c45ec840d</t>
  </si>
  <si>
    <t>6be5ff60cf3233dff7fff542ded1a06b541076b1</t>
  </si>
  <si>
    <t>5e5fdb51b78b84a9acfaa5a18d3f59438a04841c</t>
  </si>
  <si>
    <t>288056872d40a1b40194937603f4456458586f22</t>
  </si>
  <si>
    <t>13226efcd6638b707e0f4a64564d655cea9bc9c7</t>
  </si>
  <si>
    <t>jstests/repl/</t>
  </si>
  <si>
    <t>74ef4462c7d0a50ebc658a4f3f84f3c3e3ef3a99</t>
  </si>
  <si>
    <t>77e85d4e2a77ace7eb4f89fb81ca71c0b825326e</t>
  </si>
  <si>
    <t>a1d62317d7d8266e5e40d81d8553ea796c7e57cd</t>
  </si>
  <si>
    <t>692222cd457c6d370647664627d248aebe05b8ab</t>
  </si>
  <si>
    <t>115c899ba16ce7bad943f121891f332058ec7055</t>
  </si>
  <si>
    <t>c1bf7733d24108fc5543abb872cad6d7a5491dc2</t>
  </si>
  <si>
    <t>edcfd827189045b8b64d38cf803d7555cc04132d</t>
  </si>
  <si>
    <t>133d28b56d04e67004aac22a18f068d70624393d</t>
  </si>
  <si>
    <t>Hari</t>
  </si>
  <si>
    <t>Khalsa</t>
  </si>
  <si>
    <t>184856715e4953e00d554f518a16cb9e0011619c</t>
  </si>
  <si>
    <t>4b9ab5bd393d0742f1be81a8189fa1260469b0c5</t>
  </si>
  <si>
    <t>3b3c25e571852893373ae2e2b361397b260687c9</t>
  </si>
  <si>
    <t>05db1ea493f0bb00215e0dd94988f9aa927925bc</t>
  </si>
  <si>
    <t>5df691c9c829b6ef1666b41943e13e72c9a89520</t>
  </si>
  <si>
    <t>5f169de0c5a1651efe39eaa6165c4a3414470dd7</t>
  </si>
  <si>
    <t>3b5b31f42d390e9da23f66e78a300d997ae653c4</t>
  </si>
  <si>
    <t>93b398f8808358846cab939e6c93d3b1d96a2230</t>
  </si>
  <si>
    <t>692e238afc24d33a0282754e390f3b215bbaa91a</t>
  </si>
  <si>
    <t>a65256c7d95911d40e3d015752e4eca1856f9f62</t>
  </si>
  <si>
    <t>8e9f6fe665cc67576bffaf922d16f4570da12efe</t>
  </si>
  <si>
    <t>12c261b2cb30ed3e50261abad95df249a5503283</t>
  </si>
  <si>
    <t>59b0371902b5b278ef1e88a9c15424c6efeea666</t>
  </si>
  <si>
    <t>5d1464e687e82df464e911d302b2b859d4e3e8b9</t>
  </si>
  <si>
    <t>ff9150f79740233c21c658cd368a3255bba0d400</t>
  </si>
  <si>
    <t>1d84ad9a0b48e1707d90196c5b6d60d33af58525</t>
  </si>
  <si>
    <t>9cfca59caf6426bf3c14fa3730aa58003b223386</t>
  </si>
  <si>
    <t>0e2410ee069deedc719778ff64a8faf452758ded</t>
  </si>
  <si>
    <t>24e5bfbc032512ef36ce641cea547f24df83e434</t>
  </si>
  <si>
    <t>e89dccbef9b83ac8101dcceab64f5c6e09b6de50</t>
  </si>
  <si>
    <t>81d8d29c4e2a7a706b6fb0f4d4f821ca2ed38161</t>
  </si>
  <si>
    <t>44664c856e3ef744f18753cc01afcff7d359d9df</t>
  </si>
  <si>
    <t>e4fe380f5173678720adeefd98b15f87140109e3</t>
  </si>
  <si>
    <t>Jason</t>
  </si>
  <si>
    <t>Rassi</t>
  </si>
  <si>
    <t>e97ed96f1726248d826d29feaf7fbaa5ec01ec9a</t>
  </si>
  <si>
    <t>c4d95daf2de9b85f0282f2113f33bee64245467c</t>
  </si>
  <si>
    <t>fc2cbaf512630326868d8c948e2524cc8a4328ee</t>
  </si>
  <si>
    <t>05b091054cfb75de6fafc73c9b3d3fdab75343c3</t>
  </si>
  <si>
    <t>8869eab327d4ab783a9dc5dae54f2261fe692cfb</t>
  </si>
  <si>
    <t>f03c5b1f6163be5de62b38294deeab310969a4ac</t>
  </si>
  <si>
    <t>df45324b26d66f8a5155a0a9799b0ba000544ebb</t>
  </si>
  <si>
    <t>4d96802d9699a36aa32f954e223f6da1aa47f8b1</t>
  </si>
  <si>
    <t>400f00648f2ade62031d6dc2efe0cf7f51de9010</t>
  </si>
  <si>
    <t>9154de8aea7424d0b26b92d1b09d0164caee7c66</t>
  </si>
  <si>
    <t>4f9c0008b9c046690d9d84579ccd98b8553412ab</t>
  </si>
  <si>
    <t>192f4bcd1b9a91cad4f184ad7cd3679b56cb9f5f</t>
  </si>
  <si>
    <t>121671dcb9cef964f6a1332456afff18d05f7dfc</t>
  </si>
  <si>
    <t>80455be8a4c1e6e63e7236a51668b0e446748b91</t>
  </si>
  <si>
    <t>07f1f4787c2f4fc713a180326683bfdea3bedcf5</t>
  </si>
  <si>
    <t>419be507ff3ccafd1a5dcda9a40144ed6fb4901e</t>
  </si>
  <si>
    <t>Kaloian</t>
  </si>
  <si>
    <t>Manassiev</t>
  </si>
  <si>
    <t>adf15ca89abe4027391582a213d649b0f5be62a8</t>
  </si>
  <si>
    <t>4adca0065aff4bd10b317f6fd03cfbb71ae82204</t>
  </si>
  <si>
    <t>b47ffb84c84bdc57a0b1484415b3a5322925eda2</t>
  </si>
  <si>
    <t>c4c0f3b6b849deba4b6ebb31ab13b0b26b626c55</t>
  </si>
  <si>
    <t>3a74ea414ee538b74e7074e8ef63d6d50cdcef57</t>
  </si>
  <si>
    <t>66b4b67e6de014a5ec8fbc48e87cace60a09b0b9</t>
  </si>
  <si>
    <t>Kamran</t>
  </si>
  <si>
    <t>Khan</t>
  </si>
  <si>
    <t>88b256c5edcc13634338d51388dc42c355d1fc31</t>
  </si>
  <si>
    <t>Kyle</t>
  </si>
  <si>
    <t>Erf</t>
  </si>
  <si>
    <t>3e62df4ebfdba59cc38dfbf33ea30cc8cf4ae15a</t>
  </si>
  <si>
    <t>Mark</t>
  </si>
  <si>
    <t>Benvenuto</t>
  </si>
  <si>
    <t>65e312942d3b24bdfa24ab8a2adcf7e4ab702802</t>
  </si>
  <si>
    <t>791d6d40fc94eaa7264bce319aab94d98d20df4c</t>
  </si>
  <si>
    <t>src/mongo/installer/msi/wxs/</t>
  </si>
  <si>
    <t>src/mongo/installer/msi/</t>
  </si>
  <si>
    <t>39032c059a318f1c9e0f917ba4af051cd1c2420f</t>
  </si>
  <si>
    <t>2f1865e898437c36e39e6e153bac097fb09259a6</t>
  </si>
  <si>
    <t>82146730b9eb94e9e97f2c913b5844151f7001cb</t>
  </si>
  <si>
    <t>58f700145e3f3b2894699900f6d573a488ee3319</t>
  </si>
  <si>
    <t>faf2c75e163fc72c37f25725adc39ca1b314b9b5</t>
  </si>
  <si>
    <t>1ca54ce0c33b691b1427e2b9f4a709835a02e25e</t>
  </si>
  <si>
    <t>src/mongo/util/options_parser/</t>
  </si>
  <si>
    <t>src/third_party/boost/</t>
  </si>
  <si>
    <t>30df99dd7edd8696d1d0ac3f8b0a3f7d49082bc0</t>
  </si>
  <si>
    <t>7cb2e9607aa593bc619fc8e194920144863d0061</t>
  </si>
  <si>
    <t>b4caa84a9f8a49ccafae06730b9e0087dbbfbb92</t>
  </si>
  <si>
    <t>Mathias</t>
  </si>
  <si>
    <t>Stearn</t>
  </si>
  <si>
    <t>e472493129c095170f1322a98af67bdf5208fe51</t>
  </si>
  <si>
    <t>707fe683a31754c0bcbdd8abca0029815b96fce1</t>
  </si>
  <si>
    <t>71de42f9467449e35016b3ba59b5149ba7c6e3c0</t>
  </si>
  <si>
    <t>a195fdda02361abf7e74f8a99dc80550f46c2f84</t>
  </si>
  <si>
    <t>98a4ac46bfcc5cbaf7b6d0ab1530d3fd96202a0d</t>
  </si>
  <si>
    <t>d30a0aec7c9f8e45d0b2b95f9e55fafe3bedf170</t>
  </si>
  <si>
    <t>e031dffb83c2a6f9f64a7d055493a8664af997d5</t>
  </si>
  <si>
    <t>cf3753ffe909b3f8cc45072933ee5f0426d2329d</t>
  </si>
  <si>
    <t>d175e9c13e5427b9105d2428c18fa36b75619063</t>
  </si>
  <si>
    <t>242b2247bdff32b536aaad36d92f963e4f8c959c</t>
  </si>
  <si>
    <t>src/mongo/db/sorter/</t>
  </si>
  <si>
    <t>1299b1166ebc0856775566a4b7edd7b02b695734</t>
  </si>
  <si>
    <t>c9fc8a468e1fa9d6421ef35f5a23db0e0f014b4f</t>
  </si>
  <si>
    <t>d0037946dc103ffa648f7e8937f2c55351b03c53</t>
  </si>
  <si>
    <t>8bab6b0c9fad64286c22d928bbe8ebfae7e8b2c4</t>
  </si>
  <si>
    <t>51e761f1f76581f6c43cd81cb132c3f5c39c12d3</t>
  </si>
  <si>
    <t>f921842ed25534bb62b3d3aeac7fe6392d2a8da6</t>
  </si>
  <si>
    <t>949a331bfd2fa878324879089da2e58e333d3928</t>
  </si>
  <si>
    <t>src/third_party/v8/src/</t>
  </si>
  <si>
    <t>f2c66a95752628a1c51fd7b35148ff76e0718722</t>
  </si>
  <si>
    <t>8bfce9bcce36c2250f17fb51cadbdabb74754e10</t>
  </si>
  <si>
    <t>ab48b396e5bc48cb27ce3bc2dbd28bf3b6a96851</t>
  </si>
  <si>
    <t>matt</t>
  </si>
  <si>
    <t>dannenberg</t>
  </si>
  <si>
    <t>359f4cbfeacd9a952fb785ad469cad06eb6e8fcc</t>
  </si>
  <si>
    <t>0085fa29b9aa795c67caecc1a080b2259d4b8450</t>
  </si>
  <si>
    <t>39266981d3c3b6d277af2dbdd68448c6c040d692</t>
  </si>
  <si>
    <t>0f7c3ffaf78b241c0a491232e993ee7d695d02cd</t>
  </si>
  <si>
    <t>2e18778f1556117f499fe778a3a44987795e8e91</t>
  </si>
  <si>
    <t>939fa9c7460236b7bab9c7704096bcd240503389</t>
  </si>
  <si>
    <t>62777be1aa94d4bbdae593b931cc37561d905a96</t>
  </si>
  <si>
    <t>6de0da15e46398dfc1b1747ec2c27c61c2e8bca9</t>
  </si>
  <si>
    <t>Matt</t>
  </si>
  <si>
    <t>Dannenberg</t>
  </si>
  <si>
    <t>a032cf6ff24697aabc5940c0c3d20639e6ea99dd</t>
  </si>
  <si>
    <t>f53c7aef897f814d511c2e2b060ce69aebda6797</t>
  </si>
  <si>
    <t>04d12169e630bc4d270dd370f1bdecee473559a5</t>
  </si>
  <si>
    <t>497fa9bc0b9634587c29e241490b8dfcb0ef8063</t>
  </si>
  <si>
    <t>6ed357d1ed175e772c9dbac985d6511bdb9090e0</t>
  </si>
  <si>
    <t>45ac2c3e3a4dc67751383b3f2c3f974ecd8d0c06</t>
  </si>
  <si>
    <t>69e5d7fdbe6c1ae38d5c6a3cb784c8c21e3c1b67</t>
  </si>
  <si>
    <t>e1dfecd4b530f1d2172270471f4c2c77bdb2639a</t>
  </si>
  <si>
    <t>20a414a4809aa5d20f3a09f129f08c918cddf032</t>
  </si>
  <si>
    <t>dbedf3ba22cb98e31b2decc06504832325890b97</t>
  </si>
  <si>
    <t>ae0745b758683f3fbdaf77071d75e5c8c6df30f3</t>
  </si>
  <si>
    <t>83aec0c8a58ba16d63dd4092152b2e4dfd611c09</t>
  </si>
  <si>
    <t>Kangas</t>
  </si>
  <si>
    <t>ed58b0dfe564253067b4cab11ab75477b7e48388</t>
  </si>
  <si>
    <t>a23a3f35d5fa97bdeca2e71211924e01fe87d07d</t>
  </si>
  <si>
    <t>d6c659c7d2d7a20ba640b4981b9e8c82d2948e02</t>
  </si>
  <si>
    <t>25135aa82d3f54db2dce6ca64781efcdde2e55d0</t>
  </si>
  <si>
    <t>mike</t>
  </si>
  <si>
    <t>o'brien</t>
  </si>
  <si>
    <t>e3c5265fd0471f54d9d322eead31e05205537d3d</t>
  </si>
  <si>
    <t>Paul</t>
  </si>
  <si>
    <t>Pedersen</t>
  </si>
  <si>
    <t>8afbec33f4de266a552f50c608621053523a7a15</t>
  </si>
  <si>
    <t>Randolph</t>
  </si>
  <si>
    <t>Tan</t>
  </si>
  <si>
    <t>153d410a05d4fe7ebab63f04b5e62c756d33db0c</t>
  </si>
  <si>
    <t>c27f12a95a0d8f774174ceb974414707f214f4d8</t>
  </si>
  <si>
    <t>22a35b2aa4985cfead698920d015f691b11076f0</t>
  </si>
  <si>
    <t>d3941f5b930bbd75c8a4fc33606e774ec92a0186</t>
  </si>
  <si>
    <t>e9423c914367cf0ae89d27999e824da70864c59c</t>
  </si>
  <si>
    <t>5762995d5ef67f32149f3b6cb471a052ad7fe1ba</t>
  </si>
  <si>
    <t>jstests/ssl/libs/</t>
  </si>
  <si>
    <t>f49669ffe3f267bedc258dd17ec1b2d45970ec8a</t>
  </si>
  <si>
    <t>b82f438f807681ff409c31abdee58b3f0ead5ab0</t>
  </si>
  <si>
    <t>50b47b93b3bb63e609c55bd45127f49e60919e12</t>
  </si>
  <si>
    <t>3930732761638a6bbc10f66e4ee80009c8c403e0</t>
  </si>
  <si>
    <t>ab09662b279c8965005391350d8e56924533d128</t>
  </si>
  <si>
    <t>449f8519f4653fd01e34a1902859ef4e06f63c08</t>
  </si>
  <si>
    <t>7a0aa7d3b23ddae748894806e4fa2a6949a5d7c1</t>
  </si>
  <si>
    <t>4e62d347f090ce1afd91dc59b3db2fab8f930bc0</t>
  </si>
  <si>
    <t>ecd69fcfb4c844835441c532ef07aac093db3459</t>
  </si>
  <si>
    <t>24e794f5d3515469685a45703ca0d0505d4b5687</t>
  </si>
  <si>
    <t>77148d5a6c3e775c8e5e2944fac9695833f11b52</t>
  </si>
  <si>
    <t>c2133cd477f36ff902956374604d0823f5e20416</t>
  </si>
  <si>
    <t>5af9a7433876664ac75bc0345f5903e04b5e1e7f</t>
  </si>
  <si>
    <t>c55cc6aea43f2a71d90a44e955464656c84846e4</t>
  </si>
  <si>
    <t>c8faa8a1bcb4f9eb9ad7d320b9fa720264fed115</t>
  </si>
  <si>
    <t>26fd0b03e7b41940a1b7a6de7d23ea3d00d9dc47</t>
  </si>
  <si>
    <t>735a759908a3a8e792909eb23160ec29eba83e9c</t>
  </si>
  <si>
    <t>9f009f6aeaafeff034e4f658002f4c131bfd45ee</t>
  </si>
  <si>
    <t>cc6e1b9cab1e42e4b41ff9689cca500ff106074c</t>
  </si>
  <si>
    <t>044bbff557853c9a4dac9018622ccbc7aaba9f99</t>
  </si>
  <si>
    <t>Robie</t>
  </si>
  <si>
    <t>Basak</t>
  </si>
  <si>
    <t>c9edb7fd03e67827227a7cb3c7c40555efcae152</t>
  </si>
  <si>
    <t>df3d84e688efbaa7c83666a1122761c29d10dfbe</t>
  </si>
  <si>
    <t>Scott</t>
  </si>
  <si>
    <t>Hernandez</t>
  </si>
  <si>
    <t>5f2ad3f6411cb1c727e4b836798b8ef06de25f2d</t>
  </si>
  <si>
    <t>d5cb9b629e6033c4cca354aad8928ba1b7148601</t>
  </si>
  <si>
    <t>5c7f1ad47ec54152435a5541aa3912a2bacd0196</t>
  </si>
  <si>
    <t>e7160fcd26cc0508f9fe2a47bb0a78561250565d</t>
  </si>
  <si>
    <t>e6c3c69c508b431a1c38dc5011928e236ddb09df</t>
  </si>
  <si>
    <t>320397d71a0344db775146e42a54d755241533b2</t>
  </si>
  <si>
    <t>Shaun</t>
  </si>
  <si>
    <t>Verch</t>
  </si>
  <si>
    <t>8f8ef66e1b259372d4b6fccda6e57e7988b6f506</t>
  </si>
  <si>
    <t>5ed289416778ee4c6c5f5847826bc68da593459c</t>
  </si>
  <si>
    <t>f5049622d58df88f11369427b5e535fd79e22ef6</t>
  </si>
  <si>
    <t>640a450f0d894001a073c4da02c99d4c01c8bad7</t>
  </si>
  <si>
    <t>29f796ddd8f5383b3d389e43318fac433df1cb71</t>
  </si>
  <si>
    <t>59ffbe2a8db0ff498009e786e651b94e7770ed81</t>
  </si>
  <si>
    <t>4989b84929bcb9112c5a0257c5ae32db2067b80f</t>
  </si>
  <si>
    <t>92cf0713b74ce2f8b011e6768a66c4e99d75a8ea</t>
  </si>
  <si>
    <t>78bf8771fa3237d534575d9831992235c6bb9de8</t>
  </si>
  <si>
    <t>7f15f0c898b796ff7eeeeb84ee60ee56ddc92385</t>
  </si>
  <si>
    <t>d91079d6d0d85b070c7d94376a441a7d41ae49f5</t>
  </si>
  <si>
    <t>410405e01c0c9bb5d1c9ed4f8d2a28b865cd19c8</t>
  </si>
  <si>
    <t>d5163be022cecb3c58fa2456e2031a223cc341ad</t>
  </si>
  <si>
    <t>e3569aeb23884abfc50ff32135055441a691142d</t>
  </si>
  <si>
    <t>Spencer</t>
  </si>
  <si>
    <t>T</t>
  </si>
  <si>
    <t>7b694b4b38e556af127b67c0b0be7aa08b982822</t>
  </si>
  <si>
    <t>bb56b28f2171c69ce7d5d334d14823987fe21d7d</t>
  </si>
  <si>
    <t>36c3d951c28cf752789cf881089f3a1683974ac8</t>
  </si>
  <si>
    <t>dac6264fb0f0040f7bd8784ed44c33e4a1318d5b</t>
  </si>
  <si>
    <t>48bd31fe392c0dc9fea11bfd1cef7bf2b9da65ec</t>
  </si>
  <si>
    <t>f65a0b814b8c77e3fbe90bca0c061c9b77f6acdb</t>
  </si>
  <si>
    <t>6d52377da1545aef697889a7e83800e80cf93084</t>
  </si>
  <si>
    <t>76fc4baa3004af615066ba82ef458908ff2eb041</t>
  </si>
  <si>
    <t>db151b44bce6975fd66e6eece4088035526e57ae</t>
  </si>
  <si>
    <t>5faea8c7afbeaf271539e536dd9fee7f5be8723e</t>
  </si>
  <si>
    <t>6ebe63c5d211a932ebc38bcce7bfa2f803fa00fe</t>
  </si>
  <si>
    <t>93f27e7d3bc6db0b0ba6b92cfe9cf69d54a82d0e</t>
  </si>
  <si>
    <t>740526fa345d5eed2070602c0ad986591003c9e5</t>
  </si>
  <si>
    <t>e6257f5996ffcfb3c1d1b1aed734a599b05d3456</t>
  </si>
  <si>
    <t>6105f6aa2408ff6f2f95e302e3e39adff51867c8</t>
  </si>
  <si>
    <t>c3aff7ead075d1ed955d072e083b8527b4bc07fe</t>
  </si>
  <si>
    <t>dfdfcefb7d0d7c484ffb6ca2519ec2e0272e25d7</t>
  </si>
  <si>
    <t>067894d8da40927ddb5c919a421a7f52ec39dd55</t>
  </si>
  <si>
    <t>8dfa08c32ed52628cd7960b0c96fcc2a1ee34839</t>
  </si>
  <si>
    <t>5432e4836aec87fe9b53efe19d3bfff90ef0f6ef</t>
  </si>
  <si>
    <t>bf0efac7a9ce524341fb3967eb2b41c09afd1f1e</t>
  </si>
  <si>
    <t>3be94e6c074a53a0a203561b57540ff4f2cdc689</t>
  </si>
  <si>
    <t>e6997d6ab5e5e048b1f99c764cd5e0c17d30808d</t>
  </si>
  <si>
    <t>fb925afd65723878fa2911f513f275eada1c8337</t>
  </si>
  <si>
    <t>df7f129d1fb76934b1d45653f86df6a6411c66ad</t>
  </si>
  <si>
    <t>46068dbc19b0223f2b1da316482d46a3cdcc29b6</t>
  </si>
  <si>
    <t>e08d7acd008b68259832a7479d817ad6e087779f</t>
  </si>
  <si>
    <t>c066779f8418835827eb0c48ce4ddb1ecccd416c</t>
  </si>
  <si>
    <t>c7ad0ea79722bb806ae4f5b8f8adfd67fa3ca180</t>
  </si>
  <si>
    <t>8efec57e697a3bdbd72e4cdebf39e8e8fa9c2df4</t>
  </si>
  <si>
    <t>7cccec0ff61f573baf17cde32e325b7f2b08e2cb</t>
  </si>
  <si>
    <t>hash</t>
  </si>
  <si>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</si>
  <si>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</si>
  <si>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</si>
  <si>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</si>
  <si>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</si>
  <si>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</si>
  <si>
    <t>Adam Comerford</t>
  </si>
  <si>
    <t>Andreas Nilsson</t>
  </si>
  <si>
    <t>Andrew Morrow</t>
  </si>
  <si>
    <t>Andy Schwerin</t>
  </si>
  <si>
    <t>Benety Goh</t>
  </si>
  <si>
    <t>Charlie Page</t>
  </si>
  <si>
    <t>Christian Kvalheim</t>
  </si>
  <si>
    <t>Dan Pasette</t>
  </si>
  <si>
    <t>David Storch</t>
  </si>
  <si>
    <t>Davide Italiano</t>
  </si>
  <si>
    <t xml:space="preserve">dwight </t>
  </si>
  <si>
    <t xml:space="preserve">Dwight </t>
  </si>
  <si>
    <t>Eliot Horowitz</t>
  </si>
  <si>
    <t>Eric Milkie</t>
  </si>
  <si>
    <t>Ernie Hershey</t>
  </si>
  <si>
    <t>Greg Studer</t>
  </si>
  <si>
    <t>Hari Khalsa</t>
  </si>
  <si>
    <t>Jason Rassi</t>
  </si>
  <si>
    <t>Kaloian Manassiev</t>
  </si>
  <si>
    <t>Kamran Khan</t>
  </si>
  <si>
    <t>Kyle Erf</t>
  </si>
  <si>
    <t>Mark Benvenuto</t>
  </si>
  <si>
    <t>Mathias Stearn</t>
  </si>
  <si>
    <t>matt dannenberg</t>
  </si>
  <si>
    <t>Matt Dannenberg</t>
  </si>
  <si>
    <t>Matt Kangas</t>
  </si>
  <si>
    <t>mike o'brien</t>
  </si>
  <si>
    <t>Paul Pedersen</t>
  </si>
  <si>
    <t>Randolph Tan</t>
  </si>
  <si>
    <t>Robie Basak</t>
  </si>
  <si>
    <t>Scott Hernandez</t>
  </si>
  <si>
    <t>Shaun Verch</t>
  </si>
  <si>
    <t>Spencer T</t>
  </si>
  <si>
    <t>Row Labels</t>
  </si>
  <si>
    <t>(blank)</t>
  </si>
  <si>
    <t>Grand Total</t>
  </si>
  <si>
    <t>Column Labels</t>
  </si>
  <si>
    <t>Sum of LOC Per Component</t>
  </si>
  <si>
    <t>Component</t>
  </si>
  <si>
    <t>Total LOC</t>
  </si>
  <si>
    <t>% of LOC</t>
  </si>
  <si>
    <t>Ownership</t>
  </si>
  <si>
    <t>Adjusted 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</si>
</sst>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" refreshedDate="42467.681351736108" createdVersion="5" refreshedVersion="5" minRefreshableVersion="3" recordCount="2052">
  <cacheSource type="worksheet">
    <worksheetSource ref="A1:F1048576" sheet="Sheet3"/>
  </cacheSource>
  <cacheFields count="6">
    <cacheField name="Contributor Name " numFmtId="0">
      <sharedItems containsBlank="1" count="32">
        <s v="Adam Comerford"/>
        <s v="Andreas Nilsson"/>
        <s v="Andrew Morrow"/>
        <s v="Andy Schwerin"/>
        <s v="Benety Goh"/>
        <s v="Charlie Page"/>
        <s v="Christian Kvalheim"/>
        <s v="Dan Pasette"/>
        <s v="David Storch"/>
        <s v="Davide Italiano"/>
        <s v="dwight "/>
        <s v="Eliot Horowitz"/>
        <s v="Eric Milkie"/>
        <s v="Ernie Hershey"/>
        <s v="Greg Studer"/>
        <s v="Hari Khalsa"/>
        <s v="Jason Rassi"/>
        <s v="Kaloian Manassiev"/>
        <s v="Kamran Khan"/>
        <s v="Kyle Erf"/>
        <s v="Mark Benvenuto"/>
        <s v="Mathias Stearn"/>
        <s v="matt dannenberg"/>
        <s v="Matt Kangas"/>
        <s v="mike o'brien"/>
        <s v="Paul Pedersen"/>
        <s v="Randolph Tan"/>
        <s v="Robie Basak"/>
        <s v="Scott Hernandez"/>
        <s v="Shaun Verch"/>
        <s v="Spencer T"/>
        <m/>
      </sharedItems>
    </cacheField>
    <cacheField name="Commit Hash " numFmtId="0">
      <sharedItems containsBlank="1"/>
    </cacheField>
    <cacheField name="Percentages Per Component" numFmtId="0">
      <sharedItems containsString="0" containsBlank="1" containsNumber="1" minValue="0" maxValue="1"/>
    </cacheField>
    <cacheField name="Components(Directories)" numFmtId="0">
      <sharedItems containsBlank="1" count="69">
        <m/>
        <s v="src/mongo/db/ops/"/>
        <s v="jstests/auth/"/>
        <s v="src/mongo/db/auth/"/>
        <s v="src/mongo/s/"/>
        <s v="src/mongo/db/"/>
        <s v="jstests/auth/lib/"/>
        <s v="src/mongo/db/commands/"/>
        <s v="src/mongo/db/repl/"/>
        <s v="src/mongo/bson/mutable/"/>
        <s v="src/mongo/db/stats/"/>
        <s v="src/mongo/dbtests/perf/"/>
        <s v="src/mongo/util/concurrency/"/>
        <s v="src/mongo/util/mongoutils/"/>
        <s v="src/mongo/util/"/>
        <s v="src/mongo/db/query/"/>
        <s v="src/third_party/s2/"/>
        <s v="src/mongo/platform/"/>
        <s v="src/mongo/db/catalog/"/>
        <s v="src/mongo/db/fts/"/>
        <s v="src/mongo/bson/"/>
        <s v="src/mongo/db/structure/catalog/"/>
        <s v="src/third_party/s2/base/"/>
        <s v="src/mongo/base/"/>
        <s v="src/mongo/db/matcher/"/>
        <s v="src/third_party/gperftools-2.0/src/"/>
        <s v="jstests/multiVersion/libs/"/>
        <s v="jstests/multiVersion/"/>
        <s v="src/mongo/s/commands/"/>
        <s v="src/mongo/"/>
        <s v="src/mongo/bson/util/"/>
        <s v="src/mongo/shell/"/>
        <s v="site_scons/site_tools/"/>
        <s v="jstests/"/>
        <s v="jstests/slowWeekly/"/>
        <s v="src/mongo/db/exec/"/>
        <s v="src/mongo/db/geo/"/>
        <s v="src/mongo/dbtests/"/>
        <s v="src/mongo/scripting/"/>
        <s v="src/"/>
        <s v="jstests/slowNightly/"/>
        <s v="src/mongo/db/structure/"/>
        <s v="jstests/core/"/>
        <s v="jstests/replsets/"/>
        <s v="src/mongo/tools/"/>
        <s v="jstests/sharding/"/>
        <s v="jstests/tool/"/>
        <s v="src/mongo/db/structure/btree/"/>
        <s v="src/mongo/db/pipeline/"/>
        <s v="buildscripts/"/>
        <s v="src/mongo/util/net/"/>
        <s v="jstests/aggregation/"/>
        <s v="src/mongo/db/index/"/>
        <s v="src/mongo/db/storage/"/>
        <s v="src/mongo/db/catalog/ondisk/"/>
        <s v="src/mongo/client/"/>
        <s v="src/mongo/s/write_ops/"/>
        <s v="src/mongo/db/commands/write_commands/"/>
        <s v="src/third_party/"/>
        <s v="src/mongo/dbtests/mock/"/>
        <s v="jstests/aggregation/bugs/"/>
        <s v="jstests/repl/"/>
        <s v="src/mongo/installer/msi/wxs/"/>
        <s v="src/mongo/installer/msi/"/>
        <s v="src/mongo/util/options_parser/"/>
        <s v="src/third_party/boost/"/>
        <s v="src/mongo/db/sorter/"/>
        <s v="src/third_party/v8/src/"/>
        <s v="jstests/ssl/libs/"/>
      </sharedItems>
    </cacheField>
    <cacheField name="Total Lines of Code for Commit" numFmtId="0">
      <sharedItems containsBlank="1" containsMixedTypes="1" containsNumber="1" containsInteger="1" minValue="0" maxValue="8559"/>
    </cacheField>
    <cacheField name="LOC Per Component" numFmtId="0">
      <sharedItems containsBlank="1" containsMixedTypes="1" containsNumber="1" minValue="0" maxValue="4878.6299999999992" count="640">
        <e v="#VALUE!"/>
        <n v="0"/>
        <n v="4"/>
        <n v="10.29"/>
        <n v="3.6960000000000002"/>
        <n v="2.82"/>
        <n v="12.165000000000001"/>
        <n v="37"/>
        <n v="6"/>
        <n v="17"/>
        <n v="4.4530000000000003"/>
        <n v="8.613999999999999"/>
        <n v="4.5259999999999998"/>
        <n v="17.593"/>
        <n v="2.4820000000000002"/>
        <n v="35.113"/>
        <n v="269"/>
        <n v="17.170000000000002"/>
        <n v="2.0059999999999998"/>
        <n v="1.802"/>
        <n v="7.8880000000000008"/>
        <n v="2.2440000000000002"/>
        <n v="2.7880000000000003"/>
        <n v="3"/>
        <n v="1.6839999999999999"/>
        <n v="2.3119999999999998"/>
        <n v="129"/>
        <n v="285"/>
        <n v="20.925000000000001"/>
        <n v="10.044"/>
        <n v="19"/>
        <n v="79.697999999999993"/>
        <n v="31.191000000000003"/>
        <n v="4.3010000000000002"/>
        <n v="4.4880000000000004"/>
        <n v="43.571000000000005"/>
        <n v="134.26599999999999"/>
        <n v="47"/>
        <n v="3.15"/>
        <n v="14.831999999999999"/>
        <n v="10"/>
        <n v="15"/>
        <n v="8"/>
        <n v="22"/>
        <n v="19.061999999999998"/>
        <n v="14.742000000000001"/>
        <n v="15.605999999999998"/>
        <n v="4.4820000000000002"/>
        <n v="57.878999999999998"/>
        <n v="1.0619999999999998"/>
        <n v="182.44800000000001"/>
        <n v="1.81"/>
        <n v="177.018"/>
        <n v="79"/>
        <n v="69.731999999999999"/>
        <n v="143.208"/>
        <n v="20.826000000000001"/>
        <n v="0.79299999999999993"/>
        <n v="6.8929999999999998"/>
        <n v="31.11"/>
        <n v="22.021000000000001"/>
        <n v="104.133"/>
        <n v="136.48500000000001"/>
        <n v="95.707999999999998"/>
        <n v="7"/>
        <n v="19.048999999999999"/>
        <n v="3.6979999999999995"/>
        <n v="19.478999999999999"/>
        <n v="0.68800000000000006"/>
        <n v="266"/>
        <n v="2.004"/>
        <n v="100.2"/>
        <n v="214.428"/>
        <n v="30.06"/>
        <n v="150.29999999999998"/>
        <n v="2.5049999999999999"/>
        <n v="603"/>
        <n v="111"/>
        <n v="2"/>
        <n v="4.1840000000000002"/>
        <n v="16.905000000000001"/>
        <n v="263.23500000000001"/>
        <n v="2.415"/>
        <n v="4.83"/>
        <n v="1736.385"/>
        <n v="50.715000000000003"/>
        <n v="321.19499999999999"/>
        <n v="7.2450000000000001"/>
        <n v="78.641999999999996"/>
        <n v="93.635999999999996"/>
        <n v="3.9779999999999998"/>
        <n v="111.69"/>
        <n v="17.442"/>
        <n v="177"/>
        <n v="5.85"/>
        <n v="124.02"/>
        <n v="127.02199999999999"/>
        <n v="83.76700000000001"/>
        <n v="11"/>
        <n v="18.010999999999999"/>
        <n v="4.1500000000000004"/>
        <n v="37.267000000000003"/>
        <n v="22.659000000000002"/>
        <n v="0.747"/>
        <n v="29"/>
        <n v="11.263999999999999"/>
        <n v="16.015999999999998"/>
        <n v="60.631999999999998"/>
        <n v="34.216000000000001"/>
        <n v="187.096"/>
        <n v="53.872"/>
        <n v="451.36"/>
        <n v="43"/>
        <n v="20.37"/>
        <n v="203.70000000000002"/>
        <n v="2.0369999999999999"/>
        <n v="16.295999999999999"/>
        <n v="1010.352"/>
        <n v="604.98899999999992"/>
        <n v="162.96"/>
        <n v="8.1479999999999997"/>
        <n v="20.687999999999999"/>
        <n v="409.88099999999997"/>
        <n v="1.647"/>
        <n v="242.10899999999998"/>
        <n v="1068.903"/>
        <n v="286.57799999999997"/>
        <n v="42.821999999999996"/>
        <n v="0.67200000000000004"/>
        <n v="1.792"/>
        <n v="5.3760000000000003"/>
        <n v="214.59199999999998"/>
        <n v="1.1200000000000001"/>
        <n v="67.150000000000006"/>
        <n v="14.450000000000001"/>
        <n v="84.49"/>
        <n v="3.4"/>
        <n v="81.168000000000006"/>
        <n v="215.73599999999999"/>
        <n v="396.58400000000006"/>
        <n v="17.088000000000001"/>
        <n v="80.613"/>
        <n v="197.05399999999997"/>
        <n v="393.41899999999998"/>
        <n v="16.536000000000001"/>
        <n v="35.604000000000006"/>
        <n v="93.266999999999996"/>
        <n v="7.8120000000000003"/>
        <n v="54.125999999999998"/>
        <n v="39"/>
        <n v="30"/>
        <n v="1.6359999999999999"/>
        <n v="2.36"/>
        <n v="1.0960000000000001"/>
        <n v="0.90200000000000002"/>
        <n v="294.34499999999997"/>
        <n v="133.92000000000002"/>
        <n v="308.29500000000002"/>
        <n v="1.395"/>
        <n v="648.67500000000007"/>
        <n v="4.1850000000000005"/>
        <n v="2.2799999999999998"/>
        <n v="4.2699999999999996"/>
        <n v="5.72"/>
        <n v="1"/>
        <n v="167"/>
        <n v="36"/>
        <n v="21.923999999999999"/>
        <n v="27.026999999999997"/>
        <n v="4.1579999999999995"/>
        <n v="7.5600000000000005"/>
        <n v="83.349000000000004"/>
        <n v="23.058"/>
        <n v="3.4019999999999997"/>
        <n v="12.474"/>
        <n v="5.2919999999999998"/>
        <n v="16.200000000000003"/>
        <n v="18.080000000000002"/>
        <n v="3.16"/>
        <n v="2.48"/>
        <n v="42.188000000000002"/>
        <n v="9.01"/>
        <n v="1.7490000000000001"/>
        <n v="542.41200000000003"/>
        <n v="3.843"/>
        <n v="17.817999999999998"/>
        <n v="41.122999999999998"/>
        <n v="37.344999999999999"/>
        <n v="59.558"/>
        <n v="1.4350000000000001"/>
        <n v="203.35999999999999"/>
        <n v="9.1120000000000001"/>
        <n v="2.68"/>
        <n v="510.27199999999999"/>
        <n v="6.968"/>
        <n v="3.2160000000000002"/>
        <n v="9.016"/>
        <n v="18.956000000000003"/>
        <n v="494"/>
        <n v="9"/>
        <n v="163"/>
        <n v="23.25"/>
        <n v="69.75"/>
        <n v="655.5"/>
        <n v="6.8780000000000001"/>
        <n v="173.941"/>
        <n v="9.43"/>
        <n v="105.455"/>
        <n v="50"/>
        <n v="3.5519999999999996"/>
        <n v="19.103999999999999"/>
        <n v="25.295999999999999"/>
        <n v="663.63199999999995"/>
        <n v="38.664999999999999"/>
        <n v="7.3629999999999995"/>
        <n v="187.65699999999998"/>
        <n v="3.7809999999999997"/>
        <n v="104"/>
        <n v="55.527999999999999"/>
        <n v="32.384"/>
        <n v="5"/>
        <n v="84"/>
        <n v="16"/>
        <n v="62.923000000000002"/>
        <n v="37.975999999999999"/>
        <n v="26"/>
        <n v="14"/>
        <n v="25"/>
        <n v="20"/>
        <n v="16.472999999999999"/>
        <n v="270.50400000000002"/>
        <n v="1.734"/>
        <n v="18.407"/>
        <n v="60.514000000000003"/>
        <n v="43.792000000000002"/>
        <n v="68.096000000000004"/>
        <n v="3.3479999999999999"/>
        <n v="25.596"/>
        <n v="19.71"/>
        <n v="5.2380000000000004"/>
        <n v="60.474999999999994"/>
        <n v="234.23000000000002"/>
        <n v="72"/>
        <n v="517.96199999999999"/>
        <n v="1.038"/>
        <n v="47.501999999999995"/>
        <n v="196.53299999999999"/>
        <n v="15.138"/>
        <n v="1.3049999999999999"/>
        <n v="0.90900000000000003"/>
        <n v="2.0880000000000001"/>
        <n v="7.1999999999999993"/>
        <n v="92.7"/>
        <n v="24"/>
        <n v="1.8760000000000001"/>
        <n v="542.16399999999999"/>
        <n v="125.69200000000001"/>
        <n v="7.5040000000000004"/>
        <n v="58.155999999999999"/>
        <n v="236.376"/>
        <n v="647.21999999999991"/>
        <n v="243.88"/>
        <n v="6.51"/>
        <n v="3.42"/>
        <n v="2.6999999999999997"/>
        <n v="5.58"/>
        <n v="8.370000000000001"/>
        <n v="3.36"/>
        <n v="19.086000000000002"/>
        <n v="6.3620000000000001"/>
        <n v="3.181"/>
        <n v="279.928"/>
        <n v="1539.604"/>
        <n v="1269.2190000000001"/>
        <n v="558.39"/>
        <n v="1983.614"/>
        <n v="26.59"/>
        <n v="10.636000000000001"/>
        <n v="15.954000000000001"/>
        <n v="5.3180000000000005"/>
        <n v="824.29"/>
        <n v="1196.55"/>
        <n v="58.497999999999998"/>
        <n v="21.272000000000002"/>
        <n v="15.936"/>
        <n v="2.7389999999999999"/>
        <n v="219.12"/>
        <n v="9.7110000000000003"/>
        <n v="0.996"/>
        <n v="60"/>
        <n v="2.8119999999999998"/>
        <n v="16.169"/>
        <n v="57.875999999999998"/>
        <n v="12.614000000000001"/>
        <n v="366.548"/>
        <n v="301.25200000000001"/>
        <n v="2.226"/>
        <n v="18"/>
        <n v="2.8699999999999997"/>
        <n v="7.1199999999999992"/>
        <n v="59.736000000000004"/>
        <n v="54.15"/>
        <n v="7.8800000000000008"/>
        <n v="12.1"/>
        <n v="6.5519999999999996"/>
        <n v="3.8479999999999999"/>
        <n v="15.548"/>
        <n v="108.34400000000001"/>
        <n v="2.9000000000000004"/>
        <n v="4.524"/>
        <n v="279.58499999999998"/>
        <n v="5.13"/>
        <n v="54.505000000000003"/>
        <n v="0.44"/>
        <n v="74.375"/>
        <n v="26.074999999999999"/>
        <n v="4.407"/>
        <n v="8.58"/>
        <n v="181.488"/>
        <n v="214.92000000000002"/>
        <n v="0.79600000000000004"/>
        <n v="194.62"/>
        <n v="674.33199999999999"/>
        <n v="49.444000000000003"/>
        <n v="129.39599999999999"/>
        <n v="1.052"/>
        <n v="40"/>
        <n v="21.112000000000002"/>
        <n v="34.832000000000001"/>
        <n v="2.31"/>
        <n v="765.38"/>
        <n v="1.54"/>
        <n v="59.849999999999994"/>
        <n v="66.024000000000001"/>
        <n v="1.1850000000000001"/>
        <n v="523.77"/>
        <n v="197.89500000000001"/>
        <n v="452.67"/>
        <n v="2.37"/>
        <n v="3.5550000000000002"/>
        <n v="3.84"/>
        <n v="951.04"/>
        <n v="55.039999999999992"/>
        <n v="7.68"/>
        <n v="90.88"/>
        <n v="23.04"/>
        <n v="97.28"/>
        <n v="15.36"/>
        <n v="16.64"/>
        <n v="1.28"/>
        <n v="15.004000000000001"/>
        <n v="6.9740000000000002"/>
        <n v="94.68"/>
        <n v="13.44"/>
        <n v="11.76"/>
        <n v="3.77"/>
        <n v="6.4350000000000005"/>
        <n v="23.4"/>
        <n v="9.36"/>
        <n v="21.84"/>
        <n v="125.21599999999999"/>
        <n v="54.912000000000006"/>
        <n v="27.456000000000003"/>
        <n v="8.32"/>
        <n v="38.688000000000002"/>
        <n v="26.624000000000002"/>
        <n v="102.752"/>
        <n v="30.367999999999999"/>
        <n v="47.808"/>
        <n v="4.992"/>
        <n v="138.816"/>
        <n v="17.712"/>
        <n v="16.847999999999999"/>
        <n v="31.535999999999998"/>
        <n v="41.688000000000002"/>
        <n v="3.78"/>
        <n v="101.11499999999999"/>
        <n v="79.179999999999993"/>
        <n v="10.165000000000001"/>
        <n v="17.548000000000002"/>
        <n v="21"/>
        <n v="24.9"/>
        <n v="17.279999999999998"/>
        <n v="12.69"/>
        <n v="559.65"/>
        <n v="13.776"/>
        <n v="12.306000000000001"/>
        <n v="259.27199999999999"/>
        <n v="13.296000000000001"/>
        <n v="3.8780000000000001"/>
        <n v="85.802999999999997"/>
        <n v="0.77300000000000002"/>
        <n v="66.477999999999994"/>
        <n v="429.01500000000004"/>
        <n v="188.61199999999999"/>
        <n v="69.19"/>
        <n v="9.9"/>
        <n v="1.76"/>
        <n v="3.9599999999999995"/>
        <n v="24.970000000000002"/>
        <n v="7.9650000000000007"/>
        <n v="27.14"/>
        <n v="11.977"/>
        <n v="11.8"/>
        <n v="253.602"/>
        <n v="10.512"/>
        <n v="482.238"/>
        <n v="563.70600000000002"/>
        <n v="6.0720000000000001"/>
        <n v="1.92"/>
        <n v="16.991999999999997"/>
        <n v="0.96"/>
        <n v="80.52000000000001"/>
        <n v="58.56"/>
        <n v="56.12"/>
        <n v="385.52"/>
        <n v="132.97999999999999"/>
        <n v="1.22"/>
        <n v="25.62"/>
        <n v="146.4"/>
        <n v="17.080000000000002"/>
        <n v="305"/>
        <n v="4.88"/>
        <n v="5.6450000000000005"/>
        <n v="116.28699999999999"/>
        <n v="2.258"/>
        <n v="76.772000000000006"/>
        <n v="924.65099999999995"/>
        <n v="2045.652"/>
        <n v="2053.884"/>
        <n v="4.1159999999999997"/>
        <n v="3.032"/>
        <n v="3025.9360000000001"/>
        <n v="2.915"/>
        <n v="2.6840000000000002"/>
        <n v="1.98"/>
        <n v="3.399"/>
        <n v="535.98400000000004"/>
        <n v="19.46"/>
        <n v="3.1"/>
        <n v="1391.9"/>
        <n v="151.9"/>
        <n v="460.416"/>
        <n v="67.055999999999997"/>
        <n v="1.5620000000000001"/>
        <n v="295.21800000000002"/>
        <n v="49.984000000000002"/>
        <n v="19.525000000000002"/>
        <n v="413.149"/>
        <n v="34.419000000000004"/>
        <n v="18.773999999999997"/>
        <n v="375.47999999999996"/>
        <n v="463.09199999999998"/>
        <n v="147.06299999999999"/>
        <n v="232.006"/>
        <n v="238.226"/>
        <n v="151.14599999999999"/>
        <n v="10.528"/>
        <n v="17.443999999999999"/>
        <n v="28.05"/>
        <n v="43.349999999999994"/>
        <n v="48"/>
        <n v="17.7"/>
        <n v="12.450000000000001"/>
        <n v="27"/>
        <n v="142.298"/>
        <n v="13.182"/>
        <n v="19.574999999999999"/>
        <n v="67.338000000000008"/>
        <n v="3.1319999999999997"/>
        <n v="111.36"/>
        <n v="65.075999999999993"/>
        <n v="10.44"/>
        <n v="134.328"/>
        <n v="17.747999999999998"/>
        <n v="11.087999999999999"/>
        <n v="6.8940000000000001"/>
        <n v="91.14"/>
        <n v="13.755000000000001"/>
        <n v="5.0249999999999995"/>
        <n v="329.64"/>
        <n v="72.375"/>
        <n v="506.04599999999999"/>
        <n v="98.991"/>
        <n v="53.855999999999995"/>
        <n v="48.372000000000007"/>
        <n v="22.968"/>
        <n v="265.87200000000001"/>
        <n v="126.45599999999999"/>
        <n v="5.4119999999999999"/>
        <n v="147.5"/>
        <n v="39.411999999999999"/>
        <n v="48.616"/>
        <n v="1346"/>
        <n v="4.7119999999999997"/>
        <n v="1159.152"/>
        <n v="7.0680000000000005"/>
        <n v="86"/>
        <n v="34"/>
        <n v="109"/>
        <n v="195"/>
        <n v="61"/>
        <n v="35"/>
        <n v="71.314999999999998"/>
        <n v="13.6"/>
        <n v="6.3"/>
        <n v="41.9"/>
        <n v="1.7000000000000002"/>
        <n v="32"/>
        <n v="57.12"/>
        <n v="3.5339999999999998"/>
        <n v="1.7669999999999999"/>
        <n v="2.7930000000000001"/>
        <n v="8.8919999999999995"/>
        <n v="31.236000000000004"/>
        <n v="7.6380000000000008"/>
        <n v="1.026"/>
        <n v="13"/>
        <n v="64.123999999999995"/>
        <n v="5.7039999999999997"/>
        <n v="22.08"/>
        <n v="10.744"/>
        <n v="57.187999999999995"/>
        <n v="66.882000000000005"/>
        <n v="12.403"/>
        <n v="14.443999999999999"/>
        <n v="52.124000000000002"/>
        <n v="10.676"/>
        <n v="160.36799999999999"/>
        <n v="96.375"/>
        <n v="709"/>
        <n v="2711.28"/>
        <n v="12.48"/>
        <n v="302.64"/>
        <n v="68.64"/>
        <n v="3.12"/>
        <n v="3239.7570000000001"/>
        <n v="10.125"/>
        <n v="0.76500000000000001"/>
        <n v="1.6199999999999999"/>
        <n v="9.7650000000000006"/>
        <n v="22.59"/>
        <n v="137.70999999999998"/>
        <n v="97.054999999999993"/>
        <n v="576.52"/>
        <n v="233.85599999999999"/>
        <n v="0.81200000000000006"/>
        <n v="1.9319999999999999"/>
        <n v="478.65300000000002"/>
        <n v="189.113"/>
        <n v="23.885000000000002"/>
        <n v="15.455"/>
        <n v="51.984999999999999"/>
        <n v="474"/>
        <n v="351.58800000000002"/>
        <n v="1.0589999999999999"/>
        <n v="147"/>
        <n v="69.930000000000007"/>
        <n v="3.448"/>
        <n v="4.5439999999999996"/>
        <n v="133.416"/>
        <n v="2.448"/>
        <n v="1087"/>
        <n v="52"/>
        <n v="27.648"/>
        <n v="80.244"/>
        <n v="5.2799999999999994"/>
        <n v="5.1040000000000001"/>
        <n v="165.44"/>
        <n v="109.70699999999999"/>
        <n v="181.00200000000001"/>
        <n v="68.106999999999999"/>
        <n v="2.5349999999999997"/>
        <n v="10.816000000000001"/>
        <n v="8.2810000000000006"/>
        <n v="65.572000000000003"/>
        <n v="21.868000000000002"/>
        <n v="6.1040000000000001"/>
        <n v="102.971"/>
        <n v="19.573"/>
        <n v="17.871000000000002"/>
        <n v="708.88299999999992"/>
        <n v="408"/>
        <n v="71"/>
        <n v="24.416"/>
        <n v="8.5120000000000005"/>
        <n v="78.959999999999994"/>
        <n v="1977.1290000000001"/>
        <n v="205.416"/>
        <n v="1086.9929999999999"/>
        <n v="368.03699999999998"/>
        <n v="4878.6299999999992"/>
        <n v="25.677"/>
        <n v="41"/>
        <n v="800.66399999999999"/>
        <n v="112.422"/>
        <n v="68.309999999999988"/>
        <n v="30.591000000000001"/>
        <n v="192.708"/>
        <n v="136.422"/>
        <n v="140.238"/>
        <n v="9.5400000000000009"/>
        <n v="473.18399999999997"/>
        <n v="37.433999999999997"/>
        <n v="13.515000000000001"/>
        <n v="2.12"/>
        <n v="7.87"/>
        <n v="0.68399999999999994"/>
        <n v="17.297999999999998"/>
        <n v="28"/>
        <n v="51.948"/>
        <n v="25.974"/>
        <n v="32.092999999999996"/>
        <n v="34.840000000000003"/>
        <n v="6.375"/>
        <n v="7.1249999999999991"/>
        <n v="11.450000000000001"/>
        <n v="28.363"/>
        <n v="36.499000000000002"/>
        <n v="42.600999999999999"/>
        <n v="5.3109999999999999"/>
        <n v="16.576000000000001"/>
        <n v="13.468"/>
        <n v="41.661999999999999"/>
        <n v="2.2199999999999998"/>
        <n v="19.855999999999998"/>
        <n v="16.864000000000001"/>
        <n v="0.81600000000000006"/>
        <n v="10.608000000000001"/>
        <n v="86.36"/>
        <n v="1.0880000000000001"/>
        <n v="62"/>
        <n v="65.415999999999997"/>
        <n v="2.516"/>
        <n v="195.13200000000001"/>
        <n v="6.6660000000000004"/>
        <n v="229"/>
        <n v="171"/>
        <n v="30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2">
  <r>
    <x v="0"/>
    <m/>
    <m/>
    <x v="0"/>
    <s v="Total Lines of Code for Commit"/>
    <x v="0"/>
  </r>
  <r>
    <x v="0"/>
    <s v="cec1b16a90acadf97b892a56fb15943a72f04398"/>
    <m/>
    <x v="0"/>
    <n v="4"/>
    <x v="1"/>
  </r>
  <r>
    <x v="0"/>
    <m/>
    <m/>
    <x v="0"/>
    <n v="4"/>
    <x v="1"/>
  </r>
  <r>
    <x v="0"/>
    <m/>
    <n v="1"/>
    <x v="1"/>
    <n v="4"/>
    <x v="2"/>
  </r>
  <r>
    <x v="1"/>
    <m/>
    <m/>
    <x v="0"/>
    <n v="4"/>
    <x v="1"/>
  </r>
  <r>
    <x v="1"/>
    <s v="823a3e4929a62944e20ab808fc6324692d89ae68"/>
    <m/>
    <x v="0"/>
    <n v="14"/>
    <x v="1"/>
  </r>
  <r>
    <x v="1"/>
    <m/>
    <m/>
    <x v="0"/>
    <n v="14"/>
    <x v="1"/>
  </r>
  <r>
    <x v="1"/>
    <m/>
    <n v="0.73499999999999999"/>
    <x v="2"/>
    <n v="14"/>
    <x v="3"/>
  </r>
  <r>
    <x v="1"/>
    <m/>
    <n v="0.26400000000000001"/>
    <x v="3"/>
    <n v="14"/>
    <x v="4"/>
  </r>
  <r>
    <x v="1"/>
    <m/>
    <m/>
    <x v="0"/>
    <n v="14"/>
    <x v="1"/>
  </r>
  <r>
    <x v="1"/>
    <s v="278537043b7f6149eedc6392bbaab4caa5820ab2"/>
    <m/>
    <x v="0"/>
    <n v="15"/>
    <x v="1"/>
  </r>
  <r>
    <x v="1"/>
    <m/>
    <m/>
    <x v="0"/>
    <n v="15"/>
    <x v="1"/>
  </r>
  <r>
    <x v="1"/>
    <m/>
    <n v="0.188"/>
    <x v="3"/>
    <n v="15"/>
    <x v="5"/>
  </r>
  <r>
    <x v="1"/>
    <m/>
    <n v="0.81100000000000005"/>
    <x v="4"/>
    <n v="15"/>
    <x v="6"/>
  </r>
  <r>
    <x v="1"/>
    <m/>
    <m/>
    <x v="0"/>
    <n v="15"/>
    <x v="1"/>
  </r>
  <r>
    <x v="1"/>
    <s v="bc25799bbeaee8e6133804ffa6fece31e8a62236"/>
    <m/>
    <x v="0"/>
    <n v="37"/>
    <x v="1"/>
  </r>
  <r>
    <x v="1"/>
    <m/>
    <m/>
    <x v="0"/>
    <n v="37"/>
    <x v="1"/>
  </r>
  <r>
    <x v="1"/>
    <m/>
    <n v="1"/>
    <x v="5"/>
    <n v="37"/>
    <x v="7"/>
  </r>
  <r>
    <x v="1"/>
    <m/>
    <m/>
    <x v="0"/>
    <n v="37"/>
    <x v="1"/>
  </r>
  <r>
    <x v="1"/>
    <s v="fb2c23ae94e9acf8549d8cc95e584c7e7836a952"/>
    <m/>
    <x v="0"/>
    <n v="6"/>
    <x v="1"/>
  </r>
  <r>
    <x v="1"/>
    <m/>
    <m/>
    <x v="0"/>
    <n v="6"/>
    <x v="1"/>
  </r>
  <r>
    <x v="1"/>
    <m/>
    <n v="1"/>
    <x v="3"/>
    <n v="6"/>
    <x v="8"/>
  </r>
  <r>
    <x v="1"/>
    <m/>
    <m/>
    <x v="0"/>
    <n v="6"/>
    <x v="1"/>
  </r>
  <r>
    <x v="1"/>
    <s v="fe0a2607127f13504b4a42fb1c08a4dd7384d844"/>
    <m/>
    <x v="0"/>
    <n v="17"/>
    <x v="1"/>
  </r>
  <r>
    <x v="1"/>
    <m/>
    <m/>
    <x v="0"/>
    <n v="17"/>
    <x v="1"/>
  </r>
  <r>
    <x v="1"/>
    <m/>
    <n v="1"/>
    <x v="3"/>
    <n v="17"/>
    <x v="9"/>
  </r>
  <r>
    <x v="1"/>
    <m/>
    <m/>
    <x v="0"/>
    <n v="17"/>
    <x v="1"/>
  </r>
  <r>
    <x v="1"/>
    <s v="620a73f36ec8c6bc1fb8782dcf3f637045cea5d9"/>
    <m/>
    <x v="0"/>
    <n v="73"/>
    <x v="1"/>
  </r>
  <r>
    <x v="1"/>
    <m/>
    <m/>
    <x v="0"/>
    <n v="73"/>
    <x v="1"/>
  </r>
  <r>
    <x v="1"/>
    <m/>
    <n v="6.0999999999999999E-2"/>
    <x v="6"/>
    <n v="73"/>
    <x v="10"/>
  </r>
  <r>
    <x v="1"/>
    <m/>
    <n v="0.11799999999999999"/>
    <x v="3"/>
    <n v="73"/>
    <x v="11"/>
  </r>
  <r>
    <x v="1"/>
    <m/>
    <n v="6.2E-2"/>
    <x v="7"/>
    <n v="73"/>
    <x v="12"/>
  </r>
  <r>
    <x v="1"/>
    <m/>
    <n v="0.24099999999999999"/>
    <x v="8"/>
    <n v="73"/>
    <x v="13"/>
  </r>
  <r>
    <x v="1"/>
    <m/>
    <n v="3.4000000000000002E-2"/>
    <x v="5"/>
    <n v="73"/>
    <x v="14"/>
  </r>
  <r>
    <x v="1"/>
    <m/>
    <n v="0.48099999999999998"/>
    <x v="4"/>
    <n v="73"/>
    <x v="15"/>
  </r>
  <r>
    <x v="2"/>
    <m/>
    <m/>
    <x v="0"/>
    <n v="73"/>
    <x v="1"/>
  </r>
  <r>
    <x v="2"/>
    <s v="67253d75220d44a967a7ccdcead25bc37319136a"/>
    <m/>
    <x v="0"/>
    <n v="269"/>
    <x v="1"/>
  </r>
  <r>
    <x v="2"/>
    <m/>
    <m/>
    <x v="0"/>
    <n v="269"/>
    <x v="1"/>
  </r>
  <r>
    <x v="2"/>
    <m/>
    <n v="1"/>
    <x v="9"/>
    <n v="269"/>
    <x v="16"/>
  </r>
  <r>
    <x v="2"/>
    <m/>
    <m/>
    <x v="0"/>
    <n v="269"/>
    <x v="1"/>
  </r>
  <r>
    <x v="2"/>
    <s v="fc0280414c48c1c7f85ab32c1999cb9e04184986"/>
    <m/>
    <x v="0"/>
    <n v="2"/>
    <x v="1"/>
  </r>
  <r>
    <x v="2"/>
    <m/>
    <m/>
    <x v="0"/>
    <n v="2"/>
    <x v="1"/>
  </r>
  <r>
    <x v="2"/>
    <m/>
    <m/>
    <x v="0"/>
    <n v="2"/>
    <x v="1"/>
  </r>
  <r>
    <x v="2"/>
    <s v="1b44a81f70869fd24e2eccf1cfa2faa9bc372e45"/>
    <m/>
    <x v="0"/>
    <n v="34"/>
    <x v="1"/>
  </r>
  <r>
    <x v="2"/>
    <m/>
    <m/>
    <x v="0"/>
    <n v="34"/>
    <x v="1"/>
  </r>
  <r>
    <x v="2"/>
    <m/>
    <n v="0.505"/>
    <x v="10"/>
    <n v="34"/>
    <x v="17"/>
  </r>
  <r>
    <x v="2"/>
    <m/>
    <n v="5.8999999999999997E-2"/>
    <x v="5"/>
    <n v="34"/>
    <x v="18"/>
  </r>
  <r>
    <x v="2"/>
    <m/>
    <n v="5.2999999999999999E-2"/>
    <x v="11"/>
    <n v="34"/>
    <x v="19"/>
  </r>
  <r>
    <x v="2"/>
    <m/>
    <n v="0.23200000000000001"/>
    <x v="12"/>
    <n v="34"/>
    <x v="20"/>
  </r>
  <r>
    <x v="2"/>
    <m/>
    <n v="6.6000000000000003E-2"/>
    <x v="13"/>
    <n v="34"/>
    <x v="21"/>
  </r>
  <r>
    <x v="2"/>
    <m/>
    <n v="8.2000000000000003E-2"/>
    <x v="14"/>
    <n v="34"/>
    <x v="22"/>
  </r>
  <r>
    <x v="2"/>
    <m/>
    <m/>
    <x v="0"/>
    <n v="34"/>
    <x v="1"/>
  </r>
  <r>
    <x v="2"/>
    <s v="f35f54388e65df56a2a00e12395a63c3b5c9e3fc"/>
    <m/>
    <x v="0"/>
    <n v="3"/>
    <x v="1"/>
  </r>
  <r>
    <x v="2"/>
    <m/>
    <m/>
    <x v="0"/>
    <n v="3"/>
    <x v="1"/>
  </r>
  <r>
    <x v="2"/>
    <m/>
    <n v="1"/>
    <x v="15"/>
    <n v="3"/>
    <x v="23"/>
  </r>
  <r>
    <x v="2"/>
    <m/>
    <m/>
    <x v="0"/>
    <n v="3"/>
    <x v="1"/>
  </r>
  <r>
    <x v="2"/>
    <s v="864682e70d12668bb1db67b052b5de6ee21fda35"/>
    <m/>
    <x v="0"/>
    <n v="4"/>
    <x v="1"/>
  </r>
  <r>
    <x v="2"/>
    <m/>
    <m/>
    <x v="0"/>
    <n v="4"/>
    <x v="1"/>
  </r>
  <r>
    <x v="2"/>
    <m/>
    <n v="0.42099999999999999"/>
    <x v="15"/>
    <n v="4"/>
    <x v="24"/>
  </r>
  <r>
    <x v="2"/>
    <m/>
    <n v="0.57799999999999996"/>
    <x v="16"/>
    <n v="4"/>
    <x v="25"/>
  </r>
  <r>
    <x v="2"/>
    <m/>
    <m/>
    <x v="0"/>
    <n v="4"/>
    <x v="1"/>
  </r>
  <r>
    <x v="2"/>
    <s v="fe567abc1d6bf07972c0f2704079298b67c6a1f6"/>
    <m/>
    <x v="0"/>
    <n v="129"/>
    <x v="1"/>
  </r>
  <r>
    <x v="2"/>
    <m/>
    <m/>
    <x v="0"/>
    <n v="129"/>
    <x v="1"/>
  </r>
  <r>
    <x v="2"/>
    <m/>
    <n v="1"/>
    <x v="17"/>
    <n v="129"/>
    <x v="26"/>
  </r>
  <r>
    <x v="2"/>
    <m/>
    <m/>
    <x v="0"/>
    <n v="129"/>
    <x v="1"/>
  </r>
  <r>
    <x v="2"/>
    <s v="8b57f45b149b9df8ed2e9d7f74bf5d33a650cd5c"/>
    <m/>
    <x v="0"/>
    <n v="285"/>
    <x v="1"/>
  </r>
  <r>
    <x v="2"/>
    <m/>
    <m/>
    <x v="0"/>
    <n v="285"/>
    <x v="1"/>
  </r>
  <r>
    <x v="2"/>
    <m/>
    <n v="1"/>
    <x v="1"/>
    <n v="285"/>
    <x v="27"/>
  </r>
  <r>
    <x v="2"/>
    <m/>
    <m/>
    <x v="0"/>
    <n v="285"/>
    <x v="1"/>
  </r>
  <r>
    <x v="2"/>
    <s v="f4c05fbb804842a449e8131784069c2757ab2b23"/>
    <m/>
    <x v="0"/>
    <n v="31"/>
    <x v="1"/>
  </r>
  <r>
    <x v="2"/>
    <m/>
    <m/>
    <x v="0"/>
    <n v="31"/>
    <x v="1"/>
  </r>
  <r>
    <x v="2"/>
    <m/>
    <n v="0.67500000000000004"/>
    <x v="5"/>
    <n v="31"/>
    <x v="28"/>
  </r>
  <r>
    <x v="2"/>
    <m/>
    <n v="0.32400000000000001"/>
    <x v="14"/>
    <n v="31"/>
    <x v="29"/>
  </r>
  <r>
    <x v="2"/>
    <m/>
    <m/>
    <x v="0"/>
    <n v="31"/>
    <x v="1"/>
  </r>
  <r>
    <x v="2"/>
    <s v="c8c1dfc29da5f2232f17865fb4cb0d94ed1da2da"/>
    <m/>
    <x v="0"/>
    <n v="19"/>
    <x v="1"/>
  </r>
  <r>
    <x v="2"/>
    <m/>
    <m/>
    <x v="0"/>
    <n v="19"/>
    <x v="1"/>
  </r>
  <r>
    <x v="2"/>
    <m/>
    <n v="1"/>
    <x v="1"/>
    <n v="19"/>
    <x v="30"/>
  </r>
  <r>
    <x v="2"/>
    <m/>
    <m/>
    <x v="0"/>
    <n v="19"/>
    <x v="1"/>
  </r>
  <r>
    <x v="2"/>
    <s v="1d0ac3e882c6323fc99fb98c861629caf8e3918e"/>
    <m/>
    <x v="0"/>
    <n v="111"/>
    <x v="1"/>
  </r>
  <r>
    <x v="2"/>
    <m/>
    <m/>
    <x v="0"/>
    <n v="111"/>
    <x v="1"/>
  </r>
  <r>
    <x v="2"/>
    <m/>
    <n v="0.71799999999999997"/>
    <x v="1"/>
    <n v="111"/>
    <x v="31"/>
  </r>
  <r>
    <x v="2"/>
    <m/>
    <n v="0.28100000000000003"/>
    <x v="15"/>
    <n v="111"/>
    <x v="32"/>
  </r>
  <r>
    <x v="2"/>
    <m/>
    <m/>
    <x v="0"/>
    <n v="111"/>
    <x v="1"/>
  </r>
  <r>
    <x v="2"/>
    <s v="344b86426595713e32fefa2e5a627988b04529fb"/>
    <m/>
    <x v="0"/>
    <n v="187"/>
    <x v="1"/>
  </r>
  <r>
    <x v="2"/>
    <m/>
    <m/>
    <x v="0"/>
    <n v="187"/>
    <x v="1"/>
  </r>
  <r>
    <x v="2"/>
    <m/>
    <n v="2.3E-2"/>
    <x v="18"/>
    <n v="187"/>
    <x v="33"/>
  </r>
  <r>
    <x v="2"/>
    <m/>
    <n v="2.4E-2"/>
    <x v="19"/>
    <n v="187"/>
    <x v="34"/>
  </r>
  <r>
    <x v="2"/>
    <m/>
    <n v="0.23300000000000001"/>
    <x v="1"/>
    <n v="187"/>
    <x v="35"/>
  </r>
  <r>
    <x v="2"/>
    <m/>
    <n v="0.71799999999999997"/>
    <x v="5"/>
    <n v="187"/>
    <x v="36"/>
  </r>
  <r>
    <x v="2"/>
    <m/>
    <m/>
    <x v="0"/>
    <n v="187"/>
    <x v="1"/>
  </r>
  <r>
    <x v="2"/>
    <s v="7829e62e06559b75c6121e0486d4f1769f4dbfa6"/>
    <m/>
    <x v="0"/>
    <n v="47"/>
    <x v="1"/>
  </r>
  <r>
    <x v="2"/>
    <m/>
    <m/>
    <x v="0"/>
    <n v="47"/>
    <x v="1"/>
  </r>
  <r>
    <x v="2"/>
    <m/>
    <n v="1"/>
    <x v="9"/>
    <n v="47"/>
    <x v="37"/>
  </r>
  <r>
    <x v="2"/>
    <m/>
    <m/>
    <x v="0"/>
    <n v="47"/>
    <x v="1"/>
  </r>
  <r>
    <x v="2"/>
    <s v="a1ebb6624c8b17438f84392638639d874a789392"/>
    <m/>
    <x v="0"/>
    <n v="18"/>
    <x v="1"/>
  </r>
  <r>
    <x v="2"/>
    <m/>
    <m/>
    <x v="0"/>
    <n v="18"/>
    <x v="1"/>
  </r>
  <r>
    <x v="2"/>
    <m/>
    <n v="0.17499999999999999"/>
    <x v="9"/>
    <n v="18"/>
    <x v="38"/>
  </r>
  <r>
    <x v="2"/>
    <m/>
    <n v="0.82399999999999995"/>
    <x v="20"/>
    <n v="18"/>
    <x v="39"/>
  </r>
  <r>
    <x v="2"/>
    <m/>
    <m/>
    <x v="0"/>
    <n v="18"/>
    <x v="1"/>
  </r>
  <r>
    <x v="2"/>
    <s v="42dce2cb1debd7c6b73aba01d9e038c41726a530"/>
    <m/>
    <x v="0"/>
    <n v="10"/>
    <x v="1"/>
  </r>
  <r>
    <x v="2"/>
    <m/>
    <m/>
    <x v="0"/>
    <n v="10"/>
    <x v="1"/>
  </r>
  <r>
    <x v="2"/>
    <m/>
    <n v="1"/>
    <x v="9"/>
    <n v="10"/>
    <x v="40"/>
  </r>
  <r>
    <x v="2"/>
    <m/>
    <m/>
    <x v="0"/>
    <n v="10"/>
    <x v="1"/>
  </r>
  <r>
    <x v="2"/>
    <s v="cc350cdb65f90070ee45b83cf27d47a610a55b08"/>
    <m/>
    <x v="0"/>
    <n v="15"/>
    <x v="1"/>
  </r>
  <r>
    <x v="2"/>
    <m/>
    <m/>
    <x v="0"/>
    <n v="15"/>
    <x v="1"/>
  </r>
  <r>
    <x v="2"/>
    <m/>
    <n v="1"/>
    <x v="1"/>
    <n v="15"/>
    <x v="41"/>
  </r>
  <r>
    <x v="2"/>
    <m/>
    <m/>
    <x v="0"/>
    <n v="15"/>
    <x v="1"/>
  </r>
  <r>
    <x v="2"/>
    <s v="b71af1bc88e0ee2bab90d1f2a7400dc65649e087"/>
    <m/>
    <x v="0"/>
    <n v="8"/>
    <x v="1"/>
  </r>
  <r>
    <x v="2"/>
    <m/>
    <m/>
    <x v="0"/>
    <n v="8"/>
    <x v="1"/>
  </r>
  <r>
    <x v="2"/>
    <m/>
    <n v="1"/>
    <x v="15"/>
    <n v="8"/>
    <x v="42"/>
  </r>
  <r>
    <x v="2"/>
    <m/>
    <m/>
    <x v="0"/>
    <n v="8"/>
    <x v="1"/>
  </r>
  <r>
    <x v="2"/>
    <s v="44abf68eeab7e40557fc3e2358030584d34163ac"/>
    <m/>
    <x v="0"/>
    <n v="22"/>
    <x v="1"/>
  </r>
  <r>
    <x v="2"/>
    <m/>
    <m/>
    <x v="0"/>
    <n v="22"/>
    <x v="1"/>
  </r>
  <r>
    <x v="2"/>
    <m/>
    <n v="1"/>
    <x v="5"/>
    <n v="22"/>
    <x v="43"/>
  </r>
  <r>
    <x v="2"/>
    <m/>
    <m/>
    <x v="0"/>
    <n v="22"/>
    <x v="1"/>
  </r>
  <r>
    <x v="2"/>
    <s v="da176cb44bbfcaff5c1cbd59d8866f3cf7cc791d"/>
    <m/>
    <x v="0"/>
    <n v="54"/>
    <x v="1"/>
  </r>
  <r>
    <x v="2"/>
    <m/>
    <m/>
    <x v="0"/>
    <n v="54"/>
    <x v="1"/>
  </r>
  <r>
    <x v="2"/>
    <m/>
    <n v="0.35299999999999998"/>
    <x v="7"/>
    <n v="54"/>
    <x v="44"/>
  </r>
  <r>
    <x v="2"/>
    <m/>
    <n v="0.27300000000000002"/>
    <x v="1"/>
    <n v="54"/>
    <x v="45"/>
  </r>
  <r>
    <x v="2"/>
    <m/>
    <n v="0.28899999999999998"/>
    <x v="15"/>
    <n v="54"/>
    <x v="46"/>
  </r>
  <r>
    <x v="2"/>
    <m/>
    <n v="8.3000000000000004E-2"/>
    <x v="5"/>
    <n v="54"/>
    <x v="47"/>
  </r>
  <r>
    <x v="3"/>
    <m/>
    <m/>
    <x v="0"/>
    <n v="54"/>
    <x v="1"/>
  </r>
  <r>
    <x v="3"/>
    <s v="6a96bab90ebf69d5df1ca120e31599933c910a89"/>
    <m/>
    <x v="0"/>
    <n v="59"/>
    <x v="1"/>
  </r>
  <r>
    <x v="3"/>
    <m/>
    <m/>
    <x v="0"/>
    <n v="59"/>
    <x v="1"/>
  </r>
  <r>
    <x v="3"/>
    <m/>
    <n v="0.98099999999999998"/>
    <x v="3"/>
    <n v="59"/>
    <x v="48"/>
  </r>
  <r>
    <x v="3"/>
    <m/>
    <n v="1.7999999999999999E-2"/>
    <x v="18"/>
    <n v="59"/>
    <x v="49"/>
  </r>
  <r>
    <x v="3"/>
    <m/>
    <m/>
    <x v="0"/>
    <n v="59"/>
    <x v="1"/>
  </r>
  <r>
    <x v="3"/>
    <s v="9384c692b89034008c419e3779282a41f00a4a61"/>
    <m/>
    <x v="0"/>
    <n v="362"/>
    <x v="1"/>
  </r>
  <r>
    <x v="3"/>
    <m/>
    <m/>
    <x v="0"/>
    <n v="362"/>
    <x v="1"/>
  </r>
  <r>
    <x v="3"/>
    <m/>
    <n v="0.504"/>
    <x v="21"/>
    <n v="362"/>
    <x v="50"/>
  </r>
  <r>
    <x v="3"/>
    <m/>
    <n v="5.0000000000000001E-3"/>
    <x v="5"/>
    <n v="362"/>
    <x v="51"/>
  </r>
  <r>
    <x v="3"/>
    <m/>
    <n v="0.48899999999999999"/>
    <x v="14"/>
    <n v="362"/>
    <x v="52"/>
  </r>
  <r>
    <x v="3"/>
    <m/>
    <m/>
    <x v="0"/>
    <n v="362"/>
    <x v="1"/>
  </r>
  <r>
    <x v="3"/>
    <s v="8af9af8fabd27dcde862e9cc2ccc039142c1ec1a"/>
    <m/>
    <x v="0"/>
    <n v="79"/>
    <x v="1"/>
  </r>
  <r>
    <x v="3"/>
    <m/>
    <m/>
    <x v="0"/>
    <n v="79"/>
    <x v="1"/>
  </r>
  <r>
    <x v="3"/>
    <m/>
    <n v="1"/>
    <x v="22"/>
    <n v="79"/>
    <x v="53"/>
  </r>
  <r>
    <x v="3"/>
    <m/>
    <m/>
    <x v="0"/>
    <n v="79"/>
    <x v="1"/>
  </r>
  <r>
    <x v="3"/>
    <s v="544f130753c04b83397ff156cca873273c7977f2"/>
    <m/>
    <x v="0"/>
    <n v="234"/>
    <x v="1"/>
  </r>
  <r>
    <x v="3"/>
    <m/>
    <m/>
    <x v="0"/>
    <n v="234"/>
    <x v="1"/>
  </r>
  <r>
    <x v="3"/>
    <m/>
    <n v="0.29799999999999999"/>
    <x v="1"/>
    <n v="234"/>
    <x v="54"/>
  </r>
  <r>
    <x v="3"/>
    <m/>
    <n v="0.61199999999999999"/>
    <x v="15"/>
    <n v="234"/>
    <x v="55"/>
  </r>
  <r>
    <x v="3"/>
    <m/>
    <n v="8.8999999999999996E-2"/>
    <x v="5"/>
    <n v="234"/>
    <x v="56"/>
  </r>
  <r>
    <x v="3"/>
    <m/>
    <m/>
    <x v="0"/>
    <n v="234"/>
    <x v="1"/>
  </r>
  <r>
    <x v="3"/>
    <s v="1fa665f79dcc84eacbfe1f0a0cebcd75a93d4aa4"/>
    <m/>
    <x v="0"/>
    <n v="61"/>
    <x v="1"/>
  </r>
  <r>
    <x v="3"/>
    <m/>
    <m/>
    <x v="0"/>
    <n v="61"/>
    <x v="1"/>
  </r>
  <r>
    <x v="3"/>
    <m/>
    <n v="1.2999999999999999E-2"/>
    <x v="23"/>
    <n v="61"/>
    <x v="57"/>
  </r>
  <r>
    <x v="3"/>
    <m/>
    <n v="0.113"/>
    <x v="24"/>
    <n v="61"/>
    <x v="58"/>
  </r>
  <r>
    <x v="3"/>
    <m/>
    <n v="0.51"/>
    <x v="1"/>
    <n v="61"/>
    <x v="59"/>
  </r>
  <r>
    <x v="3"/>
    <m/>
    <n v="0.36099999999999999"/>
    <x v="5"/>
    <n v="61"/>
    <x v="60"/>
  </r>
  <r>
    <x v="3"/>
    <m/>
    <m/>
    <x v="0"/>
    <n v="61"/>
    <x v="1"/>
  </r>
  <r>
    <x v="3"/>
    <s v="575ce48bb4dbeef3980c9c47a7cb1dae91576949"/>
    <m/>
    <x v="0"/>
    <n v="6"/>
    <x v="1"/>
  </r>
  <r>
    <x v="3"/>
    <m/>
    <m/>
    <x v="0"/>
    <n v="6"/>
    <x v="1"/>
  </r>
  <r>
    <x v="3"/>
    <m/>
    <n v="1"/>
    <x v="25"/>
    <n v="6"/>
    <x v="8"/>
  </r>
  <r>
    <x v="3"/>
    <m/>
    <m/>
    <x v="0"/>
    <n v="6"/>
    <x v="1"/>
  </r>
  <r>
    <x v="3"/>
    <s v="89126c21f0eb3b9b1674ee64d0f75d91a841084e"/>
    <m/>
    <x v="0"/>
    <n v="337"/>
    <x v="1"/>
  </r>
  <r>
    <x v="3"/>
    <m/>
    <m/>
    <x v="0"/>
    <n v="337"/>
    <x v="1"/>
  </r>
  <r>
    <x v="3"/>
    <m/>
    <n v="0.309"/>
    <x v="26"/>
    <n v="337"/>
    <x v="61"/>
  </r>
  <r>
    <x v="3"/>
    <m/>
    <n v="0.40500000000000003"/>
    <x v="27"/>
    <n v="337"/>
    <x v="62"/>
  </r>
  <r>
    <x v="3"/>
    <m/>
    <n v="0.28399999999999997"/>
    <x v="7"/>
    <n v="337"/>
    <x v="63"/>
  </r>
  <r>
    <x v="3"/>
    <m/>
    <m/>
    <x v="0"/>
    <n v="337"/>
    <x v="1"/>
  </r>
  <r>
    <x v="3"/>
    <s v="a21be0c3496c2664aa28412bb5b0d3ad94a14c80"/>
    <m/>
    <x v="0"/>
    <n v="14"/>
    <x v="1"/>
  </r>
  <r>
    <x v="3"/>
    <m/>
    <m/>
    <x v="0"/>
    <n v="14"/>
    <x v="1"/>
  </r>
  <r>
    <x v="3"/>
    <m/>
    <n v="0.5"/>
    <x v="5"/>
    <n v="14"/>
    <x v="64"/>
  </r>
  <r>
    <x v="3"/>
    <m/>
    <n v="0.5"/>
    <x v="4"/>
    <n v="14"/>
    <x v="64"/>
  </r>
  <r>
    <x v="3"/>
    <m/>
    <m/>
    <x v="0"/>
    <n v="14"/>
    <x v="1"/>
  </r>
  <r>
    <x v="3"/>
    <s v="2c89a18fd406a673effd10884e9adaf55b68d78d"/>
    <m/>
    <x v="0"/>
    <n v="43"/>
    <x v="1"/>
  </r>
  <r>
    <x v="3"/>
    <m/>
    <m/>
    <x v="0"/>
    <n v="43"/>
    <x v="1"/>
  </r>
  <r>
    <x v="3"/>
    <m/>
    <n v="0.443"/>
    <x v="27"/>
    <n v="43"/>
    <x v="65"/>
  </r>
  <r>
    <x v="3"/>
    <m/>
    <n v="8.5999999999999993E-2"/>
    <x v="28"/>
    <n v="43"/>
    <x v="66"/>
  </r>
  <r>
    <x v="3"/>
    <m/>
    <n v="0.45300000000000001"/>
    <x v="4"/>
    <n v="43"/>
    <x v="67"/>
  </r>
  <r>
    <x v="3"/>
    <m/>
    <n v="1.6E-2"/>
    <x v="29"/>
    <n v="43"/>
    <x v="68"/>
  </r>
  <r>
    <x v="3"/>
    <m/>
    <m/>
    <x v="0"/>
    <n v="43"/>
    <x v="1"/>
  </r>
  <r>
    <x v="3"/>
    <s v="a0685f508ddb97b1a515e60973af2abb39d05926"/>
    <m/>
    <x v="0"/>
    <n v="266"/>
    <x v="1"/>
  </r>
  <r>
    <x v="3"/>
    <m/>
    <m/>
    <x v="0"/>
    <n v="266"/>
    <x v="1"/>
  </r>
  <r>
    <x v="3"/>
    <m/>
    <n v="1"/>
    <x v="27"/>
    <n v="266"/>
    <x v="69"/>
  </r>
  <r>
    <x v="3"/>
    <m/>
    <m/>
    <x v="0"/>
    <n v="266"/>
    <x v="1"/>
  </r>
  <r>
    <x v="3"/>
    <s v="74f5f12f83f5dc6e221e4218ebe6832930822627"/>
    <m/>
    <x v="0"/>
    <n v="501"/>
    <x v="1"/>
  </r>
  <r>
    <x v="3"/>
    <m/>
    <m/>
    <x v="0"/>
    <n v="501"/>
    <x v="1"/>
  </r>
  <r>
    <x v="3"/>
    <m/>
    <n v="4.0000000000000001E-3"/>
    <x v="23"/>
    <n v="501"/>
    <x v="70"/>
  </r>
  <r>
    <x v="3"/>
    <m/>
    <n v="0.2"/>
    <x v="3"/>
    <n v="501"/>
    <x v="71"/>
  </r>
  <r>
    <x v="3"/>
    <m/>
    <n v="0.42799999999999999"/>
    <x v="7"/>
    <n v="501"/>
    <x v="72"/>
  </r>
  <r>
    <x v="3"/>
    <m/>
    <n v="0.06"/>
    <x v="5"/>
    <n v="501"/>
    <x v="73"/>
  </r>
  <r>
    <x v="3"/>
    <m/>
    <n v="0.3"/>
    <x v="28"/>
    <n v="501"/>
    <x v="74"/>
  </r>
  <r>
    <x v="3"/>
    <m/>
    <n v="5.0000000000000001E-3"/>
    <x v="29"/>
    <n v="501"/>
    <x v="75"/>
  </r>
  <r>
    <x v="3"/>
    <m/>
    <m/>
    <x v="0"/>
    <n v="501"/>
    <x v="1"/>
  </r>
  <r>
    <x v="3"/>
    <s v="6fe729fdc28b23f105ff4466602615c8cd3585e8"/>
    <m/>
    <x v="0"/>
    <n v="603"/>
    <x v="1"/>
  </r>
  <r>
    <x v="3"/>
    <m/>
    <m/>
    <x v="0"/>
    <n v="603"/>
    <x v="1"/>
  </r>
  <r>
    <x v="3"/>
    <m/>
    <n v="1"/>
    <x v="7"/>
    <n v="603"/>
    <x v="76"/>
  </r>
  <r>
    <x v="3"/>
    <m/>
    <m/>
    <x v="0"/>
    <n v="603"/>
    <x v="1"/>
  </r>
  <r>
    <x v="3"/>
    <s v="e129b9b625da164551471d68ccf9d2602abe4a3c"/>
    <m/>
    <x v="0"/>
    <n v="3"/>
    <x v="1"/>
  </r>
  <r>
    <x v="3"/>
    <m/>
    <m/>
    <x v="0"/>
    <n v="3"/>
    <x v="1"/>
  </r>
  <r>
    <x v="3"/>
    <m/>
    <n v="1"/>
    <x v="30"/>
    <n v="3"/>
    <x v="23"/>
  </r>
  <r>
    <x v="3"/>
    <m/>
    <m/>
    <x v="0"/>
    <n v="3"/>
    <x v="1"/>
  </r>
  <r>
    <x v="3"/>
    <s v="7ad6ad2e90f4b17c73c0f74f57460ef50469fa0b"/>
    <m/>
    <x v="0"/>
    <n v="111"/>
    <x v="1"/>
  </r>
  <r>
    <x v="3"/>
    <m/>
    <m/>
    <x v="0"/>
    <n v="111"/>
    <x v="1"/>
  </r>
  <r>
    <x v="3"/>
    <m/>
    <n v="1"/>
    <x v="30"/>
    <n v="111"/>
    <x v="77"/>
  </r>
  <r>
    <x v="3"/>
    <m/>
    <m/>
    <x v="0"/>
    <n v="111"/>
    <x v="1"/>
  </r>
  <r>
    <x v="3"/>
    <s v="6535996c87f3430d8b084106c94e4763be50427a"/>
    <m/>
    <x v="0"/>
    <n v="2"/>
    <x v="1"/>
  </r>
  <r>
    <x v="3"/>
    <m/>
    <m/>
    <x v="0"/>
    <n v="2"/>
    <x v="1"/>
  </r>
  <r>
    <x v="3"/>
    <m/>
    <n v="1"/>
    <x v="31"/>
    <n v="2"/>
    <x v="78"/>
  </r>
  <r>
    <x v="3"/>
    <m/>
    <m/>
    <x v="0"/>
    <n v="2"/>
    <x v="1"/>
  </r>
  <r>
    <x v="3"/>
    <s v="97176b9b73f8a5f2903865f80fcdc87586fa30af"/>
    <m/>
    <x v="0"/>
    <n v="2"/>
    <x v="1"/>
  </r>
  <r>
    <x v="3"/>
    <m/>
    <m/>
    <x v="0"/>
    <n v="2"/>
    <x v="1"/>
  </r>
  <r>
    <x v="3"/>
    <m/>
    <n v="1"/>
    <x v="31"/>
    <n v="2"/>
    <x v="78"/>
  </r>
  <r>
    <x v="3"/>
    <m/>
    <m/>
    <x v="0"/>
    <n v="2"/>
    <x v="1"/>
  </r>
  <r>
    <x v="3"/>
    <s v="d1fc0022af89d70fee77f13470cce1b9c73bf90b"/>
    <m/>
    <x v="0"/>
    <n v="8"/>
    <x v="1"/>
  </r>
  <r>
    <x v="3"/>
    <m/>
    <m/>
    <x v="0"/>
    <n v="8"/>
    <x v="1"/>
  </r>
  <r>
    <x v="3"/>
    <m/>
    <n v="0.52300000000000002"/>
    <x v="32"/>
    <n v="8"/>
    <x v="79"/>
  </r>
  <r>
    <x v="4"/>
    <m/>
    <m/>
    <x v="0"/>
    <n v="8"/>
    <x v="1"/>
  </r>
  <r>
    <x v="4"/>
    <s v="b84ad8285bffc1e2274aa9455c1e9394c813cdbf"/>
    <m/>
    <x v="0"/>
    <n v="2415"/>
    <x v="1"/>
  </r>
  <r>
    <x v="4"/>
    <m/>
    <m/>
    <x v="0"/>
    <n v="2415"/>
    <x v="1"/>
  </r>
  <r>
    <x v="4"/>
    <m/>
    <n v="7.0000000000000001E-3"/>
    <x v="6"/>
    <n v="2415"/>
    <x v="80"/>
  </r>
  <r>
    <x v="4"/>
    <m/>
    <n v="0.109"/>
    <x v="33"/>
    <n v="2415"/>
    <x v="81"/>
  </r>
  <r>
    <x v="4"/>
    <m/>
    <n v="1E-3"/>
    <x v="3"/>
    <n v="2415"/>
    <x v="82"/>
  </r>
  <r>
    <x v="4"/>
    <m/>
    <n v="2E-3"/>
    <x v="18"/>
    <n v="2415"/>
    <x v="83"/>
  </r>
  <r>
    <x v="4"/>
    <m/>
    <n v="0.71899999999999997"/>
    <x v="7"/>
    <n v="2415"/>
    <x v="84"/>
  </r>
  <r>
    <x v="4"/>
    <m/>
    <n v="2.1000000000000001E-2"/>
    <x v="15"/>
    <n v="2415"/>
    <x v="85"/>
  </r>
  <r>
    <x v="4"/>
    <m/>
    <n v="0.13300000000000001"/>
    <x v="28"/>
    <n v="2415"/>
    <x v="86"/>
  </r>
  <r>
    <x v="4"/>
    <m/>
    <n v="3.0000000000000001E-3"/>
    <x v="29"/>
    <n v="2415"/>
    <x v="87"/>
  </r>
  <r>
    <x v="4"/>
    <m/>
    <m/>
    <x v="0"/>
    <n v="2415"/>
    <x v="1"/>
  </r>
  <r>
    <x v="4"/>
    <s v="c944016bba355d29540129d8a37101f5441bc27a"/>
    <m/>
    <x v="0"/>
    <n v="306"/>
    <x v="1"/>
  </r>
  <r>
    <x v="4"/>
    <m/>
    <m/>
    <x v="0"/>
    <n v="306"/>
    <x v="1"/>
  </r>
  <r>
    <x v="4"/>
    <m/>
    <n v="0.25700000000000001"/>
    <x v="34"/>
    <n v="306"/>
    <x v="88"/>
  </r>
  <r>
    <x v="4"/>
    <m/>
    <n v="0.30599999999999999"/>
    <x v="33"/>
    <n v="306"/>
    <x v="89"/>
  </r>
  <r>
    <x v="4"/>
    <m/>
    <n v="1.2999999999999999E-2"/>
    <x v="7"/>
    <n v="306"/>
    <x v="90"/>
  </r>
  <r>
    <x v="4"/>
    <m/>
    <n v="0.36499999999999999"/>
    <x v="35"/>
    <n v="306"/>
    <x v="91"/>
  </r>
  <r>
    <x v="4"/>
    <m/>
    <n v="5.7000000000000002E-2"/>
    <x v="36"/>
    <n v="306"/>
    <x v="92"/>
  </r>
  <r>
    <x v="4"/>
    <m/>
    <m/>
    <x v="0"/>
    <n v="306"/>
    <x v="1"/>
  </r>
  <r>
    <x v="4"/>
    <s v="e76c27f0b7d2aeb6471bec4dacb295a0a8c0e51f"/>
    <m/>
    <x v="0"/>
    <n v="177"/>
    <x v="1"/>
  </r>
  <r>
    <x v="4"/>
    <m/>
    <m/>
    <x v="0"/>
    <n v="177"/>
    <x v="1"/>
  </r>
  <r>
    <x v="4"/>
    <m/>
    <n v="1"/>
    <x v="15"/>
    <n v="177"/>
    <x v="93"/>
  </r>
  <r>
    <x v="4"/>
    <m/>
    <m/>
    <x v="0"/>
    <n v="177"/>
    <x v="1"/>
  </r>
  <r>
    <x v="4"/>
    <s v="fc72190963cb527ece46ee407c04c1f99d0c461d"/>
    <m/>
    <x v="0"/>
    <n v="130"/>
    <x v="1"/>
  </r>
  <r>
    <x v="4"/>
    <m/>
    <m/>
    <x v="0"/>
    <n v="130"/>
    <x v="1"/>
  </r>
  <r>
    <x v="4"/>
    <m/>
    <n v="4.4999999999999998E-2"/>
    <x v="33"/>
    <n v="130"/>
    <x v="94"/>
  </r>
  <r>
    <x v="4"/>
    <m/>
    <n v="0.95399999999999996"/>
    <x v="35"/>
    <n v="130"/>
    <x v="95"/>
  </r>
  <r>
    <x v="4"/>
    <m/>
    <m/>
    <x v="0"/>
    <n v="130"/>
    <x v="1"/>
  </r>
  <r>
    <x v="4"/>
    <s v="30deba805ed71280a46a8fa0688d19e652654d82"/>
    <m/>
    <x v="0"/>
    <n v="211"/>
    <x v="1"/>
  </r>
  <r>
    <x v="4"/>
    <m/>
    <m/>
    <x v="0"/>
    <n v="211"/>
    <x v="1"/>
  </r>
  <r>
    <x v="4"/>
    <m/>
    <n v="0.60199999999999998"/>
    <x v="33"/>
    <n v="211"/>
    <x v="96"/>
  </r>
  <r>
    <x v="4"/>
    <m/>
    <n v="0.39700000000000002"/>
    <x v="31"/>
    <n v="211"/>
    <x v="97"/>
  </r>
  <r>
    <x v="4"/>
    <m/>
    <m/>
    <x v="0"/>
    <n v="211"/>
    <x v="1"/>
  </r>
  <r>
    <x v="4"/>
    <s v="692155f68924f19cbaae2892e56aa5edbf62fca2"/>
    <m/>
    <x v="0"/>
    <n v="22"/>
    <x v="1"/>
  </r>
  <r>
    <x v="4"/>
    <m/>
    <m/>
    <x v="0"/>
    <n v="22"/>
    <x v="1"/>
  </r>
  <r>
    <x v="4"/>
    <m/>
    <n v="1"/>
    <x v="24"/>
    <n v="22"/>
    <x v="43"/>
  </r>
  <r>
    <x v="4"/>
    <m/>
    <m/>
    <x v="0"/>
    <n v="22"/>
    <x v="1"/>
  </r>
  <r>
    <x v="4"/>
    <s v="56e6f5ac4bbff54b95ce956823e4b80fc6769bc9"/>
    <m/>
    <x v="0"/>
    <n v="11"/>
    <x v="1"/>
  </r>
  <r>
    <x v="4"/>
    <m/>
    <m/>
    <x v="0"/>
    <n v="11"/>
    <x v="1"/>
  </r>
  <r>
    <x v="4"/>
    <m/>
    <n v="1"/>
    <x v="15"/>
    <n v="11"/>
    <x v="98"/>
  </r>
  <r>
    <x v="4"/>
    <m/>
    <m/>
    <x v="0"/>
    <n v="11"/>
    <x v="1"/>
  </r>
  <r>
    <x v="4"/>
    <s v="2200ec891db98519701ba7192f42a644a405652e"/>
    <m/>
    <x v="0"/>
    <n v="83"/>
    <x v="1"/>
  </r>
  <r>
    <x v="4"/>
    <m/>
    <m/>
    <x v="0"/>
    <n v="83"/>
    <x v="1"/>
  </r>
  <r>
    <x v="4"/>
    <m/>
    <n v="0.217"/>
    <x v="20"/>
    <n v="83"/>
    <x v="99"/>
  </r>
  <r>
    <x v="4"/>
    <m/>
    <n v="0.05"/>
    <x v="5"/>
    <n v="83"/>
    <x v="100"/>
  </r>
  <r>
    <x v="4"/>
    <m/>
    <n v="0.44900000000000001"/>
    <x v="37"/>
    <n v="83"/>
    <x v="101"/>
  </r>
  <r>
    <x v="4"/>
    <m/>
    <n v="0.27300000000000002"/>
    <x v="38"/>
    <n v="83"/>
    <x v="102"/>
  </r>
  <r>
    <x v="4"/>
    <m/>
    <n v="8.9999999999999993E-3"/>
    <x v="39"/>
    <n v="83"/>
    <x v="103"/>
  </r>
  <r>
    <x v="4"/>
    <m/>
    <m/>
    <x v="0"/>
    <n v="83"/>
    <x v="1"/>
  </r>
  <r>
    <x v="4"/>
    <s v="c42f5d873c0a0b6622f04b9b4d0235e6f0ec5f9c"/>
    <m/>
    <x v="0"/>
    <n v="29"/>
    <x v="1"/>
  </r>
  <r>
    <x v="4"/>
    <m/>
    <m/>
    <x v="0"/>
    <n v="29"/>
    <x v="1"/>
  </r>
  <r>
    <x v="4"/>
    <m/>
    <n v="1"/>
    <x v="15"/>
    <n v="29"/>
    <x v="104"/>
  </r>
  <r>
    <x v="4"/>
    <m/>
    <m/>
    <x v="0"/>
    <n v="29"/>
    <x v="1"/>
  </r>
  <r>
    <x v="4"/>
    <s v="1d2662097d056641a544cfc84e91ef2f1b86623e"/>
    <m/>
    <x v="0"/>
    <n v="88"/>
    <x v="1"/>
  </r>
  <r>
    <x v="4"/>
    <m/>
    <m/>
    <x v="0"/>
    <n v="88"/>
    <x v="1"/>
  </r>
  <r>
    <x v="4"/>
    <m/>
    <n v="0.128"/>
    <x v="18"/>
    <n v="88"/>
    <x v="105"/>
  </r>
  <r>
    <x v="4"/>
    <m/>
    <n v="0.182"/>
    <x v="7"/>
    <n v="88"/>
    <x v="106"/>
  </r>
  <r>
    <x v="4"/>
    <m/>
    <n v="0.68899999999999995"/>
    <x v="15"/>
    <n v="88"/>
    <x v="107"/>
  </r>
  <r>
    <x v="4"/>
    <m/>
    <m/>
    <x v="0"/>
    <n v="88"/>
    <x v="1"/>
  </r>
  <r>
    <x v="4"/>
    <s v="7ca37c59bb1527ed613425a7575574c1c574df4b"/>
    <m/>
    <x v="0"/>
    <n v="728"/>
    <x v="1"/>
  </r>
  <r>
    <x v="4"/>
    <m/>
    <m/>
    <x v="0"/>
    <n v="728"/>
    <x v="1"/>
  </r>
  <r>
    <x v="4"/>
    <m/>
    <n v="4.7E-2"/>
    <x v="33"/>
    <n v="728"/>
    <x v="108"/>
  </r>
  <r>
    <x v="4"/>
    <m/>
    <n v="0.25700000000000001"/>
    <x v="7"/>
    <n v="728"/>
    <x v="109"/>
  </r>
  <r>
    <x v="4"/>
    <m/>
    <n v="7.3999999999999996E-2"/>
    <x v="35"/>
    <n v="728"/>
    <x v="110"/>
  </r>
  <r>
    <x v="4"/>
    <m/>
    <n v="0.62"/>
    <x v="15"/>
    <n v="728"/>
    <x v="111"/>
  </r>
  <r>
    <x v="4"/>
    <m/>
    <m/>
    <x v="0"/>
    <n v="728"/>
    <x v="1"/>
  </r>
  <r>
    <x v="4"/>
    <s v="06f7f3ca68c95277b1c11f469f01e61cbeb3cc76"/>
    <m/>
    <x v="0"/>
    <n v="43"/>
    <x v="1"/>
  </r>
  <r>
    <x v="4"/>
    <m/>
    <m/>
    <x v="0"/>
    <n v="43"/>
    <x v="1"/>
  </r>
  <r>
    <x v="4"/>
    <m/>
    <n v="1"/>
    <x v="15"/>
    <n v="43"/>
    <x v="112"/>
  </r>
  <r>
    <x v="4"/>
    <m/>
    <m/>
    <x v="0"/>
    <n v="43"/>
    <x v="1"/>
  </r>
  <r>
    <x v="4"/>
    <s v="9b94912fe8847977c4d23a12604cb900e6f426b7"/>
    <m/>
    <x v="0"/>
    <n v="2037"/>
    <x v="1"/>
  </r>
  <r>
    <x v="4"/>
    <m/>
    <m/>
    <x v="0"/>
    <n v="2037"/>
    <x v="1"/>
  </r>
  <r>
    <x v="4"/>
    <m/>
    <n v="0.01"/>
    <x v="6"/>
    <n v="2037"/>
    <x v="113"/>
  </r>
  <r>
    <x v="4"/>
    <m/>
    <n v="0.1"/>
    <x v="33"/>
    <n v="2037"/>
    <x v="114"/>
  </r>
  <r>
    <x v="4"/>
    <m/>
    <n v="1E-3"/>
    <x v="3"/>
    <n v="2037"/>
    <x v="115"/>
  </r>
  <r>
    <x v="4"/>
    <m/>
    <n v="8.0000000000000002E-3"/>
    <x v="18"/>
    <n v="2037"/>
    <x v="116"/>
  </r>
  <r>
    <x v="4"/>
    <m/>
    <n v="0.496"/>
    <x v="7"/>
    <n v="2037"/>
    <x v="117"/>
  </r>
  <r>
    <x v="4"/>
    <m/>
    <n v="0.29699999999999999"/>
    <x v="15"/>
    <n v="2037"/>
    <x v="118"/>
  </r>
  <r>
    <x v="4"/>
    <m/>
    <n v="0.08"/>
    <x v="28"/>
    <n v="2037"/>
    <x v="119"/>
  </r>
  <r>
    <x v="4"/>
    <m/>
    <n v="4.0000000000000001E-3"/>
    <x v="29"/>
    <n v="2037"/>
    <x v="120"/>
  </r>
  <r>
    <x v="4"/>
    <m/>
    <m/>
    <x v="0"/>
    <n v="2037"/>
    <x v="1"/>
  </r>
  <r>
    <x v="4"/>
    <s v="c75e1809030e09513560181b2d161d0e517ad836"/>
    <m/>
    <x v="0"/>
    <n v="431"/>
    <x v="1"/>
  </r>
  <r>
    <x v="4"/>
    <m/>
    <m/>
    <x v="0"/>
    <n v="431"/>
    <x v="1"/>
  </r>
  <r>
    <x v="4"/>
    <m/>
    <n v="4.8000000000000001E-2"/>
    <x v="35"/>
    <n v="431"/>
    <x v="121"/>
  </r>
  <r>
    <x v="4"/>
    <m/>
    <n v="0.95099999999999996"/>
    <x v="15"/>
    <n v="431"/>
    <x v="122"/>
  </r>
  <r>
    <x v="4"/>
    <m/>
    <m/>
    <x v="0"/>
    <n v="431"/>
    <x v="1"/>
  </r>
  <r>
    <x v="4"/>
    <s v="53a4b444ce35f5ac7bef14eccbcff60c0fee3081"/>
    <m/>
    <x v="0"/>
    <n v="1647"/>
    <x v="1"/>
  </r>
  <r>
    <x v="4"/>
    <m/>
    <m/>
    <x v="0"/>
    <n v="1647"/>
    <x v="1"/>
  </r>
  <r>
    <x v="4"/>
    <m/>
    <n v="1E-3"/>
    <x v="6"/>
    <n v="1647"/>
    <x v="123"/>
  </r>
  <r>
    <x v="4"/>
    <m/>
    <n v="0.14699999999999999"/>
    <x v="33"/>
    <n v="1647"/>
    <x v="124"/>
  </r>
  <r>
    <x v="4"/>
    <m/>
    <n v="0.64900000000000002"/>
    <x v="7"/>
    <n v="1647"/>
    <x v="125"/>
  </r>
  <r>
    <x v="4"/>
    <m/>
    <n v="0.17399999999999999"/>
    <x v="15"/>
    <n v="1647"/>
    <x v="126"/>
  </r>
  <r>
    <x v="4"/>
    <m/>
    <n v="2.5999999999999999E-2"/>
    <x v="28"/>
    <n v="1647"/>
    <x v="127"/>
  </r>
  <r>
    <x v="4"/>
    <m/>
    <m/>
    <x v="0"/>
    <n v="1647"/>
    <x v="1"/>
  </r>
  <r>
    <x v="4"/>
    <s v="e0c69afcf27e690ebb518b4a56e05d4d09e06510"/>
    <m/>
    <x v="0"/>
    <n v="224"/>
    <x v="1"/>
  </r>
  <r>
    <x v="4"/>
    <m/>
    <m/>
    <x v="0"/>
    <n v="224"/>
    <x v="1"/>
  </r>
  <r>
    <x v="4"/>
    <m/>
    <n v="3.0000000000000001E-3"/>
    <x v="40"/>
    <n v="224"/>
    <x v="128"/>
  </r>
  <r>
    <x v="4"/>
    <m/>
    <n v="8.0000000000000002E-3"/>
    <x v="33"/>
    <n v="224"/>
    <x v="129"/>
  </r>
  <r>
    <x v="4"/>
    <m/>
    <n v="2.4E-2"/>
    <x v="7"/>
    <n v="224"/>
    <x v="130"/>
  </r>
  <r>
    <x v="4"/>
    <m/>
    <n v="0.95799999999999996"/>
    <x v="28"/>
    <n v="224"/>
    <x v="131"/>
  </r>
  <r>
    <x v="4"/>
    <m/>
    <n v="5.0000000000000001E-3"/>
    <x v="29"/>
    <n v="224"/>
    <x v="132"/>
  </r>
  <r>
    <x v="4"/>
    <m/>
    <m/>
    <x v="0"/>
    <n v="224"/>
    <x v="1"/>
  </r>
  <r>
    <x v="4"/>
    <s v="cd77abcb81b466094d02b747a530b0762e0c82d4"/>
    <m/>
    <x v="0"/>
    <n v="170"/>
    <x v="1"/>
  </r>
  <r>
    <x v="4"/>
    <m/>
    <m/>
    <x v="0"/>
    <n v="170"/>
    <x v="1"/>
  </r>
  <r>
    <x v="4"/>
    <m/>
    <n v="0.39500000000000002"/>
    <x v="33"/>
    <n v="170"/>
    <x v="133"/>
  </r>
  <r>
    <x v="4"/>
    <m/>
    <n v="8.5000000000000006E-2"/>
    <x v="7"/>
    <n v="170"/>
    <x v="134"/>
  </r>
  <r>
    <x v="4"/>
    <m/>
    <n v="0.497"/>
    <x v="15"/>
    <n v="170"/>
    <x v="135"/>
  </r>
  <r>
    <x v="4"/>
    <m/>
    <n v="0.02"/>
    <x v="41"/>
    <n v="170"/>
    <x v="136"/>
  </r>
  <r>
    <x v="4"/>
    <m/>
    <m/>
    <x v="0"/>
    <n v="170"/>
    <x v="1"/>
  </r>
  <r>
    <x v="4"/>
    <s v="a548f5d0e555166bfef2e99ab52def93f3f1fa16"/>
    <m/>
    <x v="0"/>
    <n v="712"/>
    <x v="1"/>
  </r>
  <r>
    <x v="4"/>
    <m/>
    <m/>
    <x v="0"/>
    <n v="712"/>
    <x v="1"/>
  </r>
  <r>
    <x v="4"/>
    <m/>
    <n v="0.114"/>
    <x v="33"/>
    <n v="712"/>
    <x v="137"/>
  </r>
  <r>
    <x v="4"/>
    <m/>
    <n v="0.30299999999999999"/>
    <x v="7"/>
    <n v="712"/>
    <x v="138"/>
  </r>
  <r>
    <x v="4"/>
    <m/>
    <n v="0.55700000000000005"/>
    <x v="15"/>
    <n v="712"/>
    <x v="139"/>
  </r>
  <r>
    <x v="4"/>
    <m/>
    <n v="2.4E-2"/>
    <x v="37"/>
    <n v="712"/>
    <x v="140"/>
  </r>
  <r>
    <x v="4"/>
    <m/>
    <m/>
    <x v="0"/>
    <n v="712"/>
    <x v="1"/>
  </r>
  <r>
    <x v="4"/>
    <s v="f87ff5cb5721eabffaae1ccc4a8dab8098d114fc"/>
    <m/>
    <x v="0"/>
    <n v="689"/>
    <x v="1"/>
  </r>
  <r>
    <x v="4"/>
    <m/>
    <m/>
    <x v="0"/>
    <n v="689"/>
    <x v="1"/>
  </r>
  <r>
    <x v="4"/>
    <m/>
    <n v="0.11700000000000001"/>
    <x v="33"/>
    <n v="689"/>
    <x v="141"/>
  </r>
  <r>
    <x v="4"/>
    <m/>
    <n v="0.28599999999999998"/>
    <x v="7"/>
    <n v="689"/>
    <x v="142"/>
  </r>
  <r>
    <x v="4"/>
    <m/>
    <n v="0.57099999999999995"/>
    <x v="15"/>
    <n v="689"/>
    <x v="143"/>
  </r>
  <r>
    <x v="4"/>
    <m/>
    <n v="2.4E-2"/>
    <x v="37"/>
    <n v="689"/>
    <x v="144"/>
  </r>
  <r>
    <x v="4"/>
    <m/>
    <m/>
    <x v="0"/>
    <n v="689"/>
    <x v="1"/>
  </r>
  <r>
    <x v="4"/>
    <s v="0d818f66f1a2429ce65b19afd9b5e7b64076732b"/>
    <m/>
    <x v="0"/>
    <n v="689"/>
    <x v="1"/>
  </r>
  <r>
    <x v="4"/>
    <m/>
    <m/>
    <x v="0"/>
    <n v="689"/>
    <x v="1"/>
  </r>
  <r>
    <x v="4"/>
    <m/>
    <n v="0.11700000000000001"/>
    <x v="33"/>
    <n v="689"/>
    <x v="141"/>
  </r>
  <r>
    <x v="4"/>
    <m/>
    <n v="0.28599999999999998"/>
    <x v="7"/>
    <n v="689"/>
    <x v="142"/>
  </r>
  <r>
    <x v="4"/>
    <m/>
    <n v="0.57099999999999995"/>
    <x v="15"/>
    <n v="689"/>
    <x v="143"/>
  </r>
  <r>
    <x v="4"/>
    <m/>
    <n v="2.4E-2"/>
    <x v="37"/>
    <n v="689"/>
    <x v="144"/>
  </r>
  <r>
    <x v="4"/>
    <m/>
    <m/>
    <x v="0"/>
    <n v="689"/>
    <x v="1"/>
  </r>
  <r>
    <x v="4"/>
    <s v="57364a7de52c030af0d305c918de7180d0459ed1"/>
    <m/>
    <x v="0"/>
    <n v="129"/>
    <x v="1"/>
  </r>
  <r>
    <x v="4"/>
    <m/>
    <m/>
    <x v="0"/>
    <n v="129"/>
    <x v="1"/>
  </r>
  <r>
    <x v="4"/>
    <m/>
    <n v="0.27600000000000002"/>
    <x v="7"/>
    <n v="129"/>
    <x v="145"/>
  </r>
  <r>
    <x v="4"/>
    <m/>
    <n v="0.72299999999999998"/>
    <x v="15"/>
    <n v="129"/>
    <x v="146"/>
  </r>
  <r>
    <x v="4"/>
    <m/>
    <m/>
    <x v="0"/>
    <n v="129"/>
    <x v="1"/>
  </r>
  <r>
    <x v="4"/>
    <s v="8bad5a8633eeca3bcbb975aabf268db9921f2c57"/>
    <m/>
    <x v="0"/>
    <n v="62"/>
    <x v="1"/>
  </r>
  <r>
    <x v="4"/>
    <m/>
    <m/>
    <x v="0"/>
    <n v="62"/>
    <x v="1"/>
  </r>
  <r>
    <x v="4"/>
    <m/>
    <n v="0.126"/>
    <x v="33"/>
    <n v="62"/>
    <x v="147"/>
  </r>
  <r>
    <x v="4"/>
    <m/>
    <n v="0.873"/>
    <x v="24"/>
    <n v="62"/>
    <x v="148"/>
  </r>
  <r>
    <x v="4"/>
    <m/>
    <m/>
    <x v="0"/>
    <n v="62"/>
    <x v="1"/>
  </r>
  <r>
    <x v="4"/>
    <s v="04221630900335fc6ee0d9922edae9d29f02d66d"/>
    <m/>
    <x v="0"/>
    <n v="39"/>
    <x v="1"/>
  </r>
  <r>
    <x v="4"/>
    <m/>
    <m/>
    <x v="0"/>
    <n v="39"/>
    <x v="1"/>
  </r>
  <r>
    <x v="4"/>
    <m/>
    <n v="1"/>
    <x v="7"/>
    <n v="39"/>
    <x v="149"/>
  </r>
  <r>
    <x v="4"/>
    <m/>
    <m/>
    <x v="0"/>
    <n v="39"/>
    <x v="1"/>
  </r>
  <r>
    <x v="4"/>
    <s v="94aa072feddc099ccd7579a5b41d8d567b86b194"/>
    <m/>
    <x v="0"/>
    <n v="30"/>
    <x v="1"/>
  </r>
  <r>
    <x v="4"/>
    <m/>
    <m/>
    <x v="0"/>
    <n v="30"/>
    <x v="1"/>
  </r>
  <r>
    <x v="4"/>
    <m/>
    <n v="1"/>
    <x v="7"/>
    <n v="30"/>
    <x v="150"/>
  </r>
  <r>
    <x v="5"/>
    <m/>
    <m/>
    <x v="0"/>
    <n v="30"/>
    <x v="1"/>
  </r>
  <r>
    <x v="5"/>
    <s v="adb2c9c330f67e24adbb5f1a306f8484befe93a9"/>
    <m/>
    <x v="0"/>
    <n v="4"/>
    <x v="1"/>
  </r>
  <r>
    <x v="5"/>
    <m/>
    <m/>
    <x v="0"/>
    <n v="4"/>
    <x v="1"/>
  </r>
  <r>
    <x v="5"/>
    <m/>
    <n v="0.40899999999999997"/>
    <x v="5"/>
    <n v="4"/>
    <x v="151"/>
  </r>
  <r>
    <x v="5"/>
    <m/>
    <n v="0.59"/>
    <x v="4"/>
    <n v="4"/>
    <x v="152"/>
  </r>
  <r>
    <x v="5"/>
    <m/>
    <m/>
    <x v="0"/>
    <n v="4"/>
    <x v="1"/>
  </r>
  <r>
    <x v="5"/>
    <s v="1168a2605f7351a121f89e64eb7592e91cc869a5"/>
    <m/>
    <x v="0"/>
    <n v="2"/>
    <x v="1"/>
  </r>
  <r>
    <x v="5"/>
    <m/>
    <m/>
    <x v="0"/>
    <n v="2"/>
    <x v="1"/>
  </r>
  <r>
    <x v="5"/>
    <m/>
    <n v="0.54800000000000004"/>
    <x v="5"/>
    <n v="2"/>
    <x v="153"/>
  </r>
  <r>
    <x v="5"/>
    <m/>
    <n v="0.45100000000000001"/>
    <x v="4"/>
    <n v="2"/>
    <x v="154"/>
  </r>
  <r>
    <x v="6"/>
    <m/>
    <m/>
    <x v="0"/>
    <n v="2"/>
    <x v="1"/>
  </r>
  <r>
    <x v="6"/>
    <s v="fdcaa37f78789c4bdedac8fd98c0fdfc517fb978"/>
    <m/>
    <x v="0"/>
    <n v="1395"/>
    <x v="1"/>
  </r>
  <r>
    <x v="6"/>
    <m/>
    <m/>
    <x v="0"/>
    <n v="1395"/>
    <x v="1"/>
  </r>
  <r>
    <x v="6"/>
    <m/>
    <n v="0.21099999999999999"/>
    <x v="42"/>
    <n v="1395"/>
    <x v="155"/>
  </r>
  <r>
    <x v="6"/>
    <m/>
    <n v="9.6000000000000002E-2"/>
    <x v="43"/>
    <n v="1395"/>
    <x v="156"/>
  </r>
  <r>
    <x v="6"/>
    <m/>
    <n v="0.221"/>
    <x v="40"/>
    <n v="1395"/>
    <x v="157"/>
  </r>
  <r>
    <x v="6"/>
    <m/>
    <n v="1E-3"/>
    <x v="38"/>
    <n v="1395"/>
    <x v="158"/>
  </r>
  <r>
    <x v="6"/>
    <m/>
    <n v="0.46500000000000002"/>
    <x v="31"/>
    <n v="1395"/>
    <x v="159"/>
  </r>
  <r>
    <x v="6"/>
    <m/>
    <n v="3.0000000000000001E-3"/>
    <x v="29"/>
    <n v="1395"/>
    <x v="160"/>
  </r>
  <r>
    <x v="7"/>
    <m/>
    <m/>
    <x v="0"/>
    <n v="1395"/>
    <x v="1"/>
  </r>
  <r>
    <x v="7"/>
    <s v="c78e0da1535764ab5429ecbbf6e974e04645a844"/>
    <m/>
    <x v="0"/>
    <n v="4"/>
    <x v="1"/>
  </r>
  <r>
    <x v="7"/>
    <m/>
    <m/>
    <x v="0"/>
    <n v="4"/>
    <x v="1"/>
  </r>
  <r>
    <x v="7"/>
    <m/>
    <n v="0.56999999999999995"/>
    <x v="14"/>
    <n v="4"/>
    <x v="161"/>
  </r>
  <r>
    <x v="7"/>
    <m/>
    <m/>
    <x v="0"/>
    <n v="4"/>
    <x v="1"/>
  </r>
  <r>
    <x v="7"/>
    <s v="c9c1ef034da53b99709fd62acdc6c3502001ee90"/>
    <m/>
    <x v="0"/>
    <n v="2"/>
    <x v="1"/>
  </r>
  <r>
    <x v="7"/>
    <m/>
    <m/>
    <x v="0"/>
    <n v="2"/>
    <x v="1"/>
  </r>
  <r>
    <x v="7"/>
    <m/>
    <n v="1"/>
    <x v="33"/>
    <n v="2"/>
    <x v="78"/>
  </r>
  <r>
    <x v="7"/>
    <m/>
    <m/>
    <x v="0"/>
    <n v="2"/>
    <x v="1"/>
  </r>
  <r>
    <x v="7"/>
    <s v="844101a37ba783ec8e1fdc4b0e73c0892e906150"/>
    <m/>
    <x v="0"/>
    <n v="10"/>
    <x v="1"/>
  </r>
  <r>
    <x v="7"/>
    <m/>
    <m/>
    <x v="0"/>
    <n v="10"/>
    <x v="1"/>
  </r>
  <r>
    <x v="7"/>
    <m/>
    <n v="0.42699999999999999"/>
    <x v="43"/>
    <n v="10"/>
    <x v="162"/>
  </r>
  <r>
    <x v="7"/>
    <m/>
    <n v="0.57199999999999995"/>
    <x v="31"/>
    <n v="10"/>
    <x v="163"/>
  </r>
  <r>
    <x v="7"/>
    <m/>
    <m/>
    <x v="0"/>
    <n v="10"/>
    <x v="1"/>
  </r>
  <r>
    <x v="7"/>
    <s v="957da5dac2722480de985d117cd366ba492f5d7b"/>
    <m/>
    <x v="0"/>
    <n v="1"/>
    <x v="1"/>
  </r>
  <r>
    <x v="7"/>
    <m/>
    <m/>
    <x v="0"/>
    <n v="1"/>
    <x v="1"/>
  </r>
  <r>
    <x v="7"/>
    <m/>
    <n v="1"/>
    <x v="40"/>
    <n v="1"/>
    <x v="164"/>
  </r>
  <r>
    <x v="7"/>
    <m/>
    <m/>
    <x v="0"/>
    <n v="1"/>
    <x v="1"/>
  </r>
  <r>
    <x v="7"/>
    <s v="276c79f3246ec65060cc6dfeb8f8e1cf121ccdcc"/>
    <m/>
    <x v="0"/>
    <n v="167"/>
    <x v="1"/>
  </r>
  <r>
    <x v="7"/>
    <m/>
    <m/>
    <x v="0"/>
    <n v="167"/>
    <x v="1"/>
  </r>
  <r>
    <x v="7"/>
    <m/>
    <n v="1"/>
    <x v="44"/>
    <n v="167"/>
    <x v="165"/>
  </r>
  <r>
    <x v="7"/>
    <m/>
    <m/>
    <x v="0"/>
    <n v="167"/>
    <x v="1"/>
  </r>
  <r>
    <x v="7"/>
    <s v="0a67590595841ef49dfc8ac83f227ece770689f3"/>
    <m/>
    <x v="0"/>
    <n v="36"/>
    <x v="1"/>
  </r>
  <r>
    <x v="7"/>
    <m/>
    <m/>
    <x v="0"/>
    <n v="36"/>
    <x v="1"/>
  </r>
  <r>
    <x v="7"/>
    <m/>
    <n v="1"/>
    <x v="44"/>
    <n v="36"/>
    <x v="166"/>
  </r>
  <r>
    <x v="7"/>
    <m/>
    <m/>
    <x v="0"/>
    <n v="36"/>
    <x v="1"/>
  </r>
  <r>
    <x v="7"/>
    <s v="fd85ce79c397b96ed2da8787e75ca50146272c68"/>
    <m/>
    <x v="0"/>
    <n v="4"/>
    <x v="1"/>
  </r>
  <r>
    <x v="7"/>
    <m/>
    <m/>
    <x v="0"/>
    <n v="4"/>
    <x v="1"/>
  </r>
  <r>
    <x v="7"/>
    <m/>
    <n v="1"/>
    <x v="44"/>
    <n v="4"/>
    <x v="2"/>
  </r>
  <r>
    <x v="7"/>
    <m/>
    <m/>
    <x v="0"/>
    <n v="4"/>
    <x v="1"/>
  </r>
  <r>
    <x v="7"/>
    <s v="6d460f440dbe30fae04663771db8c9c9bbe79779"/>
    <m/>
    <x v="0"/>
    <n v="1"/>
    <x v="1"/>
  </r>
  <r>
    <x v="7"/>
    <m/>
    <m/>
    <x v="0"/>
    <n v="1"/>
    <x v="1"/>
  </r>
  <r>
    <x v="7"/>
    <m/>
    <n v="1"/>
    <x v="31"/>
    <n v="1"/>
    <x v="164"/>
  </r>
  <r>
    <x v="7"/>
    <m/>
    <m/>
    <x v="0"/>
    <n v="1"/>
    <x v="1"/>
  </r>
  <r>
    <x v="7"/>
    <s v="5402118336e74b96ea50002e43dd393d219866ec"/>
    <m/>
    <x v="0"/>
    <n v="189"/>
    <x v="1"/>
  </r>
  <r>
    <x v="7"/>
    <m/>
    <m/>
    <x v="0"/>
    <n v="189"/>
    <x v="1"/>
  </r>
  <r>
    <x v="7"/>
    <m/>
    <n v="0.11600000000000001"/>
    <x v="2"/>
    <n v="189"/>
    <x v="167"/>
  </r>
  <r>
    <x v="7"/>
    <m/>
    <n v="0.14299999999999999"/>
    <x v="45"/>
    <n v="189"/>
    <x v="168"/>
  </r>
  <r>
    <x v="7"/>
    <m/>
    <n v="2.1999999999999999E-2"/>
    <x v="40"/>
    <n v="189"/>
    <x v="169"/>
  </r>
  <r>
    <x v="7"/>
    <m/>
    <n v="0.04"/>
    <x v="46"/>
    <n v="189"/>
    <x v="170"/>
  </r>
  <r>
    <x v="7"/>
    <m/>
    <n v="0.441"/>
    <x v="33"/>
    <n v="189"/>
    <x v="171"/>
  </r>
  <r>
    <x v="7"/>
    <m/>
    <n v="0.122"/>
    <x v="18"/>
    <n v="189"/>
    <x v="172"/>
  </r>
  <r>
    <x v="7"/>
    <m/>
    <n v="1.7999999999999999E-2"/>
    <x v="5"/>
    <n v="189"/>
    <x v="173"/>
  </r>
  <r>
    <x v="7"/>
    <m/>
    <n v="6.6000000000000003E-2"/>
    <x v="37"/>
    <n v="189"/>
    <x v="174"/>
  </r>
  <r>
    <x v="7"/>
    <m/>
    <n v="2.8000000000000001E-2"/>
    <x v="31"/>
    <n v="189"/>
    <x v="175"/>
  </r>
  <r>
    <x v="7"/>
    <m/>
    <m/>
    <x v="0"/>
    <n v="189"/>
    <x v="1"/>
  </r>
  <r>
    <x v="7"/>
    <s v="2bea8060ce966275cd1424e18157ca790af34636"/>
    <m/>
    <x v="0"/>
    <n v="40"/>
    <x v="1"/>
  </r>
  <r>
    <x v="7"/>
    <m/>
    <m/>
    <x v="0"/>
    <n v="40"/>
    <x v="1"/>
  </r>
  <r>
    <x v="7"/>
    <m/>
    <n v="0.40500000000000003"/>
    <x v="33"/>
    <n v="40"/>
    <x v="176"/>
  </r>
  <r>
    <x v="7"/>
    <m/>
    <n v="0.45200000000000001"/>
    <x v="1"/>
    <n v="40"/>
    <x v="177"/>
  </r>
  <r>
    <x v="7"/>
    <m/>
    <n v="7.9000000000000001E-2"/>
    <x v="4"/>
    <n v="40"/>
    <x v="178"/>
  </r>
  <r>
    <x v="7"/>
    <m/>
    <n v="6.2E-2"/>
    <x v="31"/>
    <n v="40"/>
    <x v="179"/>
  </r>
  <r>
    <x v="7"/>
    <m/>
    <m/>
    <x v="0"/>
    <n v="40"/>
    <x v="1"/>
  </r>
  <r>
    <x v="7"/>
    <s v="63ee8470a45ac3f25d80a10dc2256dc5d4a7ccbb"/>
    <m/>
    <x v="0"/>
    <n v="53"/>
    <x v="1"/>
  </r>
  <r>
    <x v="7"/>
    <m/>
    <m/>
    <x v="0"/>
    <n v="53"/>
    <x v="1"/>
  </r>
  <r>
    <x v="7"/>
    <m/>
    <n v="0.79600000000000004"/>
    <x v="27"/>
    <n v="53"/>
    <x v="180"/>
  </r>
  <r>
    <x v="7"/>
    <m/>
    <n v="0.17"/>
    <x v="33"/>
    <n v="53"/>
    <x v="181"/>
  </r>
  <r>
    <x v="7"/>
    <m/>
    <n v="3.3000000000000002E-2"/>
    <x v="47"/>
    <n v="53"/>
    <x v="182"/>
  </r>
  <r>
    <x v="7"/>
    <m/>
    <m/>
    <x v="0"/>
    <n v="53"/>
    <x v="1"/>
  </r>
  <r>
    <x v="7"/>
    <s v="fa01bee42fa6b495474eded723ec0c4a538d802f"/>
    <m/>
    <x v="0"/>
    <n v="549"/>
    <x v="1"/>
  </r>
  <r>
    <x v="7"/>
    <m/>
    <m/>
    <x v="0"/>
    <n v="549"/>
    <x v="1"/>
  </r>
  <r>
    <x v="7"/>
    <m/>
    <n v="3.0000000000000001E-3"/>
    <x v="38"/>
    <n v="549"/>
    <x v="123"/>
  </r>
  <r>
    <x v="7"/>
    <m/>
    <n v="0.98799999999999999"/>
    <x v="31"/>
    <n v="549"/>
    <x v="183"/>
  </r>
  <r>
    <x v="7"/>
    <m/>
    <n v="7.0000000000000001E-3"/>
    <x v="29"/>
    <n v="549"/>
    <x v="184"/>
  </r>
  <r>
    <x v="7"/>
    <m/>
    <m/>
    <x v="0"/>
    <n v="549"/>
    <x v="1"/>
  </r>
  <r>
    <x v="7"/>
    <s v="cd69950fab2cb1f55b87300bfd88218f49500da5"/>
    <m/>
    <x v="0"/>
    <n v="59"/>
    <x v="1"/>
  </r>
  <r>
    <x v="7"/>
    <m/>
    <m/>
    <x v="0"/>
    <n v="59"/>
    <x v="1"/>
  </r>
  <r>
    <x v="7"/>
    <m/>
    <n v="0.30199999999999999"/>
    <x v="46"/>
    <n v="59"/>
    <x v="185"/>
  </r>
  <r>
    <x v="7"/>
    <m/>
    <n v="0.69699999999999995"/>
    <x v="44"/>
    <n v="59"/>
    <x v="186"/>
  </r>
  <r>
    <x v="8"/>
    <m/>
    <m/>
    <x v="0"/>
    <n v="59"/>
    <x v="1"/>
  </r>
  <r>
    <x v="8"/>
    <s v="f2ece186b189b2b9d09636c708f768fb3822b511"/>
    <m/>
    <x v="0"/>
    <n v="97"/>
    <x v="1"/>
  </r>
  <r>
    <x v="8"/>
    <m/>
    <m/>
    <x v="0"/>
    <n v="97"/>
    <x v="1"/>
  </r>
  <r>
    <x v="8"/>
    <m/>
    <n v="0.38500000000000001"/>
    <x v="33"/>
    <n v="97"/>
    <x v="187"/>
  </r>
  <r>
    <x v="8"/>
    <m/>
    <n v="0.61399999999999999"/>
    <x v="15"/>
    <n v="97"/>
    <x v="188"/>
  </r>
  <r>
    <x v="8"/>
    <m/>
    <m/>
    <x v="0"/>
    <n v="97"/>
    <x v="1"/>
  </r>
  <r>
    <x v="8"/>
    <s v="36665580fa0156e5fb85874ccdc29d1edb1e7c60"/>
    <m/>
    <x v="0"/>
    <n v="205"/>
    <x v="1"/>
  </r>
  <r>
    <x v="8"/>
    <m/>
    <m/>
    <x v="0"/>
    <n v="205"/>
    <x v="1"/>
  </r>
  <r>
    <x v="8"/>
    <m/>
    <n v="7.0000000000000001E-3"/>
    <x v="33"/>
    <n v="205"/>
    <x v="189"/>
  </r>
  <r>
    <x v="8"/>
    <m/>
    <n v="0.99199999999999999"/>
    <x v="15"/>
    <n v="205"/>
    <x v="190"/>
  </r>
  <r>
    <x v="8"/>
    <m/>
    <m/>
    <x v="0"/>
    <n v="205"/>
    <x v="1"/>
  </r>
  <r>
    <x v="8"/>
    <s v="c51857a44af6fc69f1e21bb9c6b2b6adda0ef80e"/>
    <m/>
    <x v="0"/>
    <n v="536"/>
    <x v="1"/>
  </r>
  <r>
    <x v="8"/>
    <m/>
    <m/>
    <x v="0"/>
    <n v="536"/>
    <x v="1"/>
  </r>
  <r>
    <x v="8"/>
    <m/>
    <n v="1.7000000000000001E-2"/>
    <x v="7"/>
    <n v="536"/>
    <x v="191"/>
  </r>
  <r>
    <x v="8"/>
    <m/>
    <n v="5.0000000000000001E-3"/>
    <x v="19"/>
    <n v="536"/>
    <x v="192"/>
  </r>
  <r>
    <x v="8"/>
    <m/>
    <n v="5.0000000000000001E-3"/>
    <x v="48"/>
    <n v="536"/>
    <x v="192"/>
  </r>
  <r>
    <x v="8"/>
    <m/>
    <n v="0.95199999999999996"/>
    <x v="15"/>
    <n v="536"/>
    <x v="193"/>
  </r>
  <r>
    <x v="8"/>
    <m/>
    <n v="1.2999999999999999E-2"/>
    <x v="5"/>
    <n v="536"/>
    <x v="194"/>
  </r>
  <r>
    <x v="8"/>
    <m/>
    <n v="6.0000000000000001E-3"/>
    <x v="4"/>
    <n v="536"/>
    <x v="195"/>
  </r>
  <r>
    <x v="8"/>
    <m/>
    <m/>
    <x v="0"/>
    <n v="536"/>
    <x v="1"/>
  </r>
  <r>
    <x v="8"/>
    <s v="746249b843422e2e74ce0e524f8805799d53a3f7"/>
    <m/>
    <x v="0"/>
    <n v="28"/>
    <x v="1"/>
  </r>
  <r>
    <x v="8"/>
    <m/>
    <m/>
    <x v="0"/>
    <n v="28"/>
    <x v="1"/>
  </r>
  <r>
    <x v="8"/>
    <m/>
    <n v="0.32200000000000001"/>
    <x v="33"/>
    <n v="28"/>
    <x v="196"/>
  </r>
  <r>
    <x v="8"/>
    <m/>
    <n v="0.67700000000000005"/>
    <x v="15"/>
    <n v="28"/>
    <x v="197"/>
  </r>
  <r>
    <x v="8"/>
    <m/>
    <m/>
    <x v="0"/>
    <n v="28"/>
    <x v="1"/>
  </r>
  <r>
    <x v="8"/>
    <s v="718e98de486123afc8e9c190f4790cd5e1c16648"/>
    <m/>
    <x v="0"/>
    <n v="494"/>
    <x v="1"/>
  </r>
  <r>
    <x v="8"/>
    <m/>
    <m/>
    <x v="0"/>
    <n v="494"/>
    <x v="1"/>
  </r>
  <r>
    <x v="8"/>
    <m/>
    <n v="1"/>
    <x v="15"/>
    <n v="494"/>
    <x v="198"/>
  </r>
  <r>
    <x v="8"/>
    <m/>
    <m/>
    <x v="0"/>
    <n v="494"/>
    <x v="1"/>
  </r>
  <r>
    <x v="8"/>
    <s v="3169e1d6d7eb7306302c423b5710c5ce077ca7be"/>
    <m/>
    <x v="0"/>
    <n v="9"/>
    <x v="1"/>
  </r>
  <r>
    <x v="8"/>
    <m/>
    <m/>
    <x v="0"/>
    <n v="9"/>
    <x v="1"/>
  </r>
  <r>
    <x v="8"/>
    <m/>
    <n v="1"/>
    <x v="15"/>
    <n v="9"/>
    <x v="199"/>
  </r>
  <r>
    <x v="8"/>
    <m/>
    <m/>
    <x v="0"/>
    <n v="9"/>
    <x v="1"/>
  </r>
  <r>
    <x v="8"/>
    <s v="f8671e9dc3565fac7cf9784b096b3b8e5a496717"/>
    <m/>
    <x v="0"/>
    <n v="3"/>
    <x v="1"/>
  </r>
  <r>
    <x v="8"/>
    <m/>
    <m/>
    <x v="0"/>
    <n v="3"/>
    <x v="1"/>
  </r>
  <r>
    <x v="8"/>
    <m/>
    <n v="1"/>
    <x v="5"/>
    <n v="3"/>
    <x v="23"/>
  </r>
  <r>
    <x v="8"/>
    <m/>
    <m/>
    <x v="0"/>
    <n v="3"/>
    <x v="1"/>
  </r>
  <r>
    <x v="8"/>
    <s v="1721db7bddcec2c61c121de961a899622f47c6ec"/>
    <m/>
    <x v="0"/>
    <n v="11"/>
    <x v="1"/>
  </r>
  <r>
    <x v="8"/>
    <m/>
    <m/>
    <x v="0"/>
    <n v="11"/>
    <x v="1"/>
  </r>
  <r>
    <x v="8"/>
    <m/>
    <n v="1"/>
    <x v="15"/>
    <n v="11"/>
    <x v="98"/>
  </r>
  <r>
    <x v="8"/>
    <m/>
    <m/>
    <x v="0"/>
    <n v="11"/>
    <x v="1"/>
  </r>
  <r>
    <x v="8"/>
    <s v="f211f148068b7acff6a06f5ccaa31feab654fd0f"/>
    <m/>
    <x v="0"/>
    <n v="163"/>
    <x v="1"/>
  </r>
  <r>
    <x v="8"/>
    <m/>
    <m/>
    <x v="0"/>
    <n v="163"/>
    <x v="1"/>
  </r>
  <r>
    <x v="8"/>
    <m/>
    <n v="1"/>
    <x v="15"/>
    <n v="163"/>
    <x v="200"/>
  </r>
  <r>
    <x v="8"/>
    <m/>
    <m/>
    <x v="0"/>
    <n v="163"/>
    <x v="1"/>
  </r>
  <r>
    <x v="8"/>
    <s v="e5f17aafb8c2fbdcb9f7e6b478594a676fd2955b"/>
    <m/>
    <x v="0"/>
    <n v="750"/>
    <x v="1"/>
  </r>
  <r>
    <x v="8"/>
    <m/>
    <m/>
    <x v="0"/>
    <n v="750"/>
    <x v="1"/>
  </r>
  <r>
    <x v="8"/>
    <m/>
    <n v="3.1E-2"/>
    <x v="33"/>
    <n v="750"/>
    <x v="201"/>
  </r>
  <r>
    <x v="8"/>
    <m/>
    <n v="9.2999999999999999E-2"/>
    <x v="7"/>
    <n v="750"/>
    <x v="202"/>
  </r>
  <r>
    <x v="8"/>
    <m/>
    <n v="0.874"/>
    <x v="15"/>
    <n v="750"/>
    <x v="203"/>
  </r>
  <r>
    <x v="8"/>
    <m/>
    <m/>
    <x v="0"/>
    <n v="750"/>
    <x v="1"/>
  </r>
  <r>
    <x v="8"/>
    <s v="0e1d3ea041f92397ef896574b00b51930d32fb1a"/>
    <m/>
    <x v="0"/>
    <n v="181"/>
    <x v="1"/>
  </r>
  <r>
    <x v="8"/>
    <m/>
    <m/>
    <x v="0"/>
    <n v="181"/>
    <x v="1"/>
  </r>
  <r>
    <x v="8"/>
    <m/>
    <n v="3.7999999999999999E-2"/>
    <x v="33"/>
    <n v="181"/>
    <x v="204"/>
  </r>
  <r>
    <x v="8"/>
    <m/>
    <n v="0.96099999999999997"/>
    <x v="15"/>
    <n v="181"/>
    <x v="205"/>
  </r>
  <r>
    <x v="8"/>
    <m/>
    <m/>
    <x v="0"/>
    <n v="181"/>
    <x v="1"/>
  </r>
  <r>
    <x v="8"/>
    <s v="32646abb0b93eee036739d9e48a13c88d5956cc0"/>
    <m/>
    <x v="0"/>
    <n v="6"/>
    <x v="1"/>
  </r>
  <r>
    <x v="8"/>
    <m/>
    <m/>
    <x v="0"/>
    <n v="6"/>
    <x v="1"/>
  </r>
  <r>
    <x v="8"/>
    <m/>
    <n v="1"/>
    <x v="15"/>
    <n v="6"/>
    <x v="8"/>
  </r>
  <r>
    <x v="8"/>
    <m/>
    <m/>
    <x v="0"/>
    <n v="6"/>
    <x v="1"/>
  </r>
  <r>
    <x v="8"/>
    <s v="0abcd25376977c3f63db11446ab0b18c0ce88fff"/>
    <m/>
    <x v="0"/>
    <n v="115"/>
    <x v="1"/>
  </r>
  <r>
    <x v="8"/>
    <m/>
    <m/>
    <x v="0"/>
    <n v="115"/>
    <x v="1"/>
  </r>
  <r>
    <x v="8"/>
    <m/>
    <n v="8.2000000000000003E-2"/>
    <x v="33"/>
    <n v="115"/>
    <x v="206"/>
  </r>
  <r>
    <x v="8"/>
    <m/>
    <n v="0.91700000000000004"/>
    <x v="15"/>
    <n v="115"/>
    <x v="207"/>
  </r>
  <r>
    <x v="8"/>
    <m/>
    <m/>
    <x v="0"/>
    <n v="115"/>
    <x v="1"/>
  </r>
  <r>
    <x v="8"/>
    <s v="dd17ec43de5d4a716995ef3ed57220dac62b382f"/>
    <m/>
    <x v="0"/>
    <n v="50"/>
    <x v="1"/>
  </r>
  <r>
    <x v="8"/>
    <m/>
    <m/>
    <x v="0"/>
    <n v="50"/>
    <x v="1"/>
  </r>
  <r>
    <x v="8"/>
    <m/>
    <n v="1"/>
    <x v="15"/>
    <n v="50"/>
    <x v="208"/>
  </r>
  <r>
    <x v="8"/>
    <m/>
    <m/>
    <x v="0"/>
    <n v="50"/>
    <x v="1"/>
  </r>
  <r>
    <x v="8"/>
    <s v="247d666dfe30db7aa1c3450dcab7c18ed9eb9c1c"/>
    <m/>
    <x v="0"/>
    <n v="48"/>
    <x v="1"/>
  </r>
  <r>
    <x v="8"/>
    <m/>
    <m/>
    <x v="0"/>
    <n v="48"/>
    <x v="1"/>
  </r>
  <r>
    <x v="8"/>
    <m/>
    <n v="7.3999999999999996E-2"/>
    <x v="33"/>
    <n v="48"/>
    <x v="209"/>
  </r>
  <r>
    <x v="8"/>
    <m/>
    <n v="0.39800000000000002"/>
    <x v="24"/>
    <n v="48"/>
    <x v="210"/>
  </r>
  <r>
    <x v="8"/>
    <m/>
    <n v="0.52700000000000002"/>
    <x v="15"/>
    <n v="48"/>
    <x v="211"/>
  </r>
  <r>
    <x v="8"/>
    <m/>
    <m/>
    <x v="0"/>
    <n v="48"/>
    <x v="1"/>
  </r>
  <r>
    <x v="8"/>
    <s v="7a66f1eda0a3eaff3952357233680a528ffaa22c"/>
    <m/>
    <x v="0"/>
    <n v="703"/>
    <x v="1"/>
  </r>
  <r>
    <x v="8"/>
    <m/>
    <m/>
    <x v="0"/>
    <n v="703"/>
    <x v="1"/>
  </r>
  <r>
    <x v="8"/>
    <m/>
    <n v="0.94399999999999995"/>
    <x v="33"/>
    <n v="703"/>
    <x v="212"/>
  </r>
  <r>
    <x v="8"/>
    <m/>
    <n v="5.5E-2"/>
    <x v="15"/>
    <n v="703"/>
    <x v="213"/>
  </r>
  <r>
    <x v="8"/>
    <m/>
    <m/>
    <x v="0"/>
    <n v="703"/>
    <x v="1"/>
  </r>
  <r>
    <x v="8"/>
    <s v="38a8592abd02960a56f0b167d3a2366e130a8e9d"/>
    <m/>
    <x v="0"/>
    <n v="199"/>
    <x v="1"/>
  </r>
  <r>
    <x v="8"/>
    <m/>
    <m/>
    <x v="0"/>
    <n v="199"/>
    <x v="1"/>
  </r>
  <r>
    <x v="8"/>
    <m/>
    <n v="3.6999999999999998E-2"/>
    <x v="33"/>
    <n v="199"/>
    <x v="214"/>
  </r>
  <r>
    <x v="8"/>
    <m/>
    <n v="0.94299999999999995"/>
    <x v="15"/>
    <n v="199"/>
    <x v="215"/>
  </r>
  <r>
    <x v="8"/>
    <m/>
    <n v="1.9E-2"/>
    <x v="41"/>
    <n v="199"/>
    <x v="216"/>
  </r>
  <r>
    <x v="8"/>
    <m/>
    <m/>
    <x v="0"/>
    <n v="199"/>
    <x v="1"/>
  </r>
  <r>
    <x v="8"/>
    <s v="c321c9c0b668c8006e3a43971cbf6e0e37778efb"/>
    <m/>
    <x v="0"/>
    <n v="104"/>
    <x v="1"/>
  </r>
  <r>
    <x v="8"/>
    <m/>
    <m/>
    <x v="0"/>
    <n v="104"/>
    <x v="1"/>
  </r>
  <r>
    <x v="8"/>
    <m/>
    <n v="1"/>
    <x v="15"/>
    <n v="104"/>
    <x v="217"/>
  </r>
  <r>
    <x v="8"/>
    <m/>
    <m/>
    <x v="0"/>
    <n v="104"/>
    <x v="1"/>
  </r>
  <r>
    <x v="8"/>
    <s v="3e12a615522f5a00b5b3fbd07159c42b898a0aa1"/>
    <m/>
    <x v="0"/>
    <n v="88"/>
    <x v="1"/>
  </r>
  <r>
    <x v="8"/>
    <m/>
    <m/>
    <x v="0"/>
    <n v="88"/>
    <x v="1"/>
  </r>
  <r>
    <x v="8"/>
    <m/>
    <n v="0.63100000000000001"/>
    <x v="33"/>
    <n v="88"/>
    <x v="218"/>
  </r>
  <r>
    <x v="8"/>
    <m/>
    <n v="0.36799999999999999"/>
    <x v="15"/>
    <n v="88"/>
    <x v="219"/>
  </r>
  <r>
    <x v="9"/>
    <m/>
    <m/>
    <x v="0"/>
    <n v="88"/>
    <x v="1"/>
  </r>
  <r>
    <x v="9"/>
    <s v="e31a4e112775b9b4d1b52871b9b5a0dc799cea67"/>
    <m/>
    <x v="0"/>
    <n v="5"/>
    <x v="1"/>
  </r>
  <r>
    <x v="9"/>
    <m/>
    <m/>
    <x v="0"/>
    <n v="5"/>
    <x v="1"/>
  </r>
  <r>
    <x v="9"/>
    <m/>
    <n v="1"/>
    <x v="38"/>
    <n v="5"/>
    <x v="220"/>
  </r>
  <r>
    <x v="9"/>
    <m/>
    <m/>
    <x v="0"/>
    <n v="5"/>
    <x v="1"/>
  </r>
  <r>
    <x v="9"/>
    <s v="a4f66393f2713b3034ff39e06958e85e5870b7dd"/>
    <m/>
    <x v="0"/>
    <n v="84"/>
    <x v="1"/>
  </r>
  <r>
    <x v="9"/>
    <m/>
    <m/>
    <x v="0"/>
    <n v="84"/>
    <x v="1"/>
  </r>
  <r>
    <x v="9"/>
    <m/>
    <n v="1"/>
    <x v="38"/>
    <n v="84"/>
    <x v="221"/>
  </r>
  <r>
    <x v="9"/>
    <m/>
    <m/>
    <x v="0"/>
    <n v="84"/>
    <x v="1"/>
  </r>
  <r>
    <x v="9"/>
    <s v="4cd551544a4f25dcb5c2447b9ee14cf0591a3cfe"/>
    <m/>
    <x v="0"/>
    <n v="16"/>
    <x v="1"/>
  </r>
  <r>
    <x v="9"/>
    <m/>
    <m/>
    <x v="0"/>
    <n v="16"/>
    <x v="1"/>
  </r>
  <r>
    <x v="9"/>
    <m/>
    <n v="1"/>
    <x v="23"/>
    <n v="16"/>
    <x v="222"/>
  </r>
  <r>
    <x v="9"/>
    <m/>
    <m/>
    <x v="0"/>
    <n v="16"/>
    <x v="1"/>
  </r>
  <r>
    <x v="9"/>
    <s v="22424987d2f0df32671998f0c7574adcfa07bf32"/>
    <m/>
    <x v="0"/>
    <n v="101"/>
    <x v="1"/>
  </r>
  <r>
    <x v="9"/>
    <m/>
    <m/>
    <x v="0"/>
    <n v="101"/>
    <x v="1"/>
  </r>
  <r>
    <x v="9"/>
    <m/>
    <n v="0.623"/>
    <x v="23"/>
    <n v="101"/>
    <x v="223"/>
  </r>
  <r>
    <x v="9"/>
    <m/>
    <n v="0.376"/>
    <x v="14"/>
    <n v="101"/>
    <x v="224"/>
  </r>
  <r>
    <x v="10"/>
    <m/>
    <m/>
    <x v="0"/>
    <n v="101"/>
    <x v="1"/>
  </r>
  <r>
    <x v="10"/>
    <s v="b1d0ab1422a2ec618f678b36fc5e4e253bbc8f2c"/>
    <m/>
    <x v="0"/>
    <n v="26"/>
    <x v="1"/>
  </r>
  <r>
    <x v="10"/>
    <m/>
    <m/>
    <x v="0"/>
    <n v="26"/>
    <x v="1"/>
  </r>
  <r>
    <x v="10"/>
    <m/>
    <n v="1"/>
    <x v="49"/>
    <n v="26"/>
    <x v="225"/>
  </r>
  <r>
    <x v="10"/>
    <m/>
    <m/>
    <x v="0"/>
    <n v="26"/>
    <x v="1"/>
  </r>
  <r>
    <x v="10"/>
    <s v="8c2b72f7f76368653e417778cddb0793ffed64e7"/>
    <m/>
    <x v="0"/>
    <n v="8"/>
    <x v="1"/>
  </r>
  <r>
    <x v="10"/>
    <m/>
    <m/>
    <x v="0"/>
    <n v="8"/>
    <x v="1"/>
  </r>
  <r>
    <x v="10"/>
    <m/>
    <n v="1"/>
    <x v="50"/>
    <n v="8"/>
    <x v="42"/>
  </r>
  <r>
    <x v="10"/>
    <m/>
    <m/>
    <x v="0"/>
    <n v="8"/>
    <x v="1"/>
  </r>
  <r>
    <x v="10"/>
    <s v="0950f1736f3175dc8160d527ccc6addeca33b51c"/>
    <m/>
    <x v="0"/>
    <n v="5"/>
    <x v="1"/>
  </r>
  <r>
    <x v="10"/>
    <m/>
    <m/>
    <x v="0"/>
    <n v="5"/>
    <x v="1"/>
  </r>
  <r>
    <x v="10"/>
    <m/>
    <n v="1"/>
    <x v="49"/>
    <n v="5"/>
    <x v="220"/>
  </r>
  <r>
    <x v="10"/>
    <m/>
    <m/>
    <x v="0"/>
    <n v="5"/>
    <x v="1"/>
  </r>
  <r>
    <x v="10"/>
    <s v="cabbc7fb299776129127fea730ebe6cfab8212e4"/>
    <m/>
    <x v="0"/>
    <n v="10"/>
    <x v="1"/>
  </r>
  <r>
    <x v="10"/>
    <m/>
    <m/>
    <x v="0"/>
    <n v="10"/>
    <x v="1"/>
  </r>
  <r>
    <x v="10"/>
    <m/>
    <n v="1"/>
    <x v="5"/>
    <n v="10"/>
    <x v="40"/>
  </r>
  <r>
    <x v="10"/>
    <m/>
    <m/>
    <x v="0"/>
    <n v="10"/>
    <x v="1"/>
  </r>
  <r>
    <x v="10"/>
    <s v="b844faf0a0793153979273e8e9a46e22777e7ff0"/>
    <m/>
    <x v="0"/>
    <n v="14"/>
    <x v="1"/>
  </r>
  <r>
    <x v="10"/>
    <m/>
    <m/>
    <x v="0"/>
    <n v="14"/>
    <x v="1"/>
  </r>
  <r>
    <x v="10"/>
    <m/>
    <n v="1"/>
    <x v="5"/>
    <n v="14"/>
    <x v="226"/>
  </r>
  <r>
    <x v="10"/>
    <m/>
    <m/>
    <x v="0"/>
    <n v="14"/>
    <x v="1"/>
  </r>
  <r>
    <x v="10"/>
    <s v="b1d0ab1422a2ec618f678b36fc5e4e253bbc8f2c"/>
    <m/>
    <x v="0"/>
    <n v="26"/>
    <x v="1"/>
  </r>
  <r>
    <x v="10"/>
    <m/>
    <m/>
    <x v="0"/>
    <n v="26"/>
    <x v="1"/>
  </r>
  <r>
    <x v="10"/>
    <m/>
    <n v="1"/>
    <x v="49"/>
    <n v="26"/>
    <x v="225"/>
  </r>
  <r>
    <x v="10"/>
    <m/>
    <m/>
    <x v="0"/>
    <n v="26"/>
    <x v="1"/>
  </r>
  <r>
    <x v="10"/>
    <s v="8c2b72f7f76368653e417778cddb0793ffed64e7"/>
    <m/>
    <x v="0"/>
    <n v="8"/>
    <x v="1"/>
  </r>
  <r>
    <x v="10"/>
    <m/>
    <m/>
    <x v="0"/>
    <n v="8"/>
    <x v="1"/>
  </r>
  <r>
    <x v="10"/>
    <m/>
    <n v="1"/>
    <x v="50"/>
    <n v="8"/>
    <x v="42"/>
  </r>
  <r>
    <x v="10"/>
    <m/>
    <m/>
    <x v="0"/>
    <n v="8"/>
    <x v="1"/>
  </r>
  <r>
    <x v="10"/>
    <s v="0950f1736f3175dc8160d527ccc6addeca33b51c"/>
    <m/>
    <x v="0"/>
    <n v="5"/>
    <x v="1"/>
  </r>
  <r>
    <x v="10"/>
    <m/>
    <m/>
    <x v="0"/>
    <n v="5"/>
    <x v="1"/>
  </r>
  <r>
    <x v="10"/>
    <m/>
    <n v="1"/>
    <x v="49"/>
    <n v="5"/>
    <x v="220"/>
  </r>
  <r>
    <x v="10"/>
    <m/>
    <m/>
    <x v="0"/>
    <n v="5"/>
    <x v="1"/>
  </r>
  <r>
    <x v="10"/>
    <s v="cabbc7fb299776129127fea730ebe6cfab8212e4"/>
    <m/>
    <x v="0"/>
    <n v="10"/>
    <x v="1"/>
  </r>
  <r>
    <x v="10"/>
    <m/>
    <m/>
    <x v="0"/>
    <n v="10"/>
    <x v="1"/>
  </r>
  <r>
    <x v="10"/>
    <m/>
    <n v="1"/>
    <x v="5"/>
    <n v="10"/>
    <x v="40"/>
  </r>
  <r>
    <x v="11"/>
    <m/>
    <m/>
    <x v="0"/>
    <n v="10"/>
    <x v="1"/>
  </r>
  <r>
    <x v="11"/>
    <s v="5548dbb7a13936911b1b482ddd417cf5879e01b4"/>
    <m/>
    <x v="0"/>
    <n v="17"/>
    <x v="1"/>
  </r>
  <r>
    <x v="11"/>
    <m/>
    <m/>
    <x v="0"/>
    <n v="17"/>
    <x v="1"/>
  </r>
  <r>
    <x v="11"/>
    <m/>
    <n v="1"/>
    <x v="18"/>
    <n v="17"/>
    <x v="9"/>
  </r>
  <r>
    <x v="11"/>
    <m/>
    <m/>
    <x v="0"/>
    <n v="17"/>
    <x v="1"/>
  </r>
  <r>
    <x v="11"/>
    <s v="60aed407af862350c3208a748cc8018a0dd379a4"/>
    <m/>
    <x v="0"/>
    <n v="25"/>
    <x v="1"/>
  </r>
  <r>
    <x v="11"/>
    <m/>
    <m/>
    <x v="0"/>
    <n v="25"/>
    <x v="1"/>
  </r>
  <r>
    <x v="11"/>
    <m/>
    <n v="1"/>
    <x v="21"/>
    <n v="25"/>
    <x v="227"/>
  </r>
  <r>
    <x v="11"/>
    <m/>
    <m/>
    <x v="0"/>
    <n v="25"/>
    <x v="1"/>
  </r>
  <r>
    <x v="11"/>
    <s v="2bee3f018b8d4351f8261c405adcdff44c7f9a70"/>
    <m/>
    <x v="0"/>
    <n v="20"/>
    <x v="1"/>
  </r>
  <r>
    <x v="11"/>
    <m/>
    <m/>
    <x v="0"/>
    <n v="20"/>
    <x v="1"/>
  </r>
  <r>
    <x v="11"/>
    <m/>
    <n v="1"/>
    <x v="37"/>
    <n v="20"/>
    <x v="228"/>
  </r>
  <r>
    <x v="11"/>
    <m/>
    <m/>
    <x v="0"/>
    <n v="20"/>
    <x v="1"/>
  </r>
  <r>
    <x v="11"/>
    <s v="b3fce1aae16f2980e476331fe275499f06964fb4"/>
    <m/>
    <x v="0"/>
    <n v="289"/>
    <x v="1"/>
  </r>
  <r>
    <x v="11"/>
    <m/>
    <m/>
    <x v="0"/>
    <n v="289"/>
    <x v="1"/>
  </r>
  <r>
    <x v="11"/>
    <m/>
    <n v="5.7000000000000002E-2"/>
    <x v="40"/>
    <n v="289"/>
    <x v="229"/>
  </r>
  <r>
    <x v="11"/>
    <m/>
    <n v="0.93600000000000005"/>
    <x v="7"/>
    <n v="289"/>
    <x v="230"/>
  </r>
  <r>
    <x v="11"/>
    <m/>
    <n v="6.0000000000000001E-3"/>
    <x v="29"/>
    <n v="289"/>
    <x v="231"/>
  </r>
  <r>
    <x v="11"/>
    <m/>
    <m/>
    <x v="0"/>
    <n v="289"/>
    <x v="1"/>
  </r>
  <r>
    <x v="11"/>
    <s v="e5f5ff9ef84c38e2b66cc9bb31ada12c4ed26c50"/>
    <m/>
    <x v="0"/>
    <n v="79"/>
    <x v="1"/>
  </r>
  <r>
    <x v="11"/>
    <m/>
    <m/>
    <x v="0"/>
    <n v="79"/>
    <x v="1"/>
  </r>
  <r>
    <x v="11"/>
    <m/>
    <n v="0.23300000000000001"/>
    <x v="41"/>
    <n v="79"/>
    <x v="232"/>
  </r>
  <r>
    <x v="11"/>
    <m/>
    <n v="0.76600000000000001"/>
    <x v="14"/>
    <n v="79"/>
    <x v="233"/>
  </r>
  <r>
    <x v="11"/>
    <m/>
    <m/>
    <x v="0"/>
    <n v="79"/>
    <x v="1"/>
  </r>
  <r>
    <x v="11"/>
    <s v="a2741dab6e7b447e610968002d835c60b7043773"/>
    <m/>
    <x v="0"/>
    <n v="112"/>
    <x v="1"/>
  </r>
  <r>
    <x v="11"/>
    <m/>
    <m/>
    <x v="0"/>
    <n v="112"/>
    <x v="1"/>
  </r>
  <r>
    <x v="11"/>
    <m/>
    <n v="0.39100000000000001"/>
    <x v="41"/>
    <n v="112"/>
    <x v="234"/>
  </r>
  <r>
    <x v="11"/>
    <m/>
    <n v="0.60799999999999998"/>
    <x v="5"/>
    <n v="112"/>
    <x v="235"/>
  </r>
  <r>
    <x v="11"/>
    <m/>
    <m/>
    <x v="0"/>
    <n v="112"/>
    <x v="1"/>
  </r>
  <r>
    <x v="11"/>
    <s v="2906d67b2f1d9e7feff5e679489e835c491ec8bd"/>
    <m/>
    <x v="0"/>
    <n v="54"/>
    <x v="1"/>
  </r>
  <r>
    <x v="11"/>
    <m/>
    <m/>
    <x v="0"/>
    <n v="54"/>
    <x v="1"/>
  </r>
  <r>
    <x v="11"/>
    <m/>
    <n v="6.2E-2"/>
    <x v="18"/>
    <n v="54"/>
    <x v="236"/>
  </r>
  <r>
    <x v="11"/>
    <m/>
    <n v="0.47399999999999998"/>
    <x v="21"/>
    <n v="54"/>
    <x v="237"/>
  </r>
  <r>
    <x v="11"/>
    <m/>
    <n v="0.36499999999999999"/>
    <x v="41"/>
    <n v="54"/>
    <x v="238"/>
  </r>
  <r>
    <x v="11"/>
    <m/>
    <n v="9.7000000000000003E-2"/>
    <x v="5"/>
    <n v="54"/>
    <x v="239"/>
  </r>
  <r>
    <x v="11"/>
    <m/>
    <m/>
    <x v="0"/>
    <n v="54"/>
    <x v="1"/>
  </r>
  <r>
    <x v="11"/>
    <s v="7c1edcfa9c017fc6bfdebdefeb918e2d91287d8f"/>
    <m/>
    <x v="0"/>
    <n v="295"/>
    <x v="1"/>
  </r>
  <r>
    <x v="11"/>
    <m/>
    <m/>
    <x v="0"/>
    <n v="295"/>
    <x v="1"/>
  </r>
  <r>
    <x v="11"/>
    <m/>
    <n v="0.20499999999999999"/>
    <x v="18"/>
    <n v="295"/>
    <x v="240"/>
  </r>
  <r>
    <x v="11"/>
    <m/>
    <n v="0.79400000000000004"/>
    <x v="41"/>
    <n v="295"/>
    <x v="241"/>
  </r>
  <r>
    <x v="11"/>
    <m/>
    <m/>
    <x v="0"/>
    <n v="295"/>
    <x v="1"/>
  </r>
  <r>
    <x v="11"/>
    <s v="266626f3bc8a61a452e774b42686161ea773923b"/>
    <m/>
    <x v="0"/>
    <n v="72"/>
    <x v="1"/>
  </r>
  <r>
    <x v="11"/>
    <m/>
    <m/>
    <x v="0"/>
    <n v="72"/>
    <x v="1"/>
  </r>
  <r>
    <x v="11"/>
    <m/>
    <n v="1"/>
    <x v="21"/>
    <n v="72"/>
    <x v="242"/>
  </r>
  <r>
    <x v="11"/>
    <m/>
    <m/>
    <x v="0"/>
    <n v="72"/>
    <x v="1"/>
  </r>
  <r>
    <x v="11"/>
    <s v="b9e2ba4a31c95a00f4fcee8ffe316a9c8136f6a7"/>
    <m/>
    <x v="0"/>
    <n v="1038"/>
    <x v="1"/>
  </r>
  <r>
    <x v="11"/>
    <m/>
    <m/>
    <x v="0"/>
    <n v="1038"/>
    <x v="1"/>
  </r>
  <r>
    <x v="11"/>
    <m/>
    <n v="0.499"/>
    <x v="21"/>
    <n v="1038"/>
    <x v="243"/>
  </r>
  <r>
    <x v="11"/>
    <m/>
    <n v="0.499"/>
    <x v="5"/>
    <n v="1038"/>
    <x v="243"/>
  </r>
  <r>
    <x v="11"/>
    <m/>
    <n v="1E-3"/>
    <x v="29"/>
    <n v="1038"/>
    <x v="244"/>
  </r>
  <r>
    <x v="11"/>
    <m/>
    <m/>
    <x v="0"/>
    <n v="1038"/>
    <x v="1"/>
  </r>
  <r>
    <x v="11"/>
    <s v="579c13d9d541de55c828a285eca596cc67c589d4"/>
    <m/>
    <x v="0"/>
    <n v="1"/>
    <x v="1"/>
  </r>
  <r>
    <x v="11"/>
    <m/>
    <m/>
    <x v="0"/>
    <n v="1"/>
    <x v="1"/>
  </r>
  <r>
    <x v="11"/>
    <m/>
    <n v="1"/>
    <x v="4"/>
    <n v="1"/>
    <x v="164"/>
  </r>
  <r>
    <x v="11"/>
    <m/>
    <m/>
    <x v="0"/>
    <n v="1"/>
    <x v="1"/>
  </r>
  <r>
    <x v="11"/>
    <s v="89d0788919b2c162155c5f32ea485abdab120390"/>
    <m/>
    <x v="0"/>
    <n v="11"/>
    <x v="1"/>
  </r>
  <r>
    <x v="11"/>
    <m/>
    <m/>
    <x v="0"/>
    <n v="11"/>
    <x v="1"/>
  </r>
  <r>
    <x v="11"/>
    <m/>
    <n v="1"/>
    <x v="5"/>
    <n v="11"/>
    <x v="98"/>
  </r>
  <r>
    <x v="11"/>
    <m/>
    <m/>
    <x v="0"/>
    <n v="11"/>
    <x v="1"/>
  </r>
  <r>
    <x v="11"/>
    <s v="7f7aba27b7a5bd310f3fe7f61af8f8dd21cbd3e5"/>
    <m/>
    <x v="0"/>
    <n v="14"/>
    <x v="1"/>
  </r>
  <r>
    <x v="11"/>
    <m/>
    <m/>
    <x v="0"/>
    <n v="14"/>
    <x v="1"/>
  </r>
  <r>
    <x v="11"/>
    <m/>
    <n v="1"/>
    <x v="5"/>
    <n v="14"/>
    <x v="226"/>
  </r>
  <r>
    <x v="11"/>
    <m/>
    <m/>
    <x v="0"/>
    <n v="14"/>
    <x v="1"/>
  </r>
  <r>
    <x v="11"/>
    <s v="4ae262e2715092700e8fab73eb0b2bea1a119a3b"/>
    <m/>
    <x v="0"/>
    <n v="261"/>
    <x v="1"/>
  </r>
  <r>
    <x v="11"/>
    <m/>
    <m/>
    <x v="0"/>
    <n v="261"/>
    <x v="1"/>
  </r>
  <r>
    <x v="11"/>
    <m/>
    <n v="0.182"/>
    <x v="33"/>
    <n v="261"/>
    <x v="245"/>
  </r>
  <r>
    <x v="11"/>
    <m/>
    <n v="0.753"/>
    <x v="7"/>
    <n v="261"/>
    <x v="246"/>
  </r>
  <r>
    <x v="11"/>
    <m/>
    <n v="5.8000000000000003E-2"/>
    <x v="4"/>
    <n v="261"/>
    <x v="247"/>
  </r>
  <r>
    <x v="11"/>
    <m/>
    <n v="5.0000000000000001E-3"/>
    <x v="29"/>
    <n v="261"/>
    <x v="248"/>
  </r>
  <r>
    <x v="11"/>
    <m/>
    <m/>
    <x v="0"/>
    <n v="261"/>
    <x v="1"/>
  </r>
  <r>
    <x v="11"/>
    <s v="f6c590f3ea5c7cf45f6e331dc25ed88680c3a56b"/>
    <m/>
    <x v="0"/>
    <n v="7"/>
    <x v="1"/>
  </r>
  <r>
    <x v="11"/>
    <m/>
    <m/>
    <x v="0"/>
    <n v="7"/>
    <x v="1"/>
  </r>
  <r>
    <x v="11"/>
    <m/>
    <n v="1"/>
    <x v="4"/>
    <n v="7"/>
    <x v="64"/>
  </r>
  <r>
    <x v="11"/>
    <m/>
    <m/>
    <x v="0"/>
    <n v="7"/>
    <x v="1"/>
  </r>
  <r>
    <x v="11"/>
    <s v="582eeef05e3e654cfe1a9d508e83a42f17582ddf"/>
    <m/>
    <x v="0"/>
    <n v="2"/>
    <x v="1"/>
  </r>
  <r>
    <x v="11"/>
    <m/>
    <m/>
    <x v="0"/>
    <n v="2"/>
    <x v="1"/>
  </r>
  <r>
    <x v="11"/>
    <m/>
    <n v="1"/>
    <x v="33"/>
    <n v="2"/>
    <x v="78"/>
  </r>
  <r>
    <x v="11"/>
    <m/>
    <m/>
    <x v="0"/>
    <n v="2"/>
    <x v="1"/>
  </r>
  <r>
    <x v="11"/>
    <s v="f61d103df71dbcf5fc9b72e9742e3dffd10f36b3"/>
    <m/>
    <x v="0"/>
    <n v="3"/>
    <x v="1"/>
  </r>
  <r>
    <x v="11"/>
    <m/>
    <m/>
    <x v="0"/>
    <n v="3"/>
    <x v="1"/>
  </r>
  <r>
    <x v="11"/>
    <m/>
    <n v="0.30299999999999999"/>
    <x v="40"/>
    <n v="3"/>
    <x v="249"/>
  </r>
  <r>
    <x v="11"/>
    <m/>
    <n v="0.69599999999999995"/>
    <x v="5"/>
    <n v="3"/>
    <x v="250"/>
  </r>
  <r>
    <x v="11"/>
    <m/>
    <m/>
    <x v="0"/>
    <n v="3"/>
    <x v="1"/>
  </r>
  <r>
    <x v="11"/>
    <s v="92e7ba92da8e1915b8a19d8d485c2b7d3df2b114"/>
    <m/>
    <x v="0"/>
    <n v="1"/>
    <x v="1"/>
  </r>
  <r>
    <x v="11"/>
    <m/>
    <m/>
    <x v="0"/>
    <n v="1"/>
    <x v="1"/>
  </r>
  <r>
    <x v="11"/>
    <m/>
    <n v="1"/>
    <x v="18"/>
    <n v="1"/>
    <x v="164"/>
  </r>
  <r>
    <x v="11"/>
    <m/>
    <m/>
    <x v="0"/>
    <n v="1"/>
    <x v="1"/>
  </r>
  <r>
    <x v="11"/>
    <s v="b6e77fdd60351d5001d700ae9fa0d0c5a03867b7"/>
    <m/>
    <x v="0"/>
    <n v="17"/>
    <x v="1"/>
  </r>
  <r>
    <x v="11"/>
    <m/>
    <m/>
    <x v="0"/>
    <n v="17"/>
    <x v="1"/>
  </r>
  <r>
    <x v="11"/>
    <m/>
    <n v="1"/>
    <x v="5"/>
    <n v="17"/>
    <x v="9"/>
  </r>
  <r>
    <x v="11"/>
    <m/>
    <m/>
    <x v="0"/>
    <n v="17"/>
    <x v="1"/>
  </r>
  <r>
    <x v="11"/>
    <s v="11407fb2e013ed366b269269b7eee62f803fff7c"/>
    <m/>
    <x v="0"/>
    <n v="100"/>
    <x v="1"/>
  </r>
  <r>
    <x v="11"/>
    <m/>
    <m/>
    <x v="0"/>
    <n v="100"/>
    <x v="1"/>
  </r>
  <r>
    <x v="11"/>
    <m/>
    <n v="7.1999999999999995E-2"/>
    <x v="5"/>
    <n v="100"/>
    <x v="251"/>
  </r>
  <r>
    <x v="11"/>
    <m/>
    <n v="0.92700000000000005"/>
    <x v="4"/>
    <n v="100"/>
    <x v="252"/>
  </r>
  <r>
    <x v="11"/>
    <m/>
    <m/>
    <x v="0"/>
    <n v="100"/>
    <x v="1"/>
  </r>
  <r>
    <x v="11"/>
    <s v="7bf8e2f83d9cdccdbb9834ffe34ba67259a4b451"/>
    <m/>
    <x v="0"/>
    <n v="2"/>
    <x v="1"/>
  </r>
  <r>
    <x v="11"/>
    <m/>
    <m/>
    <x v="0"/>
    <n v="2"/>
    <x v="1"/>
  </r>
  <r>
    <x v="11"/>
    <m/>
    <n v="1"/>
    <x v="15"/>
    <n v="2"/>
    <x v="78"/>
  </r>
  <r>
    <x v="11"/>
    <m/>
    <m/>
    <x v="0"/>
    <n v="2"/>
    <x v="1"/>
  </r>
  <r>
    <x v="11"/>
    <s v="27fc2e488079ca2bfc04dadfa4512b7ca5c3bc54"/>
    <m/>
    <x v="0"/>
    <n v="4"/>
    <x v="1"/>
  </r>
  <r>
    <x v="11"/>
    <m/>
    <m/>
    <x v="0"/>
    <n v="4"/>
    <x v="1"/>
  </r>
  <r>
    <x v="11"/>
    <m/>
    <n v="1"/>
    <x v="5"/>
    <n v="4"/>
    <x v="2"/>
  </r>
  <r>
    <x v="11"/>
    <m/>
    <m/>
    <x v="0"/>
    <n v="4"/>
    <x v="1"/>
  </r>
  <r>
    <x v="11"/>
    <s v="c510dfd31130f98b9ab392d79945f27f7768e043"/>
    <m/>
    <x v="0"/>
    <n v="2"/>
    <x v="1"/>
  </r>
  <r>
    <x v="11"/>
    <m/>
    <m/>
    <x v="0"/>
    <n v="2"/>
    <x v="1"/>
  </r>
  <r>
    <x v="11"/>
    <m/>
    <n v="1"/>
    <x v="18"/>
    <n v="2"/>
    <x v="78"/>
  </r>
  <r>
    <x v="11"/>
    <m/>
    <m/>
    <x v="0"/>
    <n v="2"/>
    <x v="1"/>
  </r>
  <r>
    <x v="11"/>
    <s v="9fece5929aa234cb71625b57f765050993957a07"/>
    <m/>
    <x v="0"/>
    <n v="24"/>
    <x v="1"/>
  </r>
  <r>
    <x v="11"/>
    <m/>
    <m/>
    <x v="0"/>
    <n v="24"/>
    <x v="1"/>
  </r>
  <r>
    <x v="11"/>
    <m/>
    <n v="1"/>
    <x v="5"/>
    <n v="24"/>
    <x v="253"/>
  </r>
  <r>
    <x v="11"/>
    <m/>
    <m/>
    <x v="0"/>
    <n v="24"/>
    <x v="1"/>
  </r>
  <r>
    <x v="11"/>
    <s v="81fd5b90caed8970e4190a3286e4741567009b21"/>
    <m/>
    <x v="0"/>
    <n v="6"/>
    <x v="1"/>
  </r>
  <r>
    <x v="11"/>
    <m/>
    <m/>
    <x v="0"/>
    <n v="6"/>
    <x v="1"/>
  </r>
  <r>
    <x v="11"/>
    <m/>
    <n v="1"/>
    <x v="12"/>
    <n v="6"/>
    <x v="8"/>
  </r>
  <r>
    <x v="11"/>
    <m/>
    <m/>
    <x v="0"/>
    <n v="6"/>
    <x v="1"/>
  </r>
  <r>
    <x v="11"/>
    <s v="354916227db89c5c1cd6a4ed293c0e70dc6494f5"/>
    <m/>
    <x v="0"/>
    <n v="2"/>
    <x v="1"/>
  </r>
  <r>
    <x v="11"/>
    <m/>
    <m/>
    <x v="0"/>
    <n v="2"/>
    <x v="1"/>
  </r>
  <r>
    <x v="11"/>
    <m/>
    <n v="1"/>
    <x v="15"/>
    <n v="2"/>
    <x v="78"/>
  </r>
  <r>
    <x v="11"/>
    <m/>
    <m/>
    <x v="0"/>
    <n v="2"/>
    <x v="1"/>
  </r>
  <r>
    <x v="11"/>
    <s v="7349ba70a0e68627dc322113c561afe3a9ed37a1"/>
    <m/>
    <x v="0"/>
    <n v="1876"/>
    <x v="1"/>
  </r>
  <r>
    <x v="11"/>
    <m/>
    <m/>
    <x v="0"/>
    <n v="1876"/>
    <x v="1"/>
  </r>
  <r>
    <x v="11"/>
    <m/>
    <n v="1E-3"/>
    <x v="51"/>
    <n v="1876"/>
    <x v="254"/>
  </r>
  <r>
    <x v="11"/>
    <m/>
    <n v="0.28899999999999998"/>
    <x v="18"/>
    <n v="1876"/>
    <x v="255"/>
  </r>
  <r>
    <x v="11"/>
    <m/>
    <n v="6.7000000000000004E-2"/>
    <x v="7"/>
    <n v="1876"/>
    <x v="256"/>
  </r>
  <r>
    <x v="11"/>
    <m/>
    <n v="1E-3"/>
    <x v="52"/>
    <n v="1876"/>
    <x v="254"/>
  </r>
  <r>
    <x v="11"/>
    <m/>
    <n v="4.0000000000000001E-3"/>
    <x v="1"/>
    <n v="1876"/>
    <x v="257"/>
  </r>
  <r>
    <x v="11"/>
    <m/>
    <n v="3.1E-2"/>
    <x v="48"/>
    <n v="1876"/>
    <x v="258"/>
  </r>
  <r>
    <x v="11"/>
    <m/>
    <n v="0.126"/>
    <x v="15"/>
    <n v="1876"/>
    <x v="259"/>
  </r>
  <r>
    <x v="11"/>
    <m/>
    <n v="0.34499999999999997"/>
    <x v="5"/>
    <n v="1876"/>
    <x v="260"/>
  </r>
  <r>
    <x v="11"/>
    <m/>
    <n v="0.13"/>
    <x v="37"/>
    <n v="1876"/>
    <x v="261"/>
  </r>
  <r>
    <x v="11"/>
    <m/>
    <n v="0"/>
    <x v="29"/>
    <n v="1876"/>
    <x v="1"/>
  </r>
  <r>
    <x v="11"/>
    <m/>
    <m/>
    <x v="0"/>
    <n v="1876"/>
    <x v="1"/>
  </r>
  <r>
    <x v="11"/>
    <s v="06516d13e81a52b0080a5d825a20d5db71ae5649"/>
    <m/>
    <x v="0"/>
    <n v="30"/>
    <x v="1"/>
  </r>
  <r>
    <x v="11"/>
    <m/>
    <m/>
    <x v="0"/>
    <n v="30"/>
    <x v="1"/>
  </r>
  <r>
    <x v="11"/>
    <m/>
    <n v="1"/>
    <x v="8"/>
    <n v="30"/>
    <x v="150"/>
  </r>
  <r>
    <x v="11"/>
    <m/>
    <m/>
    <x v="0"/>
    <n v="30"/>
    <x v="1"/>
  </r>
  <r>
    <x v="11"/>
    <s v="1edc1e6ed554fb10d9a650e641d55bb4ce7e5213"/>
    <m/>
    <x v="0"/>
    <n v="30"/>
    <x v="1"/>
  </r>
  <r>
    <x v="11"/>
    <m/>
    <m/>
    <x v="0"/>
    <n v="30"/>
    <x v="1"/>
  </r>
  <r>
    <x v="11"/>
    <m/>
    <n v="0.217"/>
    <x v="18"/>
    <n v="30"/>
    <x v="262"/>
  </r>
  <r>
    <x v="11"/>
    <m/>
    <n v="0.114"/>
    <x v="7"/>
    <n v="30"/>
    <x v="263"/>
  </r>
  <r>
    <x v="11"/>
    <m/>
    <n v="0.09"/>
    <x v="35"/>
    <n v="30"/>
    <x v="264"/>
  </r>
  <r>
    <x v="11"/>
    <m/>
    <n v="0.186"/>
    <x v="48"/>
    <n v="30"/>
    <x v="265"/>
  </r>
  <r>
    <x v="11"/>
    <m/>
    <n v="0.27900000000000003"/>
    <x v="15"/>
    <n v="30"/>
    <x v="266"/>
  </r>
  <r>
    <x v="11"/>
    <m/>
    <n v="0.112"/>
    <x v="5"/>
    <n v="30"/>
    <x v="267"/>
  </r>
  <r>
    <x v="11"/>
    <m/>
    <m/>
    <x v="0"/>
    <n v="30"/>
    <x v="1"/>
  </r>
  <r>
    <x v="11"/>
    <s v="ea103d7bce187a9d48bc286ac574c239260fdde8"/>
    <m/>
    <x v="0"/>
    <n v="3181"/>
    <x v="1"/>
  </r>
  <r>
    <x v="11"/>
    <m/>
    <m/>
    <x v="0"/>
    <n v="3181"/>
    <x v="1"/>
  </r>
  <r>
    <x v="11"/>
    <m/>
    <n v="0"/>
    <x v="3"/>
    <n v="3181"/>
    <x v="1"/>
  </r>
  <r>
    <x v="11"/>
    <m/>
    <n v="6.0000000000000001E-3"/>
    <x v="18"/>
    <n v="3181"/>
    <x v="268"/>
  </r>
  <r>
    <x v="11"/>
    <m/>
    <n v="6.0000000000000001E-3"/>
    <x v="7"/>
    <n v="3181"/>
    <x v="268"/>
  </r>
  <r>
    <x v="11"/>
    <m/>
    <n v="0"/>
    <x v="35"/>
    <n v="3181"/>
    <x v="1"/>
  </r>
  <r>
    <x v="11"/>
    <m/>
    <n v="0"/>
    <x v="36"/>
    <n v="3181"/>
    <x v="1"/>
  </r>
  <r>
    <x v="11"/>
    <m/>
    <n v="2E-3"/>
    <x v="52"/>
    <n v="3181"/>
    <x v="269"/>
  </r>
  <r>
    <x v="11"/>
    <m/>
    <n v="1E-3"/>
    <x v="1"/>
    <n v="3181"/>
    <x v="270"/>
  </r>
  <r>
    <x v="11"/>
    <m/>
    <n v="0"/>
    <x v="15"/>
    <n v="3181"/>
    <x v="1"/>
  </r>
  <r>
    <x v="11"/>
    <m/>
    <n v="1E-3"/>
    <x v="8"/>
    <n v="3181"/>
    <x v="270"/>
  </r>
  <r>
    <x v="11"/>
    <m/>
    <n v="8.7999999999999995E-2"/>
    <x v="53"/>
    <n v="3181"/>
    <x v="271"/>
  </r>
  <r>
    <x v="11"/>
    <m/>
    <n v="0.48399999999999999"/>
    <x v="21"/>
    <n v="3181"/>
    <x v="272"/>
  </r>
  <r>
    <x v="11"/>
    <m/>
    <n v="1E-3"/>
    <x v="41"/>
    <n v="3181"/>
    <x v="270"/>
  </r>
  <r>
    <x v="11"/>
    <m/>
    <n v="0.39900000000000002"/>
    <x v="5"/>
    <n v="3181"/>
    <x v="273"/>
  </r>
  <r>
    <x v="11"/>
    <m/>
    <n v="0"/>
    <x v="37"/>
    <n v="3181"/>
    <x v="1"/>
  </r>
  <r>
    <x v="11"/>
    <m/>
    <n v="0"/>
    <x v="4"/>
    <n v="3181"/>
    <x v="1"/>
  </r>
  <r>
    <x v="11"/>
    <m/>
    <n v="0"/>
    <x v="44"/>
    <n v="3181"/>
    <x v="1"/>
  </r>
  <r>
    <x v="11"/>
    <m/>
    <n v="1E-3"/>
    <x v="29"/>
    <n v="3181"/>
    <x v="270"/>
  </r>
  <r>
    <x v="11"/>
    <m/>
    <m/>
    <x v="0"/>
    <n v="3181"/>
    <x v="1"/>
  </r>
  <r>
    <x v="11"/>
    <s v="96afe1fc3fff700046344f9cc59004151fb02bc1"/>
    <m/>
    <x v="0"/>
    <n v="5318"/>
    <x v="1"/>
  </r>
  <r>
    <x v="11"/>
    <m/>
    <m/>
    <x v="0"/>
    <n v="5318"/>
    <x v="1"/>
  </r>
  <r>
    <x v="11"/>
    <m/>
    <n v="0"/>
    <x v="3"/>
    <n v="5318"/>
    <x v="1"/>
  </r>
  <r>
    <x v="11"/>
    <m/>
    <n v="0.105"/>
    <x v="54"/>
    <n v="5318"/>
    <x v="274"/>
  </r>
  <r>
    <x v="11"/>
    <m/>
    <n v="0.373"/>
    <x v="18"/>
    <n v="5318"/>
    <x v="275"/>
  </r>
  <r>
    <x v="11"/>
    <m/>
    <n v="5.0000000000000001E-3"/>
    <x v="7"/>
    <n v="5318"/>
    <x v="276"/>
  </r>
  <r>
    <x v="11"/>
    <m/>
    <n v="2E-3"/>
    <x v="35"/>
    <n v="5318"/>
    <x v="277"/>
  </r>
  <r>
    <x v="11"/>
    <m/>
    <n v="0"/>
    <x v="36"/>
    <n v="5318"/>
    <x v="1"/>
  </r>
  <r>
    <x v="11"/>
    <m/>
    <n v="0"/>
    <x v="52"/>
    <n v="5318"/>
    <x v="1"/>
  </r>
  <r>
    <x v="11"/>
    <m/>
    <n v="3.0000000000000001E-3"/>
    <x v="1"/>
    <n v="5318"/>
    <x v="278"/>
  </r>
  <r>
    <x v="11"/>
    <m/>
    <n v="2E-3"/>
    <x v="15"/>
    <n v="5318"/>
    <x v="277"/>
  </r>
  <r>
    <x v="11"/>
    <m/>
    <n v="1E-3"/>
    <x v="8"/>
    <n v="5318"/>
    <x v="279"/>
  </r>
  <r>
    <x v="11"/>
    <m/>
    <n v="2E-3"/>
    <x v="53"/>
    <n v="5318"/>
    <x v="277"/>
  </r>
  <r>
    <x v="11"/>
    <m/>
    <n v="0.105"/>
    <x v="21"/>
    <n v="5318"/>
    <x v="274"/>
  </r>
  <r>
    <x v="11"/>
    <m/>
    <n v="0.155"/>
    <x v="41"/>
    <n v="5318"/>
    <x v="280"/>
  </r>
  <r>
    <x v="11"/>
    <m/>
    <n v="0.22500000000000001"/>
    <x v="5"/>
    <n v="5318"/>
    <x v="281"/>
  </r>
  <r>
    <x v="11"/>
    <m/>
    <n v="1.0999999999999999E-2"/>
    <x v="37"/>
    <n v="5318"/>
    <x v="282"/>
  </r>
  <r>
    <x v="11"/>
    <m/>
    <n v="0"/>
    <x v="44"/>
    <n v="5318"/>
    <x v="1"/>
  </r>
  <r>
    <x v="11"/>
    <m/>
    <n v="4.0000000000000001E-3"/>
    <x v="29"/>
    <n v="5318"/>
    <x v="283"/>
  </r>
  <r>
    <x v="11"/>
    <m/>
    <m/>
    <x v="0"/>
    <n v="5318"/>
    <x v="1"/>
  </r>
  <r>
    <x v="11"/>
    <s v="2ce9e49b26cc97dc0ea978d7e12effbc5a20a097"/>
    <m/>
    <x v="0"/>
    <n v="249"/>
    <x v="1"/>
  </r>
  <r>
    <x v="11"/>
    <m/>
    <m/>
    <x v="0"/>
    <n v="249"/>
    <x v="1"/>
  </r>
  <r>
    <x v="11"/>
    <m/>
    <n v="6.4000000000000001E-2"/>
    <x v="53"/>
    <n v="249"/>
    <x v="284"/>
  </r>
  <r>
    <x v="11"/>
    <m/>
    <n v="1.0999999999999999E-2"/>
    <x v="47"/>
    <n v="249"/>
    <x v="285"/>
  </r>
  <r>
    <x v="11"/>
    <m/>
    <n v="0.88"/>
    <x v="5"/>
    <n v="249"/>
    <x v="286"/>
  </r>
  <r>
    <x v="11"/>
    <m/>
    <n v="3.9E-2"/>
    <x v="14"/>
    <n v="249"/>
    <x v="287"/>
  </r>
  <r>
    <x v="11"/>
    <m/>
    <n v="4.0000000000000001E-3"/>
    <x v="29"/>
    <n v="249"/>
    <x v="288"/>
  </r>
  <r>
    <x v="11"/>
    <m/>
    <m/>
    <x v="0"/>
    <n v="249"/>
    <x v="1"/>
  </r>
  <r>
    <x v="11"/>
    <s v="e426173c5086da93d0a311c151141f4396acd2c5"/>
    <m/>
    <x v="0"/>
    <n v="60"/>
    <x v="1"/>
  </r>
  <r>
    <x v="11"/>
    <m/>
    <m/>
    <x v="0"/>
    <n v="60"/>
    <x v="1"/>
  </r>
  <r>
    <x v="11"/>
    <m/>
    <n v="1"/>
    <x v="18"/>
    <n v="60"/>
    <x v="289"/>
  </r>
  <r>
    <x v="11"/>
    <m/>
    <m/>
    <x v="0"/>
    <n v="60"/>
    <x v="1"/>
  </r>
  <r>
    <x v="11"/>
    <s v="fe6f35789408efa034fca45c11b61230f603c6d1"/>
    <m/>
    <x v="0"/>
    <n v="19"/>
    <x v="1"/>
  </r>
  <r>
    <x v="11"/>
    <m/>
    <m/>
    <x v="0"/>
    <n v="19"/>
    <x v="1"/>
  </r>
  <r>
    <x v="11"/>
    <m/>
    <n v="0.14799999999999999"/>
    <x v="55"/>
    <n v="19"/>
    <x v="290"/>
  </r>
  <r>
    <x v="11"/>
    <m/>
    <n v="0.85099999999999998"/>
    <x v="14"/>
    <n v="19"/>
    <x v="291"/>
  </r>
  <r>
    <x v="11"/>
    <m/>
    <m/>
    <x v="0"/>
    <n v="19"/>
    <x v="1"/>
  </r>
  <r>
    <x v="11"/>
    <s v="b6ddefed994b490a5828cd2d455395075de35d4d"/>
    <m/>
    <x v="0"/>
    <n v="742"/>
    <x v="1"/>
  </r>
  <r>
    <x v="11"/>
    <m/>
    <m/>
    <x v="0"/>
    <n v="742"/>
    <x v="1"/>
  </r>
  <r>
    <x v="11"/>
    <m/>
    <n v="7.8E-2"/>
    <x v="7"/>
    <n v="742"/>
    <x v="292"/>
  </r>
  <r>
    <x v="11"/>
    <m/>
    <n v="1.7000000000000001E-2"/>
    <x v="53"/>
    <n v="742"/>
    <x v="293"/>
  </r>
  <r>
    <x v="11"/>
    <m/>
    <n v="0.49399999999999999"/>
    <x v="41"/>
    <n v="742"/>
    <x v="294"/>
  </r>
  <r>
    <x v="11"/>
    <m/>
    <n v="0.40600000000000003"/>
    <x v="5"/>
    <n v="742"/>
    <x v="295"/>
  </r>
  <r>
    <x v="11"/>
    <m/>
    <n v="3.0000000000000001E-3"/>
    <x v="29"/>
    <n v="742"/>
    <x v="296"/>
  </r>
  <r>
    <x v="11"/>
    <m/>
    <m/>
    <x v="0"/>
    <n v="742"/>
    <x v="1"/>
  </r>
  <r>
    <x v="11"/>
    <s v="ee5bf211dd5db16a8fd8e40d0fadae4114014b4b"/>
    <m/>
    <x v="0"/>
    <n v="18"/>
    <x v="1"/>
  </r>
  <r>
    <x v="11"/>
    <m/>
    <m/>
    <x v="0"/>
    <n v="18"/>
    <x v="1"/>
  </r>
  <r>
    <x v="11"/>
    <m/>
    <n v="1"/>
    <x v="5"/>
    <n v="18"/>
    <x v="297"/>
  </r>
  <r>
    <x v="11"/>
    <m/>
    <m/>
    <x v="0"/>
    <n v="18"/>
    <x v="1"/>
  </r>
  <r>
    <x v="11"/>
    <s v="0815ed104abdca1c7443c641ab2b0eade0c776fd"/>
    <m/>
    <x v="0"/>
    <n v="10"/>
    <x v="1"/>
  </r>
  <r>
    <x v="11"/>
    <m/>
    <m/>
    <x v="0"/>
    <n v="10"/>
    <x v="1"/>
  </r>
  <r>
    <x v="11"/>
    <m/>
    <n v="0.28699999999999998"/>
    <x v="33"/>
    <n v="10"/>
    <x v="298"/>
  </r>
  <r>
    <x v="11"/>
    <m/>
    <n v="0.71199999999999997"/>
    <x v="5"/>
    <n v="10"/>
    <x v="299"/>
  </r>
  <r>
    <x v="11"/>
    <m/>
    <m/>
    <x v="0"/>
    <n v="10"/>
    <x v="1"/>
  </r>
  <r>
    <x v="11"/>
    <s v="1b2af152b9806b0b3443bd4facddf87c8adecb0e"/>
    <m/>
    <x v="0"/>
    <n v="39"/>
    <x v="1"/>
  </r>
  <r>
    <x v="11"/>
    <m/>
    <m/>
    <x v="0"/>
    <n v="39"/>
    <x v="1"/>
  </r>
  <r>
    <x v="11"/>
    <m/>
    <n v="1"/>
    <x v="14"/>
    <n v="39"/>
    <x v="149"/>
  </r>
  <r>
    <x v="11"/>
    <m/>
    <m/>
    <x v="0"/>
    <n v="39"/>
    <x v="1"/>
  </r>
  <r>
    <x v="11"/>
    <s v="5e8d44f76165d8416bb1b9cba9c9bec6ec546e3c"/>
    <m/>
    <x v="0"/>
    <n v="114"/>
    <x v="1"/>
  </r>
  <r>
    <x v="11"/>
    <m/>
    <m/>
    <x v="0"/>
    <n v="114"/>
    <x v="1"/>
  </r>
  <r>
    <x v="11"/>
    <m/>
    <n v="0.52400000000000002"/>
    <x v="5"/>
    <n v="114"/>
    <x v="300"/>
  </r>
  <r>
    <x v="11"/>
    <m/>
    <n v="0.47499999999999998"/>
    <x v="37"/>
    <n v="114"/>
    <x v="301"/>
  </r>
  <r>
    <x v="11"/>
    <m/>
    <m/>
    <x v="0"/>
    <n v="114"/>
    <x v="1"/>
  </r>
  <r>
    <x v="11"/>
    <s v="d2dada86c25adc8fb5af0b8af1318aeacf76f8fb"/>
    <m/>
    <x v="0"/>
    <n v="20"/>
    <x v="1"/>
  </r>
  <r>
    <x v="11"/>
    <m/>
    <m/>
    <x v="0"/>
    <n v="20"/>
    <x v="1"/>
  </r>
  <r>
    <x v="11"/>
    <m/>
    <n v="0.39400000000000002"/>
    <x v="18"/>
    <n v="20"/>
    <x v="302"/>
  </r>
  <r>
    <x v="11"/>
    <m/>
    <n v="0.60499999999999998"/>
    <x v="52"/>
    <n v="20"/>
    <x v="303"/>
  </r>
  <r>
    <x v="11"/>
    <m/>
    <m/>
    <x v="0"/>
    <n v="20"/>
    <x v="1"/>
  </r>
  <r>
    <x v="11"/>
    <s v="959064ba5d33fc68b5fef75bc73e881787dcfcca"/>
    <m/>
    <x v="0"/>
    <n v="39"/>
    <x v="1"/>
  </r>
  <r>
    <x v="11"/>
    <m/>
    <m/>
    <x v="0"/>
    <n v="39"/>
    <x v="1"/>
  </r>
  <r>
    <x v="11"/>
    <m/>
    <n v="1"/>
    <x v="14"/>
    <n v="39"/>
    <x v="149"/>
  </r>
  <r>
    <x v="11"/>
    <m/>
    <m/>
    <x v="0"/>
    <n v="39"/>
    <x v="1"/>
  </r>
  <r>
    <x v="11"/>
    <s v="1a26bffb5ce4de70b5a0376e658391a2aeb97fd5"/>
    <m/>
    <x v="0"/>
    <n v="26"/>
    <x v="1"/>
  </r>
  <r>
    <x v="11"/>
    <m/>
    <m/>
    <x v="0"/>
    <n v="26"/>
    <x v="1"/>
  </r>
  <r>
    <x v="11"/>
    <m/>
    <n v="0.252"/>
    <x v="54"/>
    <n v="26"/>
    <x v="304"/>
  </r>
  <r>
    <x v="11"/>
    <m/>
    <n v="0.14799999999999999"/>
    <x v="18"/>
    <n v="26"/>
    <x v="305"/>
  </r>
  <r>
    <x v="11"/>
    <m/>
    <n v="0.59799999999999998"/>
    <x v="5"/>
    <n v="26"/>
    <x v="306"/>
  </r>
  <r>
    <x v="11"/>
    <m/>
    <m/>
    <x v="0"/>
    <n v="26"/>
    <x v="1"/>
  </r>
  <r>
    <x v="11"/>
    <s v="24ea972c1c2546d9de62856d9fcb10de5cd49078"/>
    <m/>
    <x v="0"/>
    <n v="116"/>
    <x v="1"/>
  </r>
  <r>
    <x v="11"/>
    <m/>
    <m/>
    <x v="0"/>
    <n v="116"/>
    <x v="1"/>
  </r>
  <r>
    <x v="11"/>
    <m/>
    <n v="0.93400000000000005"/>
    <x v="18"/>
    <n v="116"/>
    <x v="307"/>
  </r>
  <r>
    <x v="11"/>
    <m/>
    <n v="2.5000000000000001E-2"/>
    <x v="5"/>
    <n v="116"/>
    <x v="308"/>
  </r>
  <r>
    <x v="11"/>
    <m/>
    <n v="3.9E-2"/>
    <x v="14"/>
    <n v="116"/>
    <x v="309"/>
  </r>
  <r>
    <x v="11"/>
    <m/>
    <m/>
    <x v="0"/>
    <n v="116"/>
    <x v="1"/>
  </r>
  <r>
    <x v="11"/>
    <s v="d77c296b2ccc0f9363f70fce0788a0672f8f073c"/>
    <m/>
    <x v="0"/>
    <n v="285"/>
    <x v="1"/>
  </r>
  <r>
    <x v="11"/>
    <m/>
    <m/>
    <x v="0"/>
    <n v="285"/>
    <x v="1"/>
  </r>
  <r>
    <x v="11"/>
    <m/>
    <n v="0.98099999999999998"/>
    <x v="18"/>
    <n v="285"/>
    <x v="310"/>
  </r>
  <r>
    <x v="11"/>
    <m/>
    <n v="1.7999999999999999E-2"/>
    <x v="5"/>
    <n v="285"/>
    <x v="311"/>
  </r>
  <r>
    <x v="11"/>
    <m/>
    <m/>
    <x v="0"/>
    <n v="285"/>
    <x v="1"/>
  </r>
  <r>
    <x v="11"/>
    <s v="a99791ec7dc15b7d81340d13da9339adf80d467e"/>
    <m/>
    <x v="0"/>
    <n v="55"/>
    <x v="1"/>
  </r>
  <r>
    <x v="11"/>
    <m/>
    <m/>
    <x v="0"/>
    <n v="55"/>
    <x v="1"/>
  </r>
  <r>
    <x v="11"/>
    <m/>
    <n v="0.99099999999999999"/>
    <x v="18"/>
    <n v="55"/>
    <x v="312"/>
  </r>
  <r>
    <x v="11"/>
    <m/>
    <n v="8.0000000000000002E-3"/>
    <x v="5"/>
    <n v="55"/>
    <x v="313"/>
  </r>
  <r>
    <x v="11"/>
    <m/>
    <m/>
    <x v="0"/>
    <n v="55"/>
    <x v="1"/>
  </r>
  <r>
    <x v="11"/>
    <s v="df19eb28abdc08e4c1c86dac0125dc8b8d3b2c52"/>
    <m/>
    <x v="0"/>
    <n v="175"/>
    <x v="1"/>
  </r>
  <r>
    <x v="11"/>
    <m/>
    <m/>
    <x v="0"/>
    <n v="175"/>
    <x v="1"/>
  </r>
  <r>
    <x v="11"/>
    <m/>
    <n v="0.42499999999999999"/>
    <x v="7"/>
    <n v="175"/>
    <x v="314"/>
  </r>
  <r>
    <x v="11"/>
    <m/>
    <n v="0.14899999999999999"/>
    <x v="41"/>
    <n v="175"/>
    <x v="315"/>
  </r>
  <r>
    <x v="11"/>
    <m/>
    <n v="0.42499999999999999"/>
    <x v="5"/>
    <n v="175"/>
    <x v="314"/>
  </r>
  <r>
    <x v="11"/>
    <m/>
    <m/>
    <x v="0"/>
    <n v="175"/>
    <x v="1"/>
  </r>
  <r>
    <x v="11"/>
    <s v="be9e89f5be0c3c976c8a61498aa82a23972b9ffe"/>
    <m/>
    <x v="0"/>
    <n v="13"/>
    <x v="1"/>
  </r>
  <r>
    <x v="11"/>
    <m/>
    <m/>
    <x v="0"/>
    <n v="13"/>
    <x v="1"/>
  </r>
  <r>
    <x v="11"/>
    <m/>
    <n v="0.33900000000000002"/>
    <x v="18"/>
    <n v="13"/>
    <x v="316"/>
  </r>
  <r>
    <x v="11"/>
    <m/>
    <n v="0.66"/>
    <x v="52"/>
    <n v="13"/>
    <x v="317"/>
  </r>
  <r>
    <x v="11"/>
    <m/>
    <m/>
    <x v="0"/>
    <n v="13"/>
    <x v="1"/>
  </r>
  <r>
    <x v="11"/>
    <s v="79dc4de53c86d0b9884b558575f0119e964408d8"/>
    <m/>
    <x v="0"/>
    <n v="398"/>
    <x v="1"/>
  </r>
  <r>
    <x v="11"/>
    <m/>
    <m/>
    <x v="0"/>
    <n v="398"/>
    <x v="1"/>
  </r>
  <r>
    <x v="11"/>
    <m/>
    <n v="0.45600000000000002"/>
    <x v="7"/>
    <n v="398"/>
    <x v="318"/>
  </r>
  <r>
    <x v="11"/>
    <m/>
    <n v="0.54"/>
    <x v="5"/>
    <n v="398"/>
    <x v="319"/>
  </r>
  <r>
    <x v="11"/>
    <m/>
    <n v="2E-3"/>
    <x v="29"/>
    <n v="398"/>
    <x v="320"/>
  </r>
  <r>
    <x v="11"/>
    <m/>
    <m/>
    <x v="0"/>
    <n v="398"/>
    <x v="1"/>
  </r>
  <r>
    <x v="11"/>
    <s v="41f749323bd4ddedab2d52364f62e40ebd6f2c27"/>
    <m/>
    <x v="0"/>
    <n v="4"/>
    <x v="1"/>
  </r>
  <r>
    <x v="11"/>
    <m/>
    <m/>
    <x v="0"/>
    <n v="4"/>
    <x v="1"/>
  </r>
  <r>
    <x v="11"/>
    <m/>
    <n v="1"/>
    <x v="43"/>
    <n v="4"/>
    <x v="2"/>
  </r>
  <r>
    <x v="11"/>
    <m/>
    <m/>
    <x v="0"/>
    <n v="4"/>
    <x v="1"/>
  </r>
  <r>
    <x v="11"/>
    <s v="482a4383775c1db191a57dfc9f31afad22d96386"/>
    <m/>
    <x v="0"/>
    <n v="43"/>
    <x v="1"/>
  </r>
  <r>
    <x v="11"/>
    <m/>
    <m/>
    <x v="0"/>
    <n v="43"/>
    <x v="1"/>
  </r>
  <r>
    <x v="11"/>
    <m/>
    <n v="1"/>
    <x v="18"/>
    <n v="43"/>
    <x v="112"/>
  </r>
  <r>
    <x v="11"/>
    <m/>
    <m/>
    <x v="0"/>
    <n v="43"/>
    <x v="1"/>
  </r>
  <r>
    <x v="11"/>
    <s v="3baaa39793e678789cef9f764852f975541af235"/>
    <m/>
    <x v="0"/>
    <n v="1052"/>
    <x v="1"/>
  </r>
  <r>
    <x v="11"/>
    <m/>
    <m/>
    <x v="0"/>
    <n v="1052"/>
    <x v="1"/>
  </r>
  <r>
    <x v="11"/>
    <m/>
    <n v="0.185"/>
    <x v="18"/>
    <n v="1052"/>
    <x v="321"/>
  </r>
  <r>
    <x v="11"/>
    <m/>
    <n v="0.64100000000000001"/>
    <x v="52"/>
    <n v="1052"/>
    <x v="322"/>
  </r>
  <r>
    <x v="11"/>
    <m/>
    <n v="4.7E-2"/>
    <x v="5"/>
    <n v="1052"/>
    <x v="323"/>
  </r>
  <r>
    <x v="11"/>
    <m/>
    <n v="0.123"/>
    <x v="37"/>
    <n v="1052"/>
    <x v="324"/>
  </r>
  <r>
    <x v="11"/>
    <m/>
    <n v="1E-3"/>
    <x v="29"/>
    <n v="1052"/>
    <x v="325"/>
  </r>
  <r>
    <x v="11"/>
    <m/>
    <m/>
    <x v="0"/>
    <n v="1052"/>
    <x v="1"/>
  </r>
  <r>
    <x v="11"/>
    <s v="ab60e47f8aaa989f276ae9bab7a75c03633f82c7"/>
    <m/>
    <x v="0"/>
    <n v="1"/>
    <x v="1"/>
  </r>
  <r>
    <x v="11"/>
    <m/>
    <m/>
    <x v="0"/>
    <n v="1"/>
    <x v="1"/>
  </r>
  <r>
    <x v="11"/>
    <m/>
    <m/>
    <x v="0"/>
    <n v="1"/>
    <x v="1"/>
  </r>
  <r>
    <x v="11"/>
    <s v="6f6628fafff4d5864f1a82dd2b8591329bd0e984"/>
    <m/>
    <x v="0"/>
    <n v="40"/>
    <x v="1"/>
  </r>
  <r>
    <x v="11"/>
    <m/>
    <m/>
    <x v="0"/>
    <n v="40"/>
    <x v="1"/>
  </r>
  <r>
    <x v="11"/>
    <m/>
    <n v="1"/>
    <x v="47"/>
    <n v="40"/>
    <x v="326"/>
  </r>
  <r>
    <x v="11"/>
    <m/>
    <m/>
    <x v="0"/>
    <n v="40"/>
    <x v="1"/>
  </r>
  <r>
    <x v="11"/>
    <s v="79de42e8eff5236b09ab074127e422494087c2ab"/>
    <m/>
    <x v="0"/>
    <n v="56"/>
    <x v="1"/>
  </r>
  <r>
    <x v="11"/>
    <m/>
    <m/>
    <x v="0"/>
    <n v="56"/>
    <x v="1"/>
  </r>
  <r>
    <x v="11"/>
    <m/>
    <n v="0.377"/>
    <x v="18"/>
    <n v="56"/>
    <x v="327"/>
  </r>
  <r>
    <x v="11"/>
    <m/>
    <n v="0.622"/>
    <x v="52"/>
    <n v="56"/>
    <x v="328"/>
  </r>
  <r>
    <x v="11"/>
    <m/>
    <m/>
    <x v="0"/>
    <n v="56"/>
    <x v="1"/>
  </r>
  <r>
    <x v="11"/>
    <s v="87a5e280ae24bb1283b6e55378eee00ee088fb54"/>
    <m/>
    <x v="0"/>
    <n v="770"/>
    <x v="1"/>
  </r>
  <r>
    <x v="11"/>
    <m/>
    <m/>
    <x v="0"/>
    <n v="770"/>
    <x v="1"/>
  </r>
  <r>
    <x v="11"/>
    <m/>
    <n v="3.0000000000000001E-3"/>
    <x v="18"/>
    <n v="770"/>
    <x v="329"/>
  </r>
  <r>
    <x v="11"/>
    <m/>
    <n v="0.99399999999999999"/>
    <x v="52"/>
    <n v="770"/>
    <x v="330"/>
  </r>
  <r>
    <x v="11"/>
    <m/>
    <n v="2E-3"/>
    <x v="29"/>
    <n v="770"/>
    <x v="331"/>
  </r>
  <r>
    <x v="11"/>
    <m/>
    <m/>
    <x v="0"/>
    <n v="770"/>
    <x v="1"/>
  </r>
  <r>
    <x v="11"/>
    <s v="4e148e971ffaaf74200702cfeb8d4bf591d456a4"/>
    <m/>
    <x v="0"/>
    <n v="126"/>
    <x v="1"/>
  </r>
  <r>
    <x v="11"/>
    <m/>
    <m/>
    <x v="0"/>
    <n v="126"/>
    <x v="1"/>
  </r>
  <r>
    <x v="11"/>
    <m/>
    <n v="0.47499999999999998"/>
    <x v="52"/>
    <n v="126"/>
    <x v="332"/>
  </r>
  <r>
    <x v="11"/>
    <m/>
    <n v="0.52400000000000002"/>
    <x v="47"/>
    <n v="126"/>
    <x v="333"/>
  </r>
  <r>
    <x v="11"/>
    <m/>
    <m/>
    <x v="0"/>
    <n v="126"/>
    <x v="1"/>
  </r>
  <r>
    <x v="11"/>
    <s v="aa0d807497e09fcee93a21b437b354ad0dcffd11"/>
    <m/>
    <x v="0"/>
    <n v="1185"/>
    <x v="1"/>
  </r>
  <r>
    <x v="11"/>
    <m/>
    <m/>
    <x v="0"/>
    <n v="1185"/>
    <x v="1"/>
  </r>
  <r>
    <x v="11"/>
    <m/>
    <n v="1E-3"/>
    <x v="20"/>
    <n v="1185"/>
    <x v="334"/>
  </r>
  <r>
    <x v="11"/>
    <m/>
    <n v="0.442"/>
    <x v="18"/>
    <n v="1185"/>
    <x v="335"/>
  </r>
  <r>
    <x v="11"/>
    <m/>
    <n v="0.16700000000000001"/>
    <x v="52"/>
    <n v="1185"/>
    <x v="336"/>
  </r>
  <r>
    <x v="11"/>
    <m/>
    <n v="0.38200000000000001"/>
    <x v="47"/>
    <n v="1185"/>
    <x v="337"/>
  </r>
  <r>
    <x v="11"/>
    <m/>
    <n v="2E-3"/>
    <x v="5"/>
    <n v="1185"/>
    <x v="338"/>
  </r>
  <r>
    <x v="11"/>
    <m/>
    <n v="3.0000000000000001E-3"/>
    <x v="29"/>
    <n v="1185"/>
    <x v="339"/>
  </r>
  <r>
    <x v="11"/>
    <m/>
    <m/>
    <x v="0"/>
    <n v="1185"/>
    <x v="1"/>
  </r>
  <r>
    <x v="11"/>
    <s v="ea5d43f74e4ddf990a156ce37b05369cd9ee3479"/>
    <m/>
    <x v="0"/>
    <n v="1280"/>
    <x v="1"/>
  </r>
  <r>
    <x v="11"/>
    <m/>
    <m/>
    <x v="0"/>
    <n v="1280"/>
    <x v="1"/>
  </r>
  <r>
    <x v="11"/>
    <m/>
    <n v="3.0000000000000001E-3"/>
    <x v="43"/>
    <n v="1280"/>
    <x v="340"/>
  </r>
  <r>
    <x v="11"/>
    <m/>
    <n v="0.74299999999999999"/>
    <x v="18"/>
    <n v="1280"/>
    <x v="341"/>
  </r>
  <r>
    <x v="11"/>
    <m/>
    <n v="3.0000000000000001E-3"/>
    <x v="7"/>
    <n v="1280"/>
    <x v="340"/>
  </r>
  <r>
    <x v="11"/>
    <m/>
    <n v="4.2999999999999997E-2"/>
    <x v="52"/>
    <n v="1280"/>
    <x v="342"/>
  </r>
  <r>
    <x v="11"/>
    <m/>
    <n v="6.0000000000000001E-3"/>
    <x v="15"/>
    <n v="1280"/>
    <x v="343"/>
  </r>
  <r>
    <x v="11"/>
    <m/>
    <n v="7.0999999999999994E-2"/>
    <x v="47"/>
    <n v="1280"/>
    <x v="344"/>
  </r>
  <r>
    <x v="11"/>
    <m/>
    <n v="1.7999999999999999E-2"/>
    <x v="41"/>
    <n v="1280"/>
    <x v="345"/>
  </r>
  <r>
    <x v="11"/>
    <m/>
    <n v="7.5999999999999998E-2"/>
    <x v="5"/>
    <n v="1280"/>
    <x v="346"/>
  </r>
  <r>
    <x v="11"/>
    <m/>
    <n v="1.2E-2"/>
    <x v="37"/>
    <n v="1280"/>
    <x v="347"/>
  </r>
  <r>
    <x v="11"/>
    <m/>
    <n v="1.2999999999999999E-2"/>
    <x v="4"/>
    <n v="1280"/>
    <x v="348"/>
  </r>
  <r>
    <x v="11"/>
    <m/>
    <n v="6.0000000000000001E-3"/>
    <x v="14"/>
    <n v="1280"/>
    <x v="343"/>
  </r>
  <r>
    <x v="11"/>
    <m/>
    <n v="1E-3"/>
    <x v="29"/>
    <n v="1280"/>
    <x v="349"/>
  </r>
  <r>
    <x v="11"/>
    <m/>
    <m/>
    <x v="0"/>
    <n v="1280"/>
    <x v="1"/>
  </r>
  <r>
    <x v="11"/>
    <s v="6b2bd70cf5d7f2cb04b351fc24279b702ebb6fec"/>
    <m/>
    <x v="0"/>
    <n v="60"/>
    <x v="1"/>
  </r>
  <r>
    <x v="11"/>
    <m/>
    <m/>
    <x v="0"/>
    <n v="60"/>
    <x v="1"/>
  </r>
  <r>
    <x v="11"/>
    <m/>
    <n v="1"/>
    <x v="18"/>
    <n v="60"/>
    <x v="289"/>
  </r>
  <r>
    <x v="11"/>
    <m/>
    <m/>
    <x v="0"/>
    <n v="60"/>
    <x v="1"/>
  </r>
  <r>
    <x v="11"/>
    <s v="8ce65f16a3043e655730da37a6e9102ca8f8ca57"/>
    <m/>
    <x v="0"/>
    <n v="22"/>
    <x v="1"/>
  </r>
  <r>
    <x v="11"/>
    <m/>
    <m/>
    <x v="0"/>
    <n v="22"/>
    <x v="1"/>
  </r>
  <r>
    <x v="11"/>
    <m/>
    <n v="0.68200000000000005"/>
    <x v="1"/>
    <n v="22"/>
    <x v="350"/>
  </r>
  <r>
    <x v="11"/>
    <m/>
    <n v="0.317"/>
    <x v="5"/>
    <n v="22"/>
    <x v="351"/>
  </r>
  <r>
    <x v="11"/>
    <m/>
    <m/>
    <x v="0"/>
    <n v="22"/>
    <x v="1"/>
  </r>
  <r>
    <x v="11"/>
    <s v="2ef97ca0ad9f72043e3daf7f2a1b0e13683d9eb3"/>
    <m/>
    <x v="0"/>
    <n v="120"/>
    <x v="1"/>
  </r>
  <r>
    <x v="11"/>
    <m/>
    <m/>
    <x v="0"/>
    <n v="120"/>
    <x v="1"/>
  </r>
  <r>
    <x v="11"/>
    <m/>
    <n v="0.78900000000000003"/>
    <x v="43"/>
    <n v="120"/>
    <x v="352"/>
  </r>
  <r>
    <x v="11"/>
    <m/>
    <n v="0.112"/>
    <x v="18"/>
    <n v="120"/>
    <x v="353"/>
  </r>
  <r>
    <x v="11"/>
    <m/>
    <n v="9.8000000000000004E-2"/>
    <x v="5"/>
    <n v="120"/>
    <x v="354"/>
  </r>
  <r>
    <x v="11"/>
    <m/>
    <m/>
    <x v="0"/>
    <n v="120"/>
    <x v="1"/>
  </r>
  <r>
    <x v="11"/>
    <s v="e2161d0d4e668bb51b13cd38992c7f6c65e21f94"/>
    <m/>
    <x v="0"/>
    <n v="65"/>
    <x v="1"/>
  </r>
  <r>
    <x v="11"/>
    <m/>
    <m/>
    <x v="0"/>
    <n v="65"/>
    <x v="1"/>
  </r>
  <r>
    <x v="11"/>
    <m/>
    <n v="5.8000000000000003E-2"/>
    <x v="18"/>
    <n v="65"/>
    <x v="355"/>
  </r>
  <r>
    <x v="11"/>
    <m/>
    <n v="9.9000000000000005E-2"/>
    <x v="1"/>
    <n v="65"/>
    <x v="356"/>
  </r>
  <r>
    <x v="11"/>
    <m/>
    <n v="0.36"/>
    <x v="8"/>
    <n v="65"/>
    <x v="357"/>
  </r>
  <r>
    <x v="11"/>
    <m/>
    <n v="0.14399999999999999"/>
    <x v="5"/>
    <n v="65"/>
    <x v="358"/>
  </r>
  <r>
    <x v="11"/>
    <m/>
    <n v="0.33600000000000002"/>
    <x v="37"/>
    <n v="65"/>
    <x v="359"/>
  </r>
  <r>
    <x v="11"/>
    <m/>
    <m/>
    <x v="0"/>
    <n v="65"/>
    <x v="1"/>
  </r>
  <r>
    <x v="11"/>
    <s v="fcfa7ac2bd4b8f2c3a007c10fbba4ed7b487630d"/>
    <m/>
    <x v="0"/>
    <n v="416"/>
    <x v="1"/>
  </r>
  <r>
    <x v="11"/>
    <m/>
    <m/>
    <x v="0"/>
    <n v="416"/>
    <x v="1"/>
  </r>
  <r>
    <x v="11"/>
    <m/>
    <n v="0.30099999999999999"/>
    <x v="18"/>
    <n v="416"/>
    <x v="360"/>
  </r>
  <r>
    <x v="11"/>
    <m/>
    <n v="0.13200000000000001"/>
    <x v="7"/>
    <n v="416"/>
    <x v="361"/>
  </r>
  <r>
    <x v="11"/>
    <m/>
    <n v="6.6000000000000003E-2"/>
    <x v="35"/>
    <n v="416"/>
    <x v="362"/>
  </r>
  <r>
    <x v="11"/>
    <m/>
    <n v="0.02"/>
    <x v="36"/>
    <n v="416"/>
    <x v="363"/>
  </r>
  <r>
    <x v="11"/>
    <m/>
    <n v="9.2999999999999999E-2"/>
    <x v="15"/>
    <n v="416"/>
    <x v="364"/>
  </r>
  <r>
    <x v="11"/>
    <m/>
    <n v="6.4000000000000001E-2"/>
    <x v="41"/>
    <n v="416"/>
    <x v="365"/>
  </r>
  <r>
    <x v="11"/>
    <m/>
    <n v="0.247"/>
    <x v="5"/>
    <n v="416"/>
    <x v="366"/>
  </r>
  <r>
    <x v="11"/>
    <m/>
    <n v="7.2999999999999995E-2"/>
    <x v="37"/>
    <n v="416"/>
    <x v="367"/>
  </r>
  <r>
    <x v="11"/>
    <m/>
    <m/>
    <x v="0"/>
    <n v="416"/>
    <x v="1"/>
  </r>
  <r>
    <x v="11"/>
    <s v="10e1d82ec69683259f6c35cb349431a86ad70ef0"/>
    <m/>
    <x v="0"/>
    <n v="5"/>
    <x v="1"/>
  </r>
  <r>
    <x v="11"/>
    <m/>
    <m/>
    <x v="0"/>
    <n v="5"/>
    <x v="1"/>
  </r>
  <r>
    <x v="11"/>
    <m/>
    <n v="1"/>
    <x v="52"/>
    <n v="5"/>
    <x v="220"/>
  </r>
  <r>
    <x v="11"/>
    <m/>
    <m/>
    <x v="0"/>
    <n v="5"/>
    <x v="1"/>
  </r>
  <r>
    <x v="11"/>
    <s v="06851f4859a61019a17147ea96c4e6d9462f354b"/>
    <m/>
    <x v="0"/>
    <n v="8"/>
    <x v="1"/>
  </r>
  <r>
    <x v="11"/>
    <m/>
    <m/>
    <x v="0"/>
    <n v="8"/>
    <x v="1"/>
  </r>
  <r>
    <x v="11"/>
    <m/>
    <n v="1"/>
    <x v="23"/>
    <n v="8"/>
    <x v="42"/>
  </r>
  <r>
    <x v="11"/>
    <m/>
    <m/>
    <x v="0"/>
    <n v="8"/>
    <x v="1"/>
  </r>
  <r>
    <x v="11"/>
    <s v="5e1212b15f37acc2d0fd8b943661732333991daa"/>
    <m/>
    <x v="0"/>
    <n v="4"/>
    <x v="1"/>
  </r>
  <r>
    <x v="11"/>
    <m/>
    <m/>
    <x v="0"/>
    <n v="4"/>
    <x v="1"/>
  </r>
  <r>
    <x v="11"/>
    <m/>
    <n v="1"/>
    <x v="43"/>
    <n v="4"/>
    <x v="2"/>
  </r>
  <r>
    <x v="12"/>
    <m/>
    <m/>
    <x v="0"/>
    <n v="4"/>
    <x v="1"/>
  </r>
  <r>
    <x v="12"/>
    <s v="994103b66cbd41ba9169d628422e496e8cbd24c9"/>
    <m/>
    <x v="0"/>
    <n v="18"/>
    <x v="1"/>
  </r>
  <r>
    <x v="12"/>
    <m/>
    <m/>
    <x v="0"/>
    <n v="18"/>
    <x v="1"/>
  </r>
  <r>
    <x v="12"/>
    <m/>
    <n v="1"/>
    <x v="33"/>
    <n v="18"/>
    <x v="297"/>
  </r>
  <r>
    <x v="12"/>
    <m/>
    <m/>
    <x v="0"/>
    <n v="18"/>
    <x v="1"/>
  </r>
  <r>
    <x v="12"/>
    <s v="751f1101967da3593431f1b41a37867ccb169901"/>
    <m/>
    <x v="0"/>
    <n v="192"/>
    <x v="1"/>
  </r>
  <r>
    <x v="12"/>
    <m/>
    <m/>
    <x v="0"/>
    <n v="192"/>
    <x v="1"/>
  </r>
  <r>
    <x v="12"/>
    <m/>
    <n v="0.249"/>
    <x v="55"/>
    <n v="192"/>
    <x v="368"/>
  </r>
  <r>
    <x v="12"/>
    <m/>
    <n v="2.5999999999999999E-2"/>
    <x v="5"/>
    <n v="192"/>
    <x v="369"/>
  </r>
  <r>
    <x v="12"/>
    <m/>
    <n v="0.72299999999999998"/>
    <x v="4"/>
    <n v="192"/>
    <x v="370"/>
  </r>
  <r>
    <x v="12"/>
    <m/>
    <m/>
    <x v="0"/>
    <n v="192"/>
    <x v="1"/>
  </r>
  <r>
    <x v="12"/>
    <s v="0455a09b22d2e5fc7d0fa47e0fd8f83a9d3e03e6"/>
    <m/>
    <x v="0"/>
    <n v="4"/>
    <x v="1"/>
  </r>
  <r>
    <x v="12"/>
    <m/>
    <m/>
    <x v="0"/>
    <n v="4"/>
    <x v="1"/>
  </r>
  <r>
    <x v="12"/>
    <m/>
    <n v="1"/>
    <x v="7"/>
    <n v="4"/>
    <x v="2"/>
  </r>
  <r>
    <x v="12"/>
    <m/>
    <m/>
    <x v="0"/>
    <n v="4"/>
    <x v="1"/>
  </r>
  <r>
    <x v="12"/>
    <s v="b24de3a4b00cf2023a99b42c5a7e4ff5c2f0c4f7"/>
    <m/>
    <x v="0"/>
    <n v="108"/>
    <x v="1"/>
  </r>
  <r>
    <x v="12"/>
    <m/>
    <m/>
    <x v="0"/>
    <n v="108"/>
    <x v="1"/>
  </r>
  <r>
    <x v="12"/>
    <m/>
    <n v="0.16400000000000001"/>
    <x v="45"/>
    <n v="108"/>
    <x v="371"/>
  </r>
  <r>
    <x v="12"/>
    <m/>
    <n v="0.156"/>
    <x v="5"/>
    <n v="108"/>
    <x v="372"/>
  </r>
  <r>
    <x v="12"/>
    <m/>
    <n v="0.29199999999999998"/>
    <x v="56"/>
    <n v="108"/>
    <x v="373"/>
  </r>
  <r>
    <x v="12"/>
    <m/>
    <n v="0.38600000000000001"/>
    <x v="4"/>
    <n v="108"/>
    <x v="374"/>
  </r>
  <r>
    <x v="12"/>
    <m/>
    <m/>
    <x v="0"/>
    <n v="108"/>
    <x v="1"/>
  </r>
  <r>
    <x v="12"/>
    <s v="f83e6f60ab26f037b686d54168376fa1c8df82ce"/>
    <m/>
    <x v="0"/>
    <n v="105"/>
    <x v="1"/>
  </r>
  <r>
    <x v="12"/>
    <m/>
    <m/>
    <x v="0"/>
    <n v="105"/>
    <x v="1"/>
  </r>
  <r>
    <x v="12"/>
    <m/>
    <n v="3.5999999999999997E-2"/>
    <x v="57"/>
    <n v="105"/>
    <x v="375"/>
  </r>
  <r>
    <x v="12"/>
    <m/>
    <n v="0.96299999999999997"/>
    <x v="56"/>
    <n v="105"/>
    <x v="376"/>
  </r>
  <r>
    <x v="12"/>
    <m/>
    <m/>
    <x v="0"/>
    <n v="105"/>
    <x v="1"/>
  </r>
  <r>
    <x v="12"/>
    <s v="a40d78d52823547b5cfe8de8b50edb95b45cf902"/>
    <m/>
    <x v="0"/>
    <n v="107"/>
    <x v="1"/>
  </r>
  <r>
    <x v="12"/>
    <m/>
    <m/>
    <x v="0"/>
    <n v="107"/>
    <x v="1"/>
  </r>
  <r>
    <x v="12"/>
    <m/>
    <n v="0.74"/>
    <x v="7"/>
    <n v="107"/>
    <x v="377"/>
  </r>
  <r>
    <x v="12"/>
    <m/>
    <n v="9.5000000000000001E-2"/>
    <x v="8"/>
    <n v="107"/>
    <x v="378"/>
  </r>
  <r>
    <x v="12"/>
    <m/>
    <n v="0.16400000000000001"/>
    <x v="5"/>
    <n v="107"/>
    <x v="379"/>
  </r>
  <r>
    <x v="12"/>
    <m/>
    <m/>
    <x v="0"/>
    <n v="107"/>
    <x v="1"/>
  </r>
  <r>
    <x v="12"/>
    <s v="dbc5a216866359da39c9a43a5f52cd28df8cb60c"/>
    <m/>
    <x v="0"/>
    <n v="21"/>
    <x v="1"/>
  </r>
  <r>
    <x v="12"/>
    <m/>
    <m/>
    <x v="0"/>
    <n v="21"/>
    <x v="1"/>
  </r>
  <r>
    <x v="12"/>
    <m/>
    <n v="1"/>
    <x v="4"/>
    <n v="21"/>
    <x v="380"/>
  </r>
  <r>
    <x v="12"/>
    <m/>
    <m/>
    <x v="0"/>
    <n v="21"/>
    <x v="1"/>
  </r>
  <r>
    <x v="12"/>
    <s v="a6c4e86b0aba95fd34ef4b912909e9dd89d8425e"/>
    <m/>
    <x v="0"/>
    <n v="60"/>
    <x v="1"/>
  </r>
  <r>
    <x v="12"/>
    <m/>
    <m/>
    <x v="0"/>
    <n v="60"/>
    <x v="1"/>
  </r>
  <r>
    <x v="12"/>
    <m/>
    <n v="0.41499999999999998"/>
    <x v="58"/>
    <n v="60"/>
    <x v="381"/>
  </r>
  <r>
    <x v="12"/>
    <m/>
    <m/>
    <x v="0"/>
    <n v="60"/>
    <x v="1"/>
  </r>
  <r>
    <x v="12"/>
    <s v="6f7364be380fd69a9725339123e5476518ddbaee"/>
    <m/>
    <x v="0"/>
    <n v="11"/>
    <x v="1"/>
  </r>
  <r>
    <x v="12"/>
    <m/>
    <m/>
    <x v="0"/>
    <n v="11"/>
    <x v="1"/>
  </r>
  <r>
    <x v="12"/>
    <m/>
    <n v="1"/>
    <x v="31"/>
    <n v="11"/>
    <x v="98"/>
  </r>
  <r>
    <x v="12"/>
    <m/>
    <m/>
    <x v="0"/>
    <n v="11"/>
    <x v="1"/>
  </r>
  <r>
    <x v="12"/>
    <s v="eff37e9c0e5f4a3cd1178cb42fa4c1f518b8b597"/>
    <m/>
    <x v="0"/>
    <n v="6"/>
    <x v="1"/>
  </r>
  <r>
    <x v="12"/>
    <m/>
    <m/>
    <x v="0"/>
    <n v="6"/>
    <x v="1"/>
  </r>
  <r>
    <x v="12"/>
    <m/>
    <m/>
    <x v="0"/>
    <n v="6"/>
    <x v="1"/>
  </r>
  <r>
    <x v="12"/>
    <s v="7af069e5ac40a7b7a5324124e66a82d16d30e9b5"/>
    <m/>
    <x v="0"/>
    <n v="30"/>
    <x v="1"/>
  </r>
  <r>
    <x v="12"/>
    <m/>
    <m/>
    <x v="0"/>
    <n v="30"/>
    <x v="1"/>
  </r>
  <r>
    <x v="12"/>
    <m/>
    <n v="1"/>
    <x v="14"/>
    <n v="30"/>
    <x v="150"/>
  </r>
  <r>
    <x v="12"/>
    <m/>
    <m/>
    <x v="0"/>
    <n v="30"/>
    <x v="1"/>
  </r>
  <r>
    <x v="12"/>
    <s v="5a3a5eeb6a4646e932b11eda5fb7df79821daf15"/>
    <m/>
    <x v="0"/>
    <n v="4"/>
    <x v="1"/>
  </r>
  <r>
    <x v="12"/>
    <m/>
    <m/>
    <x v="0"/>
    <n v="4"/>
    <x v="1"/>
  </r>
  <r>
    <x v="12"/>
    <m/>
    <n v="1"/>
    <x v="4"/>
    <n v="4"/>
    <x v="2"/>
  </r>
  <r>
    <x v="12"/>
    <m/>
    <m/>
    <x v="0"/>
    <n v="4"/>
    <x v="1"/>
  </r>
  <r>
    <x v="12"/>
    <s v="26a8aaf0e660c247c2667e0f182bc4964096735b"/>
    <m/>
    <x v="0"/>
    <n v="10"/>
    <x v="1"/>
  </r>
  <r>
    <x v="12"/>
    <m/>
    <m/>
    <x v="0"/>
    <n v="10"/>
    <x v="1"/>
  </r>
  <r>
    <x v="12"/>
    <m/>
    <n v="1"/>
    <x v="43"/>
    <n v="10"/>
    <x v="40"/>
  </r>
  <r>
    <x v="12"/>
    <m/>
    <m/>
    <x v="0"/>
    <n v="10"/>
    <x v="1"/>
  </r>
  <r>
    <x v="12"/>
    <s v="bebbcac06efd48abb2f9224150c7ae93b85fcf72"/>
    <m/>
    <x v="0"/>
    <n v="6"/>
    <x v="1"/>
  </r>
  <r>
    <x v="12"/>
    <m/>
    <m/>
    <x v="0"/>
    <n v="6"/>
    <x v="1"/>
  </r>
  <r>
    <x v="12"/>
    <m/>
    <n v="1"/>
    <x v="8"/>
    <n v="6"/>
    <x v="8"/>
  </r>
  <r>
    <x v="12"/>
    <m/>
    <m/>
    <x v="0"/>
    <n v="6"/>
    <x v="1"/>
  </r>
  <r>
    <x v="12"/>
    <s v="09487a6fe2759e653c0ff3c64b70d7c1990acc05"/>
    <m/>
    <x v="0"/>
    <n v="30"/>
    <x v="1"/>
  </r>
  <r>
    <x v="12"/>
    <m/>
    <m/>
    <x v="0"/>
    <n v="30"/>
    <x v="1"/>
  </r>
  <r>
    <x v="12"/>
    <m/>
    <n v="0.57599999999999996"/>
    <x v="43"/>
    <n v="30"/>
    <x v="382"/>
  </r>
  <r>
    <x v="12"/>
    <m/>
    <n v="0.42299999999999999"/>
    <x v="7"/>
    <n v="30"/>
    <x v="383"/>
  </r>
  <r>
    <x v="12"/>
    <m/>
    <m/>
    <x v="0"/>
    <n v="30"/>
    <x v="1"/>
  </r>
  <r>
    <x v="12"/>
    <s v="9f99f49ceb00fdd2bfdc895baf91a90a24e223c4"/>
    <m/>
    <x v="0"/>
    <n v="2"/>
    <x v="1"/>
  </r>
  <r>
    <x v="12"/>
    <m/>
    <m/>
    <x v="0"/>
    <n v="2"/>
    <x v="1"/>
  </r>
  <r>
    <x v="12"/>
    <m/>
    <n v="1"/>
    <x v="43"/>
    <n v="2"/>
    <x v="78"/>
  </r>
  <r>
    <x v="12"/>
    <m/>
    <m/>
    <x v="0"/>
    <n v="2"/>
    <x v="1"/>
  </r>
  <r>
    <x v="12"/>
    <s v="2fdf989382a6911d75afbb885c5d400d187fbb2b"/>
    <m/>
    <x v="0"/>
    <n v="1"/>
    <x v="1"/>
  </r>
  <r>
    <x v="12"/>
    <m/>
    <m/>
    <x v="0"/>
    <n v="1"/>
    <x v="1"/>
  </r>
  <r>
    <x v="12"/>
    <m/>
    <n v="1"/>
    <x v="23"/>
    <n v="1"/>
    <x v="164"/>
  </r>
  <r>
    <x v="12"/>
    <m/>
    <m/>
    <x v="0"/>
    <n v="1"/>
    <x v="1"/>
  </r>
  <r>
    <x v="12"/>
    <s v="212d0b2975ba4564875a97ad44e61ebb8eb04a8f"/>
    <m/>
    <x v="0"/>
    <n v="574"/>
    <x v="1"/>
  </r>
  <r>
    <x v="12"/>
    <m/>
    <m/>
    <x v="0"/>
    <n v="574"/>
    <x v="1"/>
  </r>
  <r>
    <x v="12"/>
    <m/>
    <n v="0.97499999999999998"/>
    <x v="43"/>
    <n v="574"/>
    <x v="384"/>
  </r>
  <r>
    <x v="12"/>
    <m/>
    <n v="2.4E-2"/>
    <x v="5"/>
    <n v="574"/>
    <x v="385"/>
  </r>
  <r>
    <x v="12"/>
    <m/>
    <m/>
    <x v="0"/>
    <n v="574"/>
    <x v="1"/>
  </r>
  <r>
    <x v="12"/>
    <s v="fef75c6b2d337151b37e3e77c54df72a9327b54e"/>
    <m/>
    <x v="0"/>
    <n v="2"/>
    <x v="1"/>
  </r>
  <r>
    <x v="12"/>
    <m/>
    <m/>
    <x v="0"/>
    <n v="2"/>
    <x v="1"/>
  </r>
  <r>
    <x v="12"/>
    <m/>
    <n v="1"/>
    <x v="15"/>
    <n v="2"/>
    <x v="78"/>
  </r>
  <r>
    <x v="12"/>
    <m/>
    <m/>
    <x v="0"/>
    <n v="2"/>
    <x v="1"/>
  </r>
  <r>
    <x v="12"/>
    <s v="7a06ec8610e2bae128fbac03bdedcf0f89199e90"/>
    <m/>
    <x v="0"/>
    <n v="4"/>
    <x v="1"/>
  </r>
  <r>
    <x v="12"/>
    <m/>
    <m/>
    <x v="0"/>
    <n v="4"/>
    <x v="1"/>
  </r>
  <r>
    <x v="12"/>
    <m/>
    <n v="1"/>
    <x v="55"/>
    <n v="4"/>
    <x v="2"/>
  </r>
  <r>
    <x v="13"/>
    <m/>
    <m/>
    <x v="0"/>
    <n v="4"/>
    <x v="1"/>
  </r>
  <r>
    <x v="13"/>
    <s v="95fd79cb23c33470d40322c33b2508412ed77cab"/>
    <m/>
    <x v="0"/>
    <n v="14"/>
    <x v="1"/>
  </r>
  <r>
    <x v="13"/>
    <m/>
    <m/>
    <x v="0"/>
    <n v="14"/>
    <x v="1"/>
  </r>
  <r>
    <x v="13"/>
    <m/>
    <n v="0.879"/>
    <x v="29"/>
    <n v="14"/>
    <x v="386"/>
  </r>
  <r>
    <x v="14"/>
    <m/>
    <m/>
    <x v="0"/>
    <n v="14"/>
    <x v="1"/>
  </r>
  <r>
    <x v="14"/>
    <s v="dab7af2409c775a69489fe09f72f39c1b4f445aa"/>
    <m/>
    <x v="0"/>
    <n v="277"/>
    <x v="1"/>
  </r>
  <r>
    <x v="14"/>
    <m/>
    <m/>
    <x v="0"/>
    <n v="277"/>
    <x v="1"/>
  </r>
  <r>
    <x v="14"/>
    <m/>
    <n v="0.93600000000000005"/>
    <x v="45"/>
    <n v="277"/>
    <x v="387"/>
  </r>
  <r>
    <x v="14"/>
    <m/>
    <n v="4.8000000000000001E-2"/>
    <x v="7"/>
    <n v="277"/>
    <x v="388"/>
  </r>
  <r>
    <x v="14"/>
    <m/>
    <n v="1.4E-2"/>
    <x v="56"/>
    <n v="277"/>
    <x v="389"/>
  </r>
  <r>
    <x v="14"/>
    <m/>
    <m/>
    <x v="0"/>
    <n v="277"/>
    <x v="1"/>
  </r>
  <r>
    <x v="14"/>
    <s v="cf99842a3a495cb86efca4d702fb8a45e5768072"/>
    <m/>
    <x v="0"/>
    <n v="773"/>
    <x v="1"/>
  </r>
  <r>
    <x v="14"/>
    <m/>
    <m/>
    <x v="0"/>
    <n v="773"/>
    <x v="1"/>
  </r>
  <r>
    <x v="14"/>
    <m/>
    <n v="0.111"/>
    <x v="45"/>
    <n v="773"/>
    <x v="390"/>
  </r>
  <r>
    <x v="14"/>
    <m/>
    <n v="1E-3"/>
    <x v="23"/>
    <n v="773"/>
    <x v="391"/>
  </r>
  <r>
    <x v="14"/>
    <m/>
    <n v="8.5999999999999993E-2"/>
    <x v="57"/>
    <n v="773"/>
    <x v="392"/>
  </r>
  <r>
    <x v="14"/>
    <m/>
    <n v="0.55500000000000005"/>
    <x v="56"/>
    <n v="773"/>
    <x v="393"/>
  </r>
  <r>
    <x v="14"/>
    <m/>
    <n v="0.24399999999999999"/>
    <x v="4"/>
    <n v="773"/>
    <x v="394"/>
  </r>
  <r>
    <x v="14"/>
    <m/>
    <m/>
    <x v="0"/>
    <n v="773"/>
    <x v="1"/>
  </r>
  <r>
    <x v="14"/>
    <s v="69908f52f07b7faefff68e87e1d8822f6d22fcd0"/>
    <m/>
    <x v="0"/>
    <n v="110"/>
    <x v="1"/>
  </r>
  <r>
    <x v="14"/>
    <m/>
    <m/>
    <x v="0"/>
    <n v="110"/>
    <x v="1"/>
  </r>
  <r>
    <x v="14"/>
    <m/>
    <n v="0.629"/>
    <x v="55"/>
    <n v="110"/>
    <x v="395"/>
  </r>
  <r>
    <x v="14"/>
    <m/>
    <n v="0.09"/>
    <x v="57"/>
    <n v="110"/>
    <x v="396"/>
  </r>
  <r>
    <x v="14"/>
    <m/>
    <n v="1.6E-2"/>
    <x v="5"/>
    <n v="110"/>
    <x v="397"/>
  </r>
  <r>
    <x v="14"/>
    <m/>
    <n v="3.5999999999999997E-2"/>
    <x v="59"/>
    <n v="110"/>
    <x v="398"/>
  </r>
  <r>
    <x v="14"/>
    <m/>
    <n v="0.22700000000000001"/>
    <x v="4"/>
    <n v="110"/>
    <x v="399"/>
  </r>
  <r>
    <x v="14"/>
    <m/>
    <m/>
    <x v="0"/>
    <n v="110"/>
    <x v="1"/>
  </r>
  <r>
    <x v="14"/>
    <s v="344596a194f5ae2ac474d24a744f1caa5877023f"/>
    <m/>
    <x v="0"/>
    <n v="14"/>
    <x v="1"/>
  </r>
  <r>
    <x v="14"/>
    <m/>
    <m/>
    <x v="0"/>
    <n v="14"/>
    <x v="1"/>
  </r>
  <r>
    <x v="14"/>
    <m/>
    <n v="1"/>
    <x v="60"/>
    <n v="14"/>
    <x v="226"/>
  </r>
  <r>
    <x v="14"/>
    <m/>
    <m/>
    <x v="0"/>
    <n v="14"/>
    <x v="1"/>
  </r>
  <r>
    <x v="14"/>
    <s v="6787339f2721619a4f33816e16e4cc9eae3121eb"/>
    <m/>
    <x v="0"/>
    <n v="59"/>
    <x v="1"/>
  </r>
  <r>
    <x v="14"/>
    <m/>
    <m/>
    <x v="0"/>
    <n v="59"/>
    <x v="1"/>
  </r>
  <r>
    <x v="14"/>
    <m/>
    <n v="0.13500000000000001"/>
    <x v="60"/>
    <n v="59"/>
    <x v="400"/>
  </r>
  <r>
    <x v="14"/>
    <m/>
    <n v="0.46"/>
    <x v="7"/>
    <n v="59"/>
    <x v="401"/>
  </r>
  <r>
    <x v="14"/>
    <m/>
    <n v="0.20300000000000001"/>
    <x v="56"/>
    <n v="59"/>
    <x v="402"/>
  </r>
  <r>
    <x v="14"/>
    <m/>
    <n v="0.2"/>
    <x v="4"/>
    <n v="59"/>
    <x v="403"/>
  </r>
  <r>
    <x v="14"/>
    <m/>
    <m/>
    <x v="0"/>
    <n v="59"/>
    <x v="1"/>
  </r>
  <r>
    <x v="14"/>
    <s v="70ca1f3933c4a89808bcc1a1fca37c7c45ec840d"/>
    <m/>
    <x v="0"/>
    <n v="3"/>
    <x v="1"/>
  </r>
  <r>
    <x v="14"/>
    <m/>
    <m/>
    <x v="0"/>
    <n v="3"/>
    <x v="1"/>
  </r>
  <r>
    <x v="14"/>
    <m/>
    <n v="1"/>
    <x v="56"/>
    <n v="3"/>
    <x v="23"/>
  </r>
  <r>
    <x v="14"/>
    <m/>
    <m/>
    <x v="0"/>
    <n v="3"/>
    <x v="1"/>
  </r>
  <r>
    <x v="14"/>
    <s v="6be5ff60cf3233dff7fff542ded1a06b541076b1"/>
    <m/>
    <x v="0"/>
    <n v="1314"/>
    <x v="1"/>
  </r>
  <r>
    <x v="14"/>
    <m/>
    <m/>
    <x v="0"/>
    <n v="1314"/>
    <x v="1"/>
  </r>
  <r>
    <x v="14"/>
    <m/>
    <n v="0.193"/>
    <x v="45"/>
    <n v="1314"/>
    <x v="404"/>
  </r>
  <r>
    <x v="14"/>
    <m/>
    <n v="8.0000000000000002E-3"/>
    <x v="55"/>
    <n v="1314"/>
    <x v="405"/>
  </r>
  <r>
    <x v="14"/>
    <m/>
    <n v="0.36699999999999999"/>
    <x v="56"/>
    <n v="1314"/>
    <x v="406"/>
  </r>
  <r>
    <x v="14"/>
    <m/>
    <n v="0.42899999999999999"/>
    <x v="4"/>
    <n v="1314"/>
    <x v="407"/>
  </r>
  <r>
    <x v="14"/>
    <m/>
    <m/>
    <x v="0"/>
    <n v="1314"/>
    <x v="1"/>
  </r>
  <r>
    <x v="14"/>
    <s v="5e5fdb51b78b84a9acfaa5a18d3f59438a04841c"/>
    <m/>
    <x v="0"/>
    <n v="8"/>
    <x v="1"/>
  </r>
  <r>
    <x v="14"/>
    <m/>
    <m/>
    <x v="0"/>
    <n v="8"/>
    <x v="1"/>
  </r>
  <r>
    <x v="14"/>
    <m/>
    <n v="0.75900000000000001"/>
    <x v="27"/>
    <n v="8"/>
    <x v="408"/>
  </r>
  <r>
    <x v="14"/>
    <m/>
    <n v="0.24"/>
    <x v="43"/>
    <n v="8"/>
    <x v="409"/>
  </r>
  <r>
    <x v="14"/>
    <m/>
    <m/>
    <x v="0"/>
    <n v="8"/>
    <x v="1"/>
  </r>
  <r>
    <x v="14"/>
    <s v="288056872d40a1b40194937603f4456458586f22"/>
    <m/>
    <x v="0"/>
    <n v="24"/>
    <x v="1"/>
  </r>
  <r>
    <x v="14"/>
    <m/>
    <m/>
    <x v="0"/>
    <n v="24"/>
    <x v="1"/>
  </r>
  <r>
    <x v="14"/>
    <m/>
    <n v="0.70799999999999996"/>
    <x v="43"/>
    <n v="24"/>
    <x v="410"/>
  </r>
  <r>
    <x v="14"/>
    <m/>
    <n v="0.04"/>
    <x v="7"/>
    <n v="24"/>
    <x v="411"/>
  </r>
  <r>
    <x v="14"/>
    <m/>
    <n v="0.25"/>
    <x v="56"/>
    <n v="24"/>
    <x v="8"/>
  </r>
  <r>
    <x v="14"/>
    <m/>
    <m/>
    <x v="0"/>
    <n v="24"/>
    <x v="1"/>
  </r>
  <r>
    <x v="14"/>
    <s v="13226efcd6638b707e0f4a64564d655cea9bc9c7"/>
    <m/>
    <x v="0"/>
    <n v="1220"/>
    <x v="1"/>
  </r>
  <r>
    <x v="14"/>
    <m/>
    <m/>
    <x v="0"/>
    <n v="1220"/>
    <x v="1"/>
  </r>
  <r>
    <x v="14"/>
    <m/>
    <n v="6.6000000000000003E-2"/>
    <x v="42"/>
    <n v="1220"/>
    <x v="412"/>
  </r>
  <r>
    <x v="14"/>
    <m/>
    <n v="4.8000000000000001E-2"/>
    <x v="27"/>
    <n v="1220"/>
    <x v="413"/>
  </r>
  <r>
    <x v="14"/>
    <m/>
    <n v="4.5999999999999999E-2"/>
    <x v="61"/>
    <n v="1220"/>
    <x v="414"/>
  </r>
  <r>
    <x v="14"/>
    <m/>
    <n v="0.316"/>
    <x v="43"/>
    <n v="1220"/>
    <x v="415"/>
  </r>
  <r>
    <x v="14"/>
    <m/>
    <n v="0.109"/>
    <x v="40"/>
    <n v="1220"/>
    <x v="416"/>
  </r>
  <r>
    <x v="14"/>
    <m/>
    <n v="1E-3"/>
    <x v="23"/>
    <n v="1220"/>
    <x v="417"/>
  </r>
  <r>
    <x v="14"/>
    <m/>
    <n v="2.1000000000000001E-2"/>
    <x v="57"/>
    <n v="1220"/>
    <x v="418"/>
  </r>
  <r>
    <x v="14"/>
    <m/>
    <n v="0.12"/>
    <x v="7"/>
    <n v="1220"/>
    <x v="419"/>
  </r>
  <r>
    <x v="14"/>
    <m/>
    <n v="1.4E-2"/>
    <x v="8"/>
    <n v="1220"/>
    <x v="420"/>
  </r>
  <r>
    <x v="14"/>
    <m/>
    <n v="0.25"/>
    <x v="5"/>
    <n v="1220"/>
    <x v="421"/>
  </r>
  <r>
    <x v="14"/>
    <m/>
    <n v="4.0000000000000001E-3"/>
    <x v="31"/>
    <n v="1220"/>
    <x v="422"/>
  </r>
  <r>
    <x v="14"/>
    <m/>
    <m/>
    <x v="0"/>
    <n v="1220"/>
    <x v="1"/>
  </r>
  <r>
    <x v="14"/>
    <s v="74ef4462c7d0a50ebc658a4f3f84f3c3e3ef3a99"/>
    <m/>
    <x v="0"/>
    <n v="1129"/>
    <x v="1"/>
  </r>
  <r>
    <x v="14"/>
    <m/>
    <m/>
    <x v="0"/>
    <n v="1129"/>
    <x v="1"/>
  </r>
  <r>
    <x v="14"/>
    <m/>
    <n v="5.0000000000000001E-3"/>
    <x v="42"/>
    <n v="1129"/>
    <x v="423"/>
  </r>
  <r>
    <x v="14"/>
    <m/>
    <n v="0.10299999999999999"/>
    <x v="27"/>
    <n v="1129"/>
    <x v="424"/>
  </r>
  <r>
    <x v="14"/>
    <m/>
    <n v="2E-3"/>
    <x v="40"/>
    <n v="1129"/>
    <x v="425"/>
  </r>
  <r>
    <x v="14"/>
    <m/>
    <n v="6.8000000000000005E-2"/>
    <x v="57"/>
    <n v="1129"/>
    <x v="426"/>
  </r>
  <r>
    <x v="14"/>
    <m/>
    <n v="0.81899999999999995"/>
    <x v="56"/>
    <n v="1129"/>
    <x v="427"/>
  </r>
  <r>
    <x v="14"/>
    <m/>
    <m/>
    <x v="0"/>
    <n v="1129"/>
    <x v="1"/>
  </r>
  <r>
    <x v="14"/>
    <s v="77e85d4e2a77ace7eb4f89fb81ca71c0b825326e"/>
    <m/>
    <x v="0"/>
    <n v="4116"/>
    <x v="1"/>
  </r>
  <r>
    <x v="14"/>
    <m/>
    <m/>
    <x v="0"/>
    <n v="4116"/>
    <x v="1"/>
  </r>
  <r>
    <x v="14"/>
    <m/>
    <n v="0.497"/>
    <x v="55"/>
    <n v="4116"/>
    <x v="428"/>
  </r>
  <r>
    <x v="14"/>
    <m/>
    <n v="0"/>
    <x v="3"/>
    <n v="4116"/>
    <x v="1"/>
  </r>
  <r>
    <x v="14"/>
    <m/>
    <n v="0"/>
    <x v="37"/>
    <n v="4116"/>
    <x v="1"/>
  </r>
  <r>
    <x v="14"/>
    <m/>
    <n v="0.499"/>
    <x v="4"/>
    <n v="4116"/>
    <x v="429"/>
  </r>
  <r>
    <x v="14"/>
    <m/>
    <n v="1E-3"/>
    <x v="29"/>
    <n v="4116"/>
    <x v="430"/>
  </r>
  <r>
    <x v="14"/>
    <m/>
    <m/>
    <x v="0"/>
    <n v="4116"/>
    <x v="1"/>
  </r>
  <r>
    <x v="14"/>
    <s v="a1d62317d7d8266e5e40d81d8553ea796c7e57cd"/>
    <m/>
    <x v="0"/>
    <n v="3032"/>
    <x v="1"/>
  </r>
  <r>
    <x v="14"/>
    <m/>
    <m/>
    <x v="0"/>
    <n v="3032"/>
    <x v="1"/>
  </r>
  <r>
    <x v="14"/>
    <m/>
    <n v="1E-3"/>
    <x v="19"/>
    <n v="3032"/>
    <x v="431"/>
  </r>
  <r>
    <x v="14"/>
    <m/>
    <n v="0.998"/>
    <x v="4"/>
    <n v="3032"/>
    <x v="432"/>
  </r>
  <r>
    <x v="14"/>
    <m/>
    <n v="0"/>
    <x v="29"/>
    <n v="3032"/>
    <x v="1"/>
  </r>
  <r>
    <x v="14"/>
    <m/>
    <m/>
    <x v="0"/>
    <n v="3032"/>
    <x v="1"/>
  </r>
  <r>
    <x v="14"/>
    <s v="692222cd457c6d370647664627d248aebe05b8ab"/>
    <m/>
    <x v="0"/>
    <n v="11"/>
    <x v="1"/>
  </r>
  <r>
    <x v="14"/>
    <m/>
    <m/>
    <x v="0"/>
    <n v="11"/>
    <x v="1"/>
  </r>
  <r>
    <x v="14"/>
    <m/>
    <n v="0.26500000000000001"/>
    <x v="33"/>
    <n v="11"/>
    <x v="433"/>
  </r>
  <r>
    <x v="14"/>
    <m/>
    <n v="0.24399999999999999"/>
    <x v="8"/>
    <n v="11"/>
    <x v="434"/>
  </r>
  <r>
    <x v="14"/>
    <m/>
    <n v="0.18"/>
    <x v="56"/>
    <n v="11"/>
    <x v="435"/>
  </r>
  <r>
    <x v="14"/>
    <m/>
    <n v="0.309"/>
    <x v="4"/>
    <n v="11"/>
    <x v="436"/>
  </r>
  <r>
    <x v="14"/>
    <m/>
    <m/>
    <x v="0"/>
    <n v="11"/>
    <x v="1"/>
  </r>
  <r>
    <x v="14"/>
    <s v="115c899ba16ce7bad943f121891f332058ec7055"/>
    <m/>
    <x v="0"/>
    <n v="556"/>
    <x v="1"/>
  </r>
  <r>
    <x v="14"/>
    <m/>
    <m/>
    <x v="0"/>
    <n v="556"/>
    <x v="1"/>
  </r>
  <r>
    <x v="14"/>
    <m/>
    <n v="0.96399999999999997"/>
    <x v="55"/>
    <n v="556"/>
    <x v="437"/>
  </r>
  <r>
    <x v="14"/>
    <m/>
    <n v="3.5000000000000003E-2"/>
    <x v="4"/>
    <n v="556"/>
    <x v="438"/>
  </r>
  <r>
    <x v="14"/>
    <m/>
    <m/>
    <x v="0"/>
    <n v="556"/>
    <x v="1"/>
  </r>
  <r>
    <x v="14"/>
    <s v="c1bf7733d24108fc5543abb872cad6d7a5491dc2"/>
    <m/>
    <x v="0"/>
    <n v="1550"/>
    <x v="1"/>
  </r>
  <r>
    <x v="14"/>
    <m/>
    <m/>
    <x v="0"/>
    <n v="1550"/>
    <x v="1"/>
  </r>
  <r>
    <x v="14"/>
    <m/>
    <n v="2E-3"/>
    <x v="42"/>
    <n v="1550"/>
    <x v="439"/>
  </r>
  <r>
    <x v="14"/>
    <m/>
    <n v="0.89800000000000002"/>
    <x v="57"/>
    <n v="1550"/>
    <x v="440"/>
  </r>
  <r>
    <x v="14"/>
    <m/>
    <n v="9.8000000000000004E-2"/>
    <x v="56"/>
    <n v="1550"/>
    <x v="441"/>
  </r>
  <r>
    <x v="14"/>
    <m/>
    <m/>
    <x v="0"/>
    <n v="1550"/>
    <x v="1"/>
  </r>
  <r>
    <x v="14"/>
    <s v="edcfd827189045b8b64d38cf803d7555cc04132d"/>
    <m/>
    <x v="0"/>
    <n v="528"/>
    <x v="1"/>
  </r>
  <r>
    <x v="14"/>
    <m/>
    <m/>
    <x v="0"/>
    <n v="528"/>
    <x v="1"/>
  </r>
  <r>
    <x v="14"/>
    <m/>
    <n v="0.872"/>
    <x v="5"/>
    <n v="528"/>
    <x v="442"/>
  </r>
  <r>
    <x v="14"/>
    <m/>
    <n v="0.127"/>
    <x v="56"/>
    <n v="528"/>
    <x v="443"/>
  </r>
  <r>
    <x v="14"/>
    <m/>
    <m/>
    <x v="0"/>
    <n v="528"/>
    <x v="1"/>
  </r>
  <r>
    <x v="14"/>
    <s v="133d28b56d04e67004aac22a18f068d70624393d"/>
    <m/>
    <x v="0"/>
    <n v="1"/>
    <x v="1"/>
  </r>
  <r>
    <x v="14"/>
    <m/>
    <m/>
    <x v="0"/>
    <n v="1"/>
    <x v="1"/>
  </r>
  <r>
    <x v="14"/>
    <m/>
    <n v="1"/>
    <x v="4"/>
    <n v="1"/>
    <x v="164"/>
  </r>
  <r>
    <x v="15"/>
    <m/>
    <m/>
    <x v="0"/>
    <n v="1"/>
    <x v="1"/>
  </r>
  <r>
    <x v="15"/>
    <s v="184856715e4953e00d554f518a16cb9e0011619c"/>
    <m/>
    <x v="0"/>
    <n v="9"/>
    <x v="1"/>
  </r>
  <r>
    <x v="15"/>
    <m/>
    <m/>
    <x v="0"/>
    <n v="9"/>
    <x v="1"/>
  </r>
  <r>
    <x v="15"/>
    <m/>
    <n v="1"/>
    <x v="15"/>
    <n v="9"/>
    <x v="199"/>
  </r>
  <r>
    <x v="15"/>
    <m/>
    <m/>
    <x v="0"/>
    <n v="9"/>
    <x v="1"/>
  </r>
  <r>
    <x v="15"/>
    <s v="4b9ab5bd393d0742f1be81a8189fa1260469b0c5"/>
    <m/>
    <x v="0"/>
    <n v="3"/>
    <x v="1"/>
  </r>
  <r>
    <x v="15"/>
    <m/>
    <m/>
    <x v="0"/>
    <n v="3"/>
    <x v="1"/>
  </r>
  <r>
    <x v="15"/>
    <m/>
    <n v="1"/>
    <x v="35"/>
    <n v="3"/>
    <x v="23"/>
  </r>
  <r>
    <x v="15"/>
    <m/>
    <m/>
    <x v="0"/>
    <n v="3"/>
    <x v="1"/>
  </r>
  <r>
    <x v="15"/>
    <s v="3b3c25e571852893373ae2e2b361397b260687c9"/>
    <m/>
    <x v="0"/>
    <n v="781"/>
    <x v="1"/>
  </r>
  <r>
    <x v="15"/>
    <m/>
    <m/>
    <x v="0"/>
    <n v="781"/>
    <x v="1"/>
  </r>
  <r>
    <x v="15"/>
    <m/>
    <n v="2E-3"/>
    <x v="33"/>
    <n v="781"/>
    <x v="444"/>
  </r>
  <r>
    <x v="15"/>
    <m/>
    <n v="0.378"/>
    <x v="35"/>
    <n v="781"/>
    <x v="445"/>
  </r>
  <r>
    <x v="15"/>
    <m/>
    <n v="6.4000000000000001E-2"/>
    <x v="52"/>
    <n v="781"/>
    <x v="446"/>
  </r>
  <r>
    <x v="15"/>
    <m/>
    <n v="2.5000000000000001E-2"/>
    <x v="1"/>
    <n v="781"/>
    <x v="447"/>
  </r>
  <r>
    <x v="15"/>
    <m/>
    <n v="0.52900000000000003"/>
    <x v="15"/>
    <n v="781"/>
    <x v="448"/>
  </r>
  <r>
    <x v="15"/>
    <m/>
    <m/>
    <x v="0"/>
    <n v="781"/>
    <x v="1"/>
  </r>
  <r>
    <x v="15"/>
    <s v="05db1ea493f0bb00215e0dd94988f9aa927925bc"/>
    <m/>
    <x v="0"/>
    <n v="1043"/>
    <x v="1"/>
  </r>
  <r>
    <x v="15"/>
    <m/>
    <m/>
    <x v="0"/>
    <n v="1043"/>
    <x v="1"/>
  </r>
  <r>
    <x v="15"/>
    <m/>
    <n v="3.3000000000000002E-2"/>
    <x v="33"/>
    <n v="1043"/>
    <x v="449"/>
  </r>
  <r>
    <x v="15"/>
    <m/>
    <n v="1.7999999999999999E-2"/>
    <x v="7"/>
    <n v="1043"/>
    <x v="450"/>
  </r>
  <r>
    <x v="15"/>
    <m/>
    <n v="0.36"/>
    <x v="35"/>
    <n v="1043"/>
    <x v="451"/>
  </r>
  <r>
    <x v="15"/>
    <m/>
    <n v="0.44400000000000001"/>
    <x v="15"/>
    <n v="1043"/>
    <x v="452"/>
  </r>
  <r>
    <x v="15"/>
    <m/>
    <n v="0.14099999999999999"/>
    <x v="37"/>
    <n v="1043"/>
    <x v="453"/>
  </r>
  <r>
    <x v="15"/>
    <m/>
    <m/>
    <x v="0"/>
    <n v="1043"/>
    <x v="1"/>
  </r>
  <r>
    <x v="15"/>
    <s v="5df691c9c829b6ef1666b41943e13e72c9a89520"/>
    <m/>
    <x v="0"/>
    <n v="622"/>
    <x v="1"/>
  </r>
  <r>
    <x v="15"/>
    <m/>
    <m/>
    <x v="0"/>
    <n v="622"/>
    <x v="1"/>
  </r>
  <r>
    <x v="15"/>
    <m/>
    <n v="0.373"/>
    <x v="35"/>
    <n v="622"/>
    <x v="454"/>
  </r>
  <r>
    <x v="15"/>
    <m/>
    <n v="0.38300000000000001"/>
    <x v="15"/>
    <n v="622"/>
    <x v="455"/>
  </r>
  <r>
    <x v="15"/>
    <m/>
    <n v="0.24299999999999999"/>
    <x v="37"/>
    <n v="622"/>
    <x v="456"/>
  </r>
  <r>
    <x v="15"/>
    <m/>
    <m/>
    <x v="0"/>
    <n v="622"/>
    <x v="1"/>
  </r>
  <r>
    <x v="15"/>
    <s v="5f169de0c5a1651efe39eaa6165c4a3414470dd7"/>
    <m/>
    <x v="0"/>
    <n v="28"/>
    <x v="1"/>
  </r>
  <r>
    <x v="15"/>
    <m/>
    <m/>
    <x v="0"/>
    <n v="28"/>
    <x v="1"/>
  </r>
  <r>
    <x v="15"/>
    <m/>
    <n v="0.376"/>
    <x v="33"/>
    <n v="28"/>
    <x v="457"/>
  </r>
  <r>
    <x v="15"/>
    <m/>
    <n v="0.623"/>
    <x v="7"/>
    <n v="28"/>
    <x v="458"/>
  </r>
  <r>
    <x v="15"/>
    <m/>
    <m/>
    <x v="0"/>
    <n v="28"/>
    <x v="1"/>
  </r>
  <r>
    <x v="15"/>
    <s v="3b5b31f42d390e9da23f66e78a300d997ae653c4"/>
    <m/>
    <x v="0"/>
    <n v="28"/>
    <x v="1"/>
  </r>
  <r>
    <x v="15"/>
    <m/>
    <m/>
    <x v="0"/>
    <n v="28"/>
    <x v="1"/>
  </r>
  <r>
    <x v="15"/>
    <m/>
    <n v="0.376"/>
    <x v="33"/>
    <n v="28"/>
    <x v="457"/>
  </r>
  <r>
    <x v="15"/>
    <m/>
    <n v="0.623"/>
    <x v="7"/>
    <n v="28"/>
    <x v="458"/>
  </r>
  <r>
    <x v="15"/>
    <m/>
    <m/>
    <x v="0"/>
    <n v="28"/>
    <x v="1"/>
  </r>
  <r>
    <x v="15"/>
    <s v="93b398f8808358846cab939e6c93d3b1d96a2230"/>
    <m/>
    <x v="0"/>
    <n v="150"/>
    <x v="1"/>
  </r>
  <r>
    <x v="15"/>
    <m/>
    <m/>
    <x v="0"/>
    <n v="150"/>
    <x v="1"/>
  </r>
  <r>
    <x v="15"/>
    <m/>
    <n v="0.187"/>
    <x v="18"/>
    <n v="150"/>
    <x v="459"/>
  </r>
  <r>
    <x v="15"/>
    <m/>
    <n v="0.28899999999999998"/>
    <x v="35"/>
    <n v="150"/>
    <x v="460"/>
  </r>
  <r>
    <x v="15"/>
    <m/>
    <n v="0.32"/>
    <x v="52"/>
    <n v="150"/>
    <x v="461"/>
  </r>
  <r>
    <x v="15"/>
    <m/>
    <n v="0.11799999999999999"/>
    <x v="15"/>
    <n v="150"/>
    <x v="462"/>
  </r>
  <r>
    <x v="15"/>
    <m/>
    <n v="8.3000000000000004E-2"/>
    <x v="5"/>
    <n v="150"/>
    <x v="463"/>
  </r>
  <r>
    <x v="15"/>
    <m/>
    <m/>
    <x v="0"/>
    <n v="150"/>
    <x v="1"/>
  </r>
  <r>
    <x v="15"/>
    <s v="692e238afc24d33a0282754e390f3b215bbaa91a"/>
    <m/>
    <x v="0"/>
    <n v="27"/>
    <x v="1"/>
  </r>
  <r>
    <x v="15"/>
    <m/>
    <m/>
    <x v="0"/>
    <n v="27"/>
    <x v="1"/>
  </r>
  <r>
    <x v="15"/>
    <m/>
    <n v="1"/>
    <x v="37"/>
    <n v="27"/>
    <x v="464"/>
  </r>
  <r>
    <x v="15"/>
    <m/>
    <m/>
    <x v="0"/>
    <n v="27"/>
    <x v="1"/>
  </r>
  <r>
    <x v="15"/>
    <s v="a65256c7d95911d40e3d015752e4eca1856f9f62"/>
    <m/>
    <x v="0"/>
    <n v="169"/>
    <x v="1"/>
  </r>
  <r>
    <x v="15"/>
    <m/>
    <m/>
    <x v="0"/>
    <n v="169"/>
    <x v="1"/>
  </r>
  <r>
    <x v="15"/>
    <m/>
    <n v="0"/>
    <x v="18"/>
    <n v="169"/>
    <x v="1"/>
  </r>
  <r>
    <x v="15"/>
    <m/>
    <n v="0.84199999999999997"/>
    <x v="35"/>
    <n v="169"/>
    <x v="465"/>
  </r>
  <r>
    <x v="15"/>
    <m/>
    <n v="7.8E-2"/>
    <x v="1"/>
    <n v="169"/>
    <x v="466"/>
  </r>
  <r>
    <x v="15"/>
    <m/>
    <n v="7.8E-2"/>
    <x v="5"/>
    <n v="169"/>
    <x v="466"/>
  </r>
  <r>
    <x v="15"/>
    <m/>
    <m/>
    <x v="0"/>
    <n v="169"/>
    <x v="1"/>
  </r>
  <r>
    <x v="15"/>
    <s v="8e9f6fe665cc67576bffaf922d16f4570da12efe"/>
    <m/>
    <x v="0"/>
    <n v="87"/>
    <x v="1"/>
  </r>
  <r>
    <x v="15"/>
    <m/>
    <m/>
    <x v="0"/>
    <n v="87"/>
    <x v="1"/>
  </r>
  <r>
    <x v="15"/>
    <m/>
    <n v="0.22500000000000001"/>
    <x v="35"/>
    <n v="87"/>
    <x v="467"/>
  </r>
  <r>
    <x v="15"/>
    <m/>
    <n v="0.77400000000000002"/>
    <x v="15"/>
    <n v="87"/>
    <x v="468"/>
  </r>
  <r>
    <x v="15"/>
    <m/>
    <m/>
    <x v="0"/>
    <n v="87"/>
    <x v="1"/>
  </r>
  <r>
    <x v="15"/>
    <s v="12c261b2cb30ed3e50261abad95df249a5503283"/>
    <m/>
    <x v="0"/>
    <n v="348"/>
    <x v="1"/>
  </r>
  <r>
    <x v="15"/>
    <m/>
    <m/>
    <x v="0"/>
    <n v="348"/>
    <x v="1"/>
  </r>
  <r>
    <x v="15"/>
    <m/>
    <n v="8.9999999999999993E-3"/>
    <x v="7"/>
    <n v="348"/>
    <x v="469"/>
  </r>
  <r>
    <x v="15"/>
    <m/>
    <n v="0.32"/>
    <x v="35"/>
    <n v="348"/>
    <x v="470"/>
  </r>
  <r>
    <x v="15"/>
    <m/>
    <n v="1.2999999999999999E-2"/>
    <x v="1"/>
    <n v="348"/>
    <x v="309"/>
  </r>
  <r>
    <x v="15"/>
    <m/>
    <n v="0.187"/>
    <x v="15"/>
    <n v="348"/>
    <x v="471"/>
  </r>
  <r>
    <x v="15"/>
    <m/>
    <n v="0.03"/>
    <x v="41"/>
    <n v="348"/>
    <x v="472"/>
  </r>
  <r>
    <x v="15"/>
    <m/>
    <n v="0.38600000000000001"/>
    <x v="5"/>
    <n v="348"/>
    <x v="473"/>
  </r>
  <r>
    <x v="15"/>
    <m/>
    <n v="5.0999999999999997E-2"/>
    <x v="37"/>
    <n v="348"/>
    <x v="474"/>
  </r>
  <r>
    <x v="15"/>
    <m/>
    <m/>
    <x v="0"/>
    <n v="348"/>
    <x v="1"/>
  </r>
  <r>
    <x v="15"/>
    <s v="59b0371902b5b278ef1e88a9c15424c6efeea666"/>
    <m/>
    <x v="0"/>
    <n v="18"/>
    <x v="1"/>
  </r>
  <r>
    <x v="15"/>
    <m/>
    <m/>
    <x v="0"/>
    <n v="18"/>
    <x v="1"/>
  </r>
  <r>
    <x v="15"/>
    <m/>
    <n v="0.61599999999999999"/>
    <x v="15"/>
    <n v="18"/>
    <x v="475"/>
  </r>
  <r>
    <x v="15"/>
    <m/>
    <n v="0.38300000000000001"/>
    <x v="5"/>
    <n v="18"/>
    <x v="476"/>
  </r>
  <r>
    <x v="15"/>
    <m/>
    <m/>
    <x v="0"/>
    <n v="18"/>
    <x v="1"/>
  </r>
  <r>
    <x v="15"/>
    <s v="5d1464e687e82df464e911d302b2b859d4e3e8b9"/>
    <m/>
    <x v="0"/>
    <n v="105"/>
    <x v="1"/>
  </r>
  <r>
    <x v="15"/>
    <m/>
    <m/>
    <x v="0"/>
    <n v="105"/>
    <x v="1"/>
  </r>
  <r>
    <x v="15"/>
    <m/>
    <n v="0.86799999999999999"/>
    <x v="35"/>
    <n v="105"/>
    <x v="477"/>
  </r>
  <r>
    <x v="15"/>
    <m/>
    <n v="0.13100000000000001"/>
    <x v="15"/>
    <n v="105"/>
    <x v="478"/>
  </r>
  <r>
    <x v="15"/>
    <m/>
    <m/>
    <x v="0"/>
    <n v="105"/>
    <x v="1"/>
  </r>
  <r>
    <x v="15"/>
    <s v="ff9150f79740233c21c658cd368a3255bba0d400"/>
    <m/>
    <x v="0"/>
    <n v="335"/>
    <x v="1"/>
  </r>
  <r>
    <x v="15"/>
    <m/>
    <m/>
    <x v="0"/>
    <n v="335"/>
    <x v="1"/>
  </r>
  <r>
    <x v="15"/>
    <m/>
    <n v="1.4999999999999999E-2"/>
    <x v="33"/>
    <n v="335"/>
    <x v="479"/>
  </r>
  <r>
    <x v="15"/>
    <m/>
    <n v="0"/>
    <x v="35"/>
    <n v="335"/>
    <x v="1"/>
  </r>
  <r>
    <x v="15"/>
    <m/>
    <n v="0.98399999999999999"/>
    <x v="15"/>
    <n v="335"/>
    <x v="480"/>
  </r>
  <r>
    <x v="15"/>
    <m/>
    <m/>
    <x v="0"/>
    <n v="335"/>
    <x v="1"/>
  </r>
  <r>
    <x v="15"/>
    <s v="1d84ad9a0b48e1707d90196c5b6d60d33af58525"/>
    <m/>
    <x v="0"/>
    <n v="2"/>
    <x v="1"/>
  </r>
  <r>
    <x v="15"/>
    <m/>
    <m/>
    <x v="0"/>
    <n v="2"/>
    <x v="1"/>
  </r>
  <r>
    <x v="15"/>
    <m/>
    <n v="1"/>
    <x v="15"/>
    <n v="2"/>
    <x v="78"/>
  </r>
  <r>
    <x v="15"/>
    <m/>
    <m/>
    <x v="0"/>
    <n v="2"/>
    <x v="1"/>
  </r>
  <r>
    <x v="15"/>
    <s v="9cfca59caf6426bf3c14fa3730aa58003b223386"/>
    <m/>
    <x v="0"/>
    <n v="579"/>
    <x v="1"/>
  </r>
  <r>
    <x v="15"/>
    <m/>
    <m/>
    <x v="0"/>
    <n v="579"/>
    <x v="1"/>
  </r>
  <r>
    <x v="15"/>
    <m/>
    <n v="0.125"/>
    <x v="33"/>
    <n v="579"/>
    <x v="481"/>
  </r>
  <r>
    <x v="15"/>
    <m/>
    <n v="0.874"/>
    <x v="15"/>
    <n v="579"/>
    <x v="482"/>
  </r>
  <r>
    <x v="15"/>
    <m/>
    <m/>
    <x v="0"/>
    <n v="579"/>
    <x v="1"/>
  </r>
  <r>
    <x v="15"/>
    <s v="0e2410ee069deedc719778ff64a8faf452758ded"/>
    <m/>
    <x v="0"/>
    <n v="153"/>
    <x v="1"/>
  </r>
  <r>
    <x v="15"/>
    <m/>
    <m/>
    <x v="0"/>
    <n v="153"/>
    <x v="1"/>
  </r>
  <r>
    <x v="15"/>
    <m/>
    <n v="0.64700000000000002"/>
    <x v="33"/>
    <n v="153"/>
    <x v="483"/>
  </r>
  <r>
    <x v="15"/>
    <m/>
    <n v="0.35199999999999998"/>
    <x v="15"/>
    <n v="153"/>
    <x v="484"/>
  </r>
  <r>
    <x v="15"/>
    <m/>
    <m/>
    <x v="0"/>
    <n v="153"/>
    <x v="1"/>
  </r>
  <r>
    <x v="15"/>
    <s v="24e5bfbc032512ef36ce641cea547f24df83e434"/>
    <m/>
    <x v="0"/>
    <n v="25"/>
    <x v="1"/>
  </r>
  <r>
    <x v="15"/>
    <m/>
    <m/>
    <x v="0"/>
    <n v="25"/>
    <x v="1"/>
  </r>
  <r>
    <x v="15"/>
    <m/>
    <n v="1"/>
    <x v="34"/>
    <n v="25"/>
    <x v="227"/>
  </r>
  <r>
    <x v="15"/>
    <m/>
    <m/>
    <x v="0"/>
    <n v="25"/>
    <x v="1"/>
  </r>
  <r>
    <x v="15"/>
    <s v="e89dccbef9b83ac8101dcceab64f5c6e09b6de50"/>
    <m/>
    <x v="0"/>
    <n v="348"/>
    <x v="1"/>
  </r>
  <r>
    <x v="15"/>
    <m/>
    <m/>
    <x v="0"/>
    <n v="348"/>
    <x v="1"/>
  </r>
  <r>
    <x v="15"/>
    <m/>
    <n v="0.13900000000000001"/>
    <x v="35"/>
    <n v="348"/>
    <x v="485"/>
  </r>
  <r>
    <x v="15"/>
    <m/>
    <n v="0.03"/>
    <x v="36"/>
    <n v="348"/>
    <x v="472"/>
  </r>
  <r>
    <x v="15"/>
    <m/>
    <n v="6.6000000000000003E-2"/>
    <x v="52"/>
    <n v="348"/>
    <x v="486"/>
  </r>
  <r>
    <x v="15"/>
    <m/>
    <n v="0.76400000000000001"/>
    <x v="15"/>
    <n v="348"/>
    <x v="487"/>
  </r>
  <r>
    <x v="15"/>
    <m/>
    <m/>
    <x v="0"/>
    <n v="348"/>
    <x v="1"/>
  </r>
  <r>
    <x v="15"/>
    <s v="81d8d29c4e2a7a706b6fb0f4d4f821ca2ed38161"/>
    <m/>
    <x v="0"/>
    <n v="132"/>
    <x v="1"/>
  </r>
  <r>
    <x v="15"/>
    <m/>
    <m/>
    <x v="0"/>
    <n v="132"/>
    <x v="1"/>
  </r>
  <r>
    <x v="15"/>
    <m/>
    <n v="0.95799999999999996"/>
    <x v="35"/>
    <n v="132"/>
    <x v="488"/>
  </r>
  <r>
    <x v="15"/>
    <m/>
    <n v="4.1000000000000002E-2"/>
    <x v="1"/>
    <n v="132"/>
    <x v="489"/>
  </r>
  <r>
    <x v="15"/>
    <m/>
    <m/>
    <x v="0"/>
    <n v="132"/>
    <x v="1"/>
  </r>
  <r>
    <x v="15"/>
    <s v="44664c856e3ef744f18753cc01afcff7d359d9df"/>
    <m/>
    <x v="0"/>
    <n v="6"/>
    <x v="1"/>
  </r>
  <r>
    <x v="15"/>
    <m/>
    <m/>
    <x v="0"/>
    <n v="6"/>
    <x v="1"/>
  </r>
  <r>
    <x v="15"/>
    <m/>
    <n v="1"/>
    <x v="15"/>
    <n v="6"/>
    <x v="8"/>
  </r>
  <r>
    <x v="15"/>
    <m/>
    <m/>
    <x v="0"/>
    <n v="6"/>
    <x v="1"/>
  </r>
  <r>
    <x v="15"/>
    <s v="e4fe380f5173678720adeefd98b15f87140109e3"/>
    <m/>
    <x v="0"/>
    <n v="236"/>
    <x v="1"/>
  </r>
  <r>
    <x v="15"/>
    <m/>
    <m/>
    <x v="0"/>
    <n v="236"/>
    <x v="1"/>
  </r>
  <r>
    <x v="15"/>
    <m/>
    <n v="0.625"/>
    <x v="35"/>
    <n v="236"/>
    <x v="490"/>
  </r>
  <r>
    <x v="15"/>
    <m/>
    <n v="0.16700000000000001"/>
    <x v="15"/>
    <n v="236"/>
    <x v="491"/>
  </r>
  <r>
    <x v="15"/>
    <m/>
    <n v="0.20599999999999999"/>
    <x v="37"/>
    <n v="236"/>
    <x v="492"/>
  </r>
  <r>
    <x v="16"/>
    <m/>
    <m/>
    <x v="0"/>
    <n v="236"/>
    <x v="1"/>
  </r>
  <r>
    <x v="16"/>
    <s v="e97ed96f1726248d826d29feaf7fbaa5ec01ec9a"/>
    <m/>
    <x v="0"/>
    <n v="1346"/>
    <x v="1"/>
  </r>
  <r>
    <x v="16"/>
    <m/>
    <m/>
    <x v="0"/>
    <n v="1346"/>
    <x v="1"/>
  </r>
  <r>
    <x v="16"/>
    <m/>
    <n v="1"/>
    <x v="19"/>
    <n v="1346"/>
    <x v="493"/>
  </r>
  <r>
    <x v="16"/>
    <m/>
    <m/>
    <x v="0"/>
    <n v="1346"/>
    <x v="1"/>
  </r>
  <r>
    <x v="16"/>
    <s v="c4d95daf2de9b85f0282f2113f33bee64245467c"/>
    <m/>
    <x v="0"/>
    <n v="20"/>
    <x v="1"/>
  </r>
  <r>
    <x v="16"/>
    <m/>
    <m/>
    <x v="0"/>
    <n v="20"/>
    <x v="1"/>
  </r>
  <r>
    <x v="16"/>
    <m/>
    <n v="1"/>
    <x v="19"/>
    <n v="20"/>
    <x v="228"/>
  </r>
  <r>
    <x v="16"/>
    <m/>
    <m/>
    <x v="0"/>
    <n v="20"/>
    <x v="1"/>
  </r>
  <r>
    <x v="16"/>
    <s v="fc2cbaf512630326868d8c948e2524cc8a4328ee"/>
    <m/>
    <x v="0"/>
    <n v="0"/>
    <x v="1"/>
  </r>
  <r>
    <x v="16"/>
    <m/>
    <m/>
    <x v="0"/>
    <n v="0"/>
    <x v="1"/>
  </r>
  <r>
    <x v="16"/>
    <s v="05b091054cfb75de6fafc73c9b3d3fdab75343c3"/>
    <m/>
    <x v="0"/>
    <n v="6"/>
    <x v="1"/>
  </r>
  <r>
    <x v="16"/>
    <m/>
    <m/>
    <x v="0"/>
    <n v="6"/>
    <x v="1"/>
  </r>
  <r>
    <x v="16"/>
    <m/>
    <n v="1"/>
    <x v="15"/>
    <n v="6"/>
    <x v="8"/>
  </r>
  <r>
    <x v="16"/>
    <m/>
    <m/>
    <x v="0"/>
    <n v="6"/>
    <x v="1"/>
  </r>
  <r>
    <x v="16"/>
    <s v="8869eab327d4ab783a9dc5dae54f2261fe692cfb"/>
    <m/>
    <x v="0"/>
    <n v="1178"/>
    <x v="1"/>
  </r>
  <r>
    <x v="16"/>
    <m/>
    <m/>
    <x v="0"/>
    <n v="1178"/>
    <x v="1"/>
  </r>
  <r>
    <x v="16"/>
    <m/>
    <n v="4.0000000000000001E-3"/>
    <x v="35"/>
    <n v="1178"/>
    <x v="494"/>
  </r>
  <r>
    <x v="16"/>
    <m/>
    <n v="0.98399999999999999"/>
    <x v="19"/>
    <n v="1178"/>
    <x v="495"/>
  </r>
  <r>
    <x v="16"/>
    <m/>
    <n v="4.0000000000000001E-3"/>
    <x v="24"/>
    <n v="1178"/>
    <x v="494"/>
  </r>
  <r>
    <x v="16"/>
    <m/>
    <n v="6.0000000000000001E-3"/>
    <x v="15"/>
    <n v="1178"/>
    <x v="496"/>
  </r>
  <r>
    <x v="16"/>
    <m/>
    <m/>
    <x v="0"/>
    <n v="1178"/>
    <x v="1"/>
  </r>
  <r>
    <x v="16"/>
    <s v="f03c5b1f6163be5de62b38294deeab310969a4ac"/>
    <m/>
    <x v="0"/>
    <n v="18"/>
    <x v="1"/>
  </r>
  <r>
    <x v="16"/>
    <m/>
    <m/>
    <x v="0"/>
    <n v="18"/>
    <x v="1"/>
  </r>
  <r>
    <x v="16"/>
    <m/>
    <n v="1"/>
    <x v="19"/>
    <n v="18"/>
    <x v="297"/>
  </r>
  <r>
    <x v="16"/>
    <m/>
    <m/>
    <x v="0"/>
    <n v="18"/>
    <x v="1"/>
  </r>
  <r>
    <x v="16"/>
    <s v="df45324b26d66f8a5155a0a9799b0ba000544ebb"/>
    <m/>
    <x v="0"/>
    <n v="3"/>
    <x v="1"/>
  </r>
  <r>
    <x v="16"/>
    <m/>
    <m/>
    <x v="0"/>
    <n v="3"/>
    <x v="1"/>
  </r>
  <r>
    <x v="16"/>
    <m/>
    <n v="1"/>
    <x v="15"/>
    <n v="3"/>
    <x v="23"/>
  </r>
  <r>
    <x v="16"/>
    <m/>
    <m/>
    <x v="0"/>
    <n v="3"/>
    <x v="1"/>
  </r>
  <r>
    <x v="16"/>
    <s v="4d96802d9699a36aa32f954e223f6da1aa47f8b1"/>
    <m/>
    <x v="0"/>
    <n v="86"/>
    <x v="1"/>
  </r>
  <r>
    <x v="16"/>
    <m/>
    <m/>
    <x v="0"/>
    <n v="86"/>
    <x v="1"/>
  </r>
  <r>
    <x v="16"/>
    <m/>
    <n v="1"/>
    <x v="15"/>
    <n v="86"/>
    <x v="497"/>
  </r>
  <r>
    <x v="16"/>
    <m/>
    <m/>
    <x v="0"/>
    <n v="86"/>
    <x v="1"/>
  </r>
  <r>
    <x v="16"/>
    <s v="400f00648f2ade62031d6dc2efe0cf7f51de9010"/>
    <m/>
    <x v="0"/>
    <n v="6"/>
    <x v="1"/>
  </r>
  <r>
    <x v="16"/>
    <m/>
    <m/>
    <x v="0"/>
    <n v="6"/>
    <x v="1"/>
  </r>
  <r>
    <x v="16"/>
    <m/>
    <n v="1"/>
    <x v="48"/>
    <n v="6"/>
    <x v="8"/>
  </r>
  <r>
    <x v="16"/>
    <m/>
    <m/>
    <x v="0"/>
    <n v="6"/>
    <x v="1"/>
  </r>
  <r>
    <x v="16"/>
    <s v="9154de8aea7424d0b26b92d1b09d0164caee7c66"/>
    <m/>
    <x v="0"/>
    <n v="86"/>
    <x v="1"/>
  </r>
  <r>
    <x v="16"/>
    <m/>
    <m/>
    <x v="0"/>
    <n v="86"/>
    <x v="1"/>
  </r>
  <r>
    <x v="16"/>
    <m/>
    <n v="1"/>
    <x v="15"/>
    <n v="86"/>
    <x v="497"/>
  </r>
  <r>
    <x v="16"/>
    <m/>
    <m/>
    <x v="0"/>
    <n v="86"/>
    <x v="1"/>
  </r>
  <r>
    <x v="16"/>
    <s v="4f9c0008b9c046690d9d84579ccd98b8553412ab"/>
    <m/>
    <x v="0"/>
    <n v="3"/>
    <x v="1"/>
  </r>
  <r>
    <x v="16"/>
    <m/>
    <m/>
    <x v="0"/>
    <n v="3"/>
    <x v="1"/>
  </r>
  <r>
    <x v="16"/>
    <m/>
    <n v="1"/>
    <x v="15"/>
    <n v="3"/>
    <x v="23"/>
  </r>
  <r>
    <x v="16"/>
    <m/>
    <m/>
    <x v="0"/>
    <n v="3"/>
    <x v="1"/>
  </r>
  <r>
    <x v="16"/>
    <s v="192f4bcd1b9a91cad4f184ad7cd3679b56cb9f5f"/>
    <m/>
    <x v="0"/>
    <n v="86"/>
    <x v="1"/>
  </r>
  <r>
    <x v="16"/>
    <m/>
    <m/>
    <x v="0"/>
    <n v="86"/>
    <x v="1"/>
  </r>
  <r>
    <x v="16"/>
    <m/>
    <n v="1"/>
    <x v="15"/>
    <n v="86"/>
    <x v="497"/>
  </r>
  <r>
    <x v="16"/>
    <m/>
    <m/>
    <x v="0"/>
    <n v="86"/>
    <x v="1"/>
  </r>
  <r>
    <x v="16"/>
    <s v="121671dcb9cef964f6a1332456afff18d05f7dfc"/>
    <m/>
    <x v="0"/>
    <n v="34"/>
    <x v="1"/>
  </r>
  <r>
    <x v="16"/>
    <m/>
    <m/>
    <x v="0"/>
    <n v="34"/>
    <x v="1"/>
  </r>
  <r>
    <x v="16"/>
    <m/>
    <n v="1"/>
    <x v="15"/>
    <n v="34"/>
    <x v="498"/>
  </r>
  <r>
    <x v="16"/>
    <m/>
    <m/>
    <x v="0"/>
    <n v="34"/>
    <x v="1"/>
  </r>
  <r>
    <x v="16"/>
    <s v="80455be8a4c1e6e63e7236a51668b0e446748b91"/>
    <m/>
    <x v="0"/>
    <n v="109"/>
    <x v="1"/>
  </r>
  <r>
    <x v="16"/>
    <m/>
    <m/>
    <x v="0"/>
    <n v="109"/>
    <x v="1"/>
  </r>
  <r>
    <x v="16"/>
    <m/>
    <n v="1"/>
    <x v="15"/>
    <n v="109"/>
    <x v="499"/>
  </r>
  <r>
    <x v="16"/>
    <m/>
    <m/>
    <x v="0"/>
    <n v="109"/>
    <x v="1"/>
  </r>
  <r>
    <x v="16"/>
    <s v="07f1f4787c2f4fc713a180326683bfdea3bedcf5"/>
    <m/>
    <x v="0"/>
    <n v="195"/>
    <x v="1"/>
  </r>
  <r>
    <x v="16"/>
    <m/>
    <m/>
    <x v="0"/>
    <n v="195"/>
    <x v="1"/>
  </r>
  <r>
    <x v="16"/>
    <m/>
    <n v="1"/>
    <x v="15"/>
    <n v="195"/>
    <x v="500"/>
  </r>
  <r>
    <x v="16"/>
    <m/>
    <m/>
    <x v="0"/>
    <n v="195"/>
    <x v="1"/>
  </r>
  <r>
    <x v="16"/>
    <s v="419be507ff3ccafd1a5dcda9a40144ed6fb4901e"/>
    <m/>
    <x v="0"/>
    <n v="61"/>
    <x v="1"/>
  </r>
  <r>
    <x v="16"/>
    <m/>
    <m/>
    <x v="0"/>
    <n v="61"/>
    <x v="1"/>
  </r>
  <r>
    <x v="16"/>
    <m/>
    <n v="1"/>
    <x v="5"/>
    <n v="61"/>
    <x v="501"/>
  </r>
  <r>
    <x v="17"/>
    <m/>
    <m/>
    <x v="0"/>
    <n v="61"/>
    <x v="1"/>
  </r>
  <r>
    <x v="17"/>
    <s v="adf15ca89abe4027391582a213d649b0f5be62a8"/>
    <m/>
    <x v="0"/>
    <n v="10"/>
    <x v="1"/>
  </r>
  <r>
    <x v="17"/>
    <m/>
    <m/>
    <x v="0"/>
    <n v="10"/>
    <x v="1"/>
  </r>
  <r>
    <x v="17"/>
    <m/>
    <n v="1"/>
    <x v="37"/>
    <n v="10"/>
    <x v="40"/>
  </r>
  <r>
    <x v="17"/>
    <m/>
    <m/>
    <x v="0"/>
    <n v="10"/>
    <x v="1"/>
  </r>
  <r>
    <x v="17"/>
    <s v="4adca0065aff4bd10b317f6fd03cfbb71ae82204"/>
    <m/>
    <x v="0"/>
    <n v="35"/>
    <x v="1"/>
  </r>
  <r>
    <x v="17"/>
    <m/>
    <m/>
    <x v="0"/>
    <n v="35"/>
    <x v="1"/>
  </r>
  <r>
    <x v="17"/>
    <m/>
    <n v="1"/>
    <x v="14"/>
    <n v="35"/>
    <x v="502"/>
  </r>
  <r>
    <x v="17"/>
    <m/>
    <m/>
    <x v="0"/>
    <n v="35"/>
    <x v="1"/>
  </r>
  <r>
    <x v="17"/>
    <s v="b47ffb84c84bdc57a0b1484415b3a5322925eda2"/>
    <m/>
    <x v="0"/>
    <n v="48"/>
    <x v="1"/>
  </r>
  <r>
    <x v="17"/>
    <m/>
    <m/>
    <x v="0"/>
    <n v="48"/>
    <x v="1"/>
  </r>
  <r>
    <x v="17"/>
    <m/>
    <n v="1"/>
    <x v="14"/>
    <n v="48"/>
    <x v="461"/>
  </r>
  <r>
    <x v="17"/>
    <m/>
    <m/>
    <x v="0"/>
    <n v="48"/>
    <x v="1"/>
  </r>
  <r>
    <x v="17"/>
    <s v="c4c0f3b6b849deba4b6ebb31ab13b0b26b626c55"/>
    <m/>
    <x v="0"/>
    <n v="48"/>
    <x v="1"/>
  </r>
  <r>
    <x v="17"/>
    <m/>
    <m/>
    <x v="0"/>
    <n v="48"/>
    <x v="1"/>
  </r>
  <r>
    <x v="17"/>
    <m/>
    <n v="1"/>
    <x v="14"/>
    <n v="48"/>
    <x v="461"/>
  </r>
  <r>
    <x v="17"/>
    <m/>
    <m/>
    <x v="0"/>
    <n v="48"/>
    <x v="1"/>
  </r>
  <r>
    <x v="17"/>
    <s v="3a74ea414ee538b74e7074e8ef63d6d50cdcef57"/>
    <m/>
    <x v="0"/>
    <n v="0"/>
    <x v="1"/>
  </r>
  <r>
    <x v="17"/>
    <m/>
    <m/>
    <x v="0"/>
    <n v="0"/>
    <x v="1"/>
  </r>
  <r>
    <x v="17"/>
    <s v="66b4b67e6de014a5ec8fbc48e87cace60a09b0b9"/>
    <m/>
    <x v="0"/>
    <n v="2"/>
    <x v="1"/>
  </r>
  <r>
    <x v="17"/>
    <m/>
    <m/>
    <x v="0"/>
    <n v="2"/>
    <x v="1"/>
  </r>
  <r>
    <x v="17"/>
    <m/>
    <n v="1"/>
    <x v="14"/>
    <n v="2"/>
    <x v="78"/>
  </r>
  <r>
    <x v="18"/>
    <m/>
    <m/>
    <x v="0"/>
    <n v="2"/>
    <x v="1"/>
  </r>
  <r>
    <x v="18"/>
    <s v="88b256c5edcc13634338d51388dc42c355d1fc31"/>
    <m/>
    <x v="0"/>
    <n v="2"/>
    <x v="1"/>
  </r>
  <r>
    <x v="18"/>
    <m/>
    <m/>
    <x v="0"/>
    <n v="2"/>
    <x v="1"/>
  </r>
  <r>
    <x v="18"/>
    <m/>
    <n v="1"/>
    <x v="30"/>
    <n v="2"/>
    <x v="78"/>
  </r>
  <r>
    <x v="19"/>
    <m/>
    <m/>
    <x v="0"/>
    <n v="2"/>
    <x v="1"/>
  </r>
  <r>
    <x v="19"/>
    <s v="3e62df4ebfdba59cc38dfbf33ea30cc8cf4ae15a"/>
    <m/>
    <x v="0"/>
    <n v="11"/>
    <x v="1"/>
  </r>
  <r>
    <x v="19"/>
    <m/>
    <m/>
    <x v="0"/>
    <n v="11"/>
    <x v="1"/>
  </r>
  <r>
    <x v="19"/>
    <m/>
    <n v="1"/>
    <x v="5"/>
    <n v="11"/>
    <x v="98"/>
  </r>
  <r>
    <x v="20"/>
    <m/>
    <m/>
    <x v="0"/>
    <n v="11"/>
    <x v="1"/>
  </r>
  <r>
    <x v="20"/>
    <s v="65e312942d3b24bdfa24ab8a2adcf7e4ab702802"/>
    <m/>
    <x v="0"/>
    <n v="16"/>
    <x v="1"/>
  </r>
  <r>
    <x v="20"/>
    <m/>
    <m/>
    <x v="0"/>
    <n v="16"/>
    <x v="1"/>
  </r>
  <r>
    <x v="20"/>
    <m/>
    <n v="1"/>
    <x v="33"/>
    <n v="16"/>
    <x v="222"/>
  </r>
  <r>
    <x v="20"/>
    <m/>
    <m/>
    <x v="0"/>
    <n v="16"/>
    <x v="1"/>
  </r>
  <r>
    <x v="20"/>
    <s v="791d6d40fc94eaa7264bce319aab94d98d20df4c"/>
    <m/>
    <x v="0"/>
    <n v="85"/>
    <x v="1"/>
  </r>
  <r>
    <x v="20"/>
    <m/>
    <m/>
    <x v="0"/>
    <n v="85"/>
    <x v="1"/>
  </r>
  <r>
    <x v="20"/>
    <m/>
    <n v="0.83899999999999997"/>
    <x v="62"/>
    <n v="85"/>
    <x v="503"/>
  </r>
  <r>
    <x v="20"/>
    <m/>
    <n v="0.16"/>
    <x v="63"/>
    <n v="85"/>
    <x v="504"/>
  </r>
  <r>
    <x v="20"/>
    <m/>
    <m/>
    <x v="0"/>
    <n v="85"/>
    <x v="1"/>
  </r>
  <r>
    <x v="20"/>
    <s v="39032c059a318f1c9e0f917ba4af051cd1c2420f"/>
    <m/>
    <x v="0"/>
    <n v="50"/>
    <x v="1"/>
  </r>
  <r>
    <x v="20"/>
    <m/>
    <m/>
    <x v="0"/>
    <n v="50"/>
    <x v="1"/>
  </r>
  <r>
    <x v="20"/>
    <m/>
    <n v="0.126"/>
    <x v="27"/>
    <n v="50"/>
    <x v="505"/>
  </r>
  <r>
    <x v="20"/>
    <m/>
    <n v="0.83799999999999997"/>
    <x v="43"/>
    <n v="50"/>
    <x v="506"/>
  </r>
  <r>
    <x v="20"/>
    <m/>
    <n v="3.4000000000000002E-2"/>
    <x v="40"/>
    <n v="50"/>
    <x v="507"/>
  </r>
  <r>
    <x v="20"/>
    <m/>
    <m/>
    <x v="0"/>
    <n v="50"/>
    <x v="1"/>
  </r>
  <r>
    <x v="20"/>
    <s v="2f1865e898437c36e39e6e153bac097fb09259a6"/>
    <m/>
    <x v="0"/>
    <n v="32"/>
    <x v="1"/>
  </r>
  <r>
    <x v="20"/>
    <m/>
    <m/>
    <x v="0"/>
    <n v="32"/>
    <x v="1"/>
  </r>
  <r>
    <x v="20"/>
    <m/>
    <n v="1"/>
    <x v="20"/>
    <n v="32"/>
    <x v="508"/>
  </r>
  <r>
    <x v="20"/>
    <m/>
    <m/>
    <x v="0"/>
    <n v="32"/>
    <x v="1"/>
  </r>
  <r>
    <x v="20"/>
    <s v="82146730b9eb94e9e97f2c913b5844151f7001cb"/>
    <m/>
    <x v="0"/>
    <n v="60"/>
    <x v="1"/>
  </r>
  <r>
    <x v="20"/>
    <m/>
    <m/>
    <x v="0"/>
    <n v="60"/>
    <x v="1"/>
  </r>
  <r>
    <x v="20"/>
    <m/>
    <n v="4.7E-2"/>
    <x v="44"/>
    <n v="60"/>
    <x v="5"/>
  </r>
  <r>
    <x v="20"/>
    <m/>
    <n v="0.95199999999999996"/>
    <x v="14"/>
    <n v="60"/>
    <x v="509"/>
  </r>
  <r>
    <x v="20"/>
    <m/>
    <m/>
    <x v="0"/>
    <n v="60"/>
    <x v="1"/>
  </r>
  <r>
    <x v="20"/>
    <s v="58f700145e3f3b2894699900f6d573a488ee3319"/>
    <m/>
    <x v="0"/>
    <n v="8"/>
    <x v="1"/>
  </r>
  <r>
    <x v="20"/>
    <m/>
    <m/>
    <x v="0"/>
    <n v="8"/>
    <x v="1"/>
  </r>
  <r>
    <x v="20"/>
    <m/>
    <n v="1"/>
    <x v="14"/>
    <n v="8"/>
    <x v="42"/>
  </r>
  <r>
    <x v="20"/>
    <m/>
    <m/>
    <x v="0"/>
    <n v="8"/>
    <x v="1"/>
  </r>
  <r>
    <x v="20"/>
    <s v="faf2c75e163fc72c37f25725adc39ca1b314b9b5"/>
    <m/>
    <x v="0"/>
    <n v="4"/>
    <x v="1"/>
  </r>
  <r>
    <x v="20"/>
    <m/>
    <m/>
    <x v="0"/>
    <n v="4"/>
    <x v="1"/>
  </r>
  <r>
    <x v="20"/>
    <m/>
    <n v="1"/>
    <x v="14"/>
    <n v="4"/>
    <x v="2"/>
  </r>
  <r>
    <x v="20"/>
    <m/>
    <m/>
    <x v="0"/>
    <n v="4"/>
    <x v="1"/>
  </r>
  <r>
    <x v="20"/>
    <s v="1ca54ce0c33b691b1427e2b9f4a709835a02e25e"/>
    <m/>
    <x v="0"/>
    <n v="57"/>
    <x v="1"/>
  </r>
  <r>
    <x v="20"/>
    <m/>
    <m/>
    <x v="0"/>
    <n v="57"/>
    <x v="1"/>
  </r>
  <r>
    <x v="20"/>
    <m/>
    <n v="6.2E-2"/>
    <x v="19"/>
    <n v="57"/>
    <x v="510"/>
  </r>
  <r>
    <x v="20"/>
    <m/>
    <n v="3.1E-2"/>
    <x v="4"/>
    <n v="57"/>
    <x v="511"/>
  </r>
  <r>
    <x v="20"/>
    <m/>
    <n v="4.9000000000000002E-2"/>
    <x v="44"/>
    <n v="57"/>
    <x v="512"/>
  </r>
  <r>
    <x v="20"/>
    <m/>
    <n v="0.156"/>
    <x v="50"/>
    <n v="57"/>
    <x v="513"/>
  </r>
  <r>
    <x v="20"/>
    <m/>
    <n v="0.54800000000000004"/>
    <x v="64"/>
    <n v="57"/>
    <x v="514"/>
  </r>
  <r>
    <x v="20"/>
    <m/>
    <n v="0.13400000000000001"/>
    <x v="14"/>
    <n v="57"/>
    <x v="515"/>
  </r>
  <r>
    <x v="20"/>
    <m/>
    <n v="1.7999999999999999E-2"/>
    <x v="65"/>
    <n v="57"/>
    <x v="516"/>
  </r>
  <r>
    <x v="20"/>
    <m/>
    <m/>
    <x v="0"/>
    <n v="57"/>
    <x v="1"/>
  </r>
  <r>
    <x v="20"/>
    <s v="30df99dd7edd8696d1d0ac3f8b0a3f7d49082bc0"/>
    <m/>
    <x v="0"/>
    <n v="13"/>
    <x v="1"/>
  </r>
  <r>
    <x v="20"/>
    <m/>
    <m/>
    <x v="0"/>
    <n v="13"/>
    <x v="1"/>
  </r>
  <r>
    <x v="20"/>
    <m/>
    <n v="1"/>
    <x v="50"/>
    <n v="13"/>
    <x v="517"/>
  </r>
  <r>
    <x v="20"/>
    <m/>
    <m/>
    <x v="0"/>
    <n v="13"/>
    <x v="1"/>
  </r>
  <r>
    <x v="20"/>
    <s v="7cb2e9607aa593bc619fc8e194920144863d0061"/>
    <m/>
    <x v="0"/>
    <n v="92"/>
    <x v="1"/>
  </r>
  <r>
    <x v="20"/>
    <m/>
    <m/>
    <x v="0"/>
    <n v="92"/>
    <x v="1"/>
  </r>
  <r>
    <x v="20"/>
    <m/>
    <n v="0.69699999999999995"/>
    <x v="49"/>
    <n v="92"/>
    <x v="518"/>
  </r>
  <r>
    <x v="20"/>
    <m/>
    <n v="6.2E-2"/>
    <x v="23"/>
    <n v="92"/>
    <x v="519"/>
  </r>
  <r>
    <x v="20"/>
    <m/>
    <n v="0.24"/>
    <x v="39"/>
    <n v="92"/>
    <x v="520"/>
  </r>
  <r>
    <x v="20"/>
    <m/>
    <m/>
    <x v="0"/>
    <n v="92"/>
    <x v="1"/>
  </r>
  <r>
    <x v="20"/>
    <s v="b4caa84a9f8a49ccafae06730b9e0087dbbfbb92"/>
    <m/>
    <x v="0"/>
    <n v="4"/>
    <x v="1"/>
  </r>
  <r>
    <x v="20"/>
    <m/>
    <m/>
    <x v="0"/>
    <n v="4"/>
    <x v="1"/>
  </r>
  <r>
    <x v="20"/>
    <m/>
    <n v="0.5"/>
    <x v="5"/>
    <n v="4"/>
    <x v="78"/>
  </r>
  <r>
    <x v="20"/>
    <m/>
    <n v="0.5"/>
    <x v="4"/>
    <n v="4"/>
    <x v="78"/>
  </r>
  <r>
    <x v="21"/>
    <m/>
    <m/>
    <x v="0"/>
    <n v="4"/>
    <x v="1"/>
  </r>
  <r>
    <x v="21"/>
    <s v="e472493129c095170f1322a98af67bdf5208fe51"/>
    <m/>
    <x v="0"/>
    <n v="68"/>
    <x v="1"/>
  </r>
  <r>
    <x v="21"/>
    <m/>
    <m/>
    <x v="0"/>
    <n v="68"/>
    <x v="1"/>
  </r>
  <r>
    <x v="21"/>
    <m/>
    <n v="0.158"/>
    <x v="7"/>
    <n v="68"/>
    <x v="521"/>
  </r>
  <r>
    <x v="21"/>
    <m/>
    <n v="0.84099999999999997"/>
    <x v="5"/>
    <n v="68"/>
    <x v="522"/>
  </r>
  <r>
    <x v="21"/>
    <m/>
    <m/>
    <x v="0"/>
    <n v="68"/>
    <x v="1"/>
  </r>
  <r>
    <x v="21"/>
    <s v="707fe683a31754c0bcbdd8abca0029815b96fce1"/>
    <m/>
    <x v="0"/>
    <n v="4"/>
    <x v="1"/>
  </r>
  <r>
    <x v="21"/>
    <m/>
    <m/>
    <x v="0"/>
    <n v="4"/>
    <x v="1"/>
  </r>
  <r>
    <x v="21"/>
    <m/>
    <n v="1"/>
    <x v="48"/>
    <n v="4"/>
    <x v="2"/>
  </r>
  <r>
    <x v="21"/>
    <m/>
    <m/>
    <x v="0"/>
    <n v="4"/>
    <x v="1"/>
  </r>
  <r>
    <x v="21"/>
    <s v="71de42f9467449e35016b3ba59b5149ba7c6e3c0"/>
    <m/>
    <x v="0"/>
    <n v="157"/>
    <x v="1"/>
  </r>
  <r>
    <x v="21"/>
    <m/>
    <m/>
    <x v="0"/>
    <n v="157"/>
    <x v="1"/>
  </r>
  <r>
    <x v="21"/>
    <m/>
    <n v="0.42599999999999999"/>
    <x v="33"/>
    <n v="157"/>
    <x v="523"/>
  </r>
  <r>
    <x v="21"/>
    <m/>
    <n v="7.9000000000000001E-2"/>
    <x v="18"/>
    <n v="157"/>
    <x v="524"/>
  </r>
  <r>
    <x v="21"/>
    <m/>
    <n v="9.1999999999999998E-2"/>
    <x v="7"/>
    <n v="157"/>
    <x v="525"/>
  </r>
  <r>
    <x v="21"/>
    <m/>
    <n v="0.33200000000000002"/>
    <x v="21"/>
    <n v="157"/>
    <x v="526"/>
  </r>
  <r>
    <x v="21"/>
    <m/>
    <n v="6.8000000000000005E-2"/>
    <x v="5"/>
    <n v="157"/>
    <x v="527"/>
  </r>
  <r>
    <x v="21"/>
    <m/>
    <m/>
    <x v="0"/>
    <n v="157"/>
    <x v="1"/>
  </r>
  <r>
    <x v="21"/>
    <s v="a195fdda02361abf7e74f8a99dc80550f46c2f84"/>
    <m/>
    <x v="0"/>
    <n v="3"/>
    <x v="1"/>
  </r>
  <r>
    <x v="21"/>
    <m/>
    <m/>
    <x v="0"/>
    <n v="3"/>
    <x v="1"/>
  </r>
  <r>
    <x v="21"/>
    <m/>
    <n v="1"/>
    <x v="51"/>
    <n v="3"/>
    <x v="23"/>
  </r>
  <r>
    <x v="21"/>
    <m/>
    <m/>
    <x v="0"/>
    <n v="3"/>
    <x v="1"/>
  </r>
  <r>
    <x v="21"/>
    <s v="98a4ac46bfcc5cbaf7b6d0ab1530d3fd96202a0d"/>
    <m/>
    <x v="0"/>
    <n v="257"/>
    <x v="1"/>
  </r>
  <r>
    <x v="21"/>
    <m/>
    <m/>
    <x v="0"/>
    <n v="257"/>
    <x v="1"/>
  </r>
  <r>
    <x v="21"/>
    <m/>
    <n v="0.624"/>
    <x v="55"/>
    <n v="257"/>
    <x v="528"/>
  </r>
  <r>
    <x v="21"/>
    <m/>
    <n v="0.375"/>
    <x v="37"/>
    <n v="257"/>
    <x v="529"/>
  </r>
  <r>
    <x v="21"/>
    <m/>
    <m/>
    <x v="0"/>
    <n v="257"/>
    <x v="1"/>
  </r>
  <r>
    <x v="21"/>
    <s v="d30a0aec7c9f8e45d0b2b95f9e55fafe3bedf170"/>
    <m/>
    <x v="0"/>
    <n v="709"/>
    <x v="1"/>
  </r>
  <r>
    <x v="21"/>
    <m/>
    <m/>
    <x v="0"/>
    <n v="709"/>
    <x v="1"/>
  </r>
  <r>
    <x v="21"/>
    <m/>
    <n v="1"/>
    <x v="37"/>
    <n v="709"/>
    <x v="530"/>
  </r>
  <r>
    <x v="21"/>
    <m/>
    <m/>
    <x v="0"/>
    <n v="709"/>
    <x v="1"/>
  </r>
  <r>
    <x v="21"/>
    <s v="e031dffb83c2a6f9f64a7d055493a8664af997d5"/>
    <m/>
    <x v="0"/>
    <n v="3120"/>
    <x v="1"/>
  </r>
  <r>
    <x v="21"/>
    <m/>
    <m/>
    <x v="0"/>
    <n v="3120"/>
    <x v="1"/>
  </r>
  <r>
    <x v="21"/>
    <m/>
    <n v="0.86899999999999999"/>
    <x v="55"/>
    <n v="3120"/>
    <x v="531"/>
  </r>
  <r>
    <x v="21"/>
    <m/>
    <n v="4.0000000000000001E-3"/>
    <x v="7"/>
    <n v="3120"/>
    <x v="532"/>
  </r>
  <r>
    <x v="21"/>
    <m/>
    <n v="0"/>
    <x v="5"/>
    <n v="3120"/>
    <x v="1"/>
  </r>
  <r>
    <x v="21"/>
    <m/>
    <n v="9.7000000000000003E-2"/>
    <x v="37"/>
    <n v="3120"/>
    <x v="533"/>
  </r>
  <r>
    <x v="21"/>
    <m/>
    <n v="4.0000000000000001E-3"/>
    <x v="17"/>
    <n v="3120"/>
    <x v="532"/>
  </r>
  <r>
    <x v="21"/>
    <m/>
    <n v="2.1999999999999999E-2"/>
    <x v="4"/>
    <n v="3120"/>
    <x v="534"/>
  </r>
  <r>
    <x v="21"/>
    <m/>
    <n v="0"/>
    <x v="31"/>
    <n v="3120"/>
    <x v="1"/>
  </r>
  <r>
    <x v="21"/>
    <m/>
    <n v="1E-3"/>
    <x v="29"/>
    <n v="3120"/>
    <x v="535"/>
  </r>
  <r>
    <x v="21"/>
    <m/>
    <m/>
    <x v="0"/>
    <n v="3120"/>
    <x v="1"/>
  </r>
  <r>
    <x v="21"/>
    <s v="cf3753ffe909b3f8cc45072933ee5f0426d2329d"/>
    <m/>
    <x v="0"/>
    <n v="3243"/>
    <x v="1"/>
  </r>
  <r>
    <x v="21"/>
    <m/>
    <m/>
    <x v="0"/>
    <n v="3243"/>
    <x v="1"/>
  </r>
  <r>
    <x v="21"/>
    <m/>
    <n v="0.999"/>
    <x v="55"/>
    <n v="3243"/>
    <x v="536"/>
  </r>
  <r>
    <x v="21"/>
    <m/>
    <n v="0"/>
    <x v="29"/>
    <n v="3243"/>
    <x v="1"/>
  </r>
  <r>
    <x v="21"/>
    <m/>
    <n v="0"/>
    <x v="39"/>
    <n v="3243"/>
    <x v="1"/>
  </r>
  <r>
    <x v="21"/>
    <m/>
    <m/>
    <x v="0"/>
    <n v="3243"/>
    <x v="1"/>
  </r>
  <r>
    <x v="21"/>
    <s v="d175e9c13e5427b9105d2428c18fa36b75619063"/>
    <m/>
    <x v="0"/>
    <n v="15"/>
    <x v="1"/>
  </r>
  <r>
    <x v="21"/>
    <m/>
    <m/>
    <x v="0"/>
    <n v="15"/>
    <x v="1"/>
  </r>
  <r>
    <x v="21"/>
    <m/>
    <n v="1"/>
    <x v="50"/>
    <n v="15"/>
    <x v="41"/>
  </r>
  <r>
    <x v="21"/>
    <m/>
    <m/>
    <x v="0"/>
    <n v="15"/>
    <x v="1"/>
  </r>
  <r>
    <x v="21"/>
    <s v="242b2247bdff32b536aaad36d92f963e4f8c959c"/>
    <m/>
    <x v="0"/>
    <n v="45"/>
    <x v="1"/>
  </r>
  <r>
    <x v="21"/>
    <m/>
    <m/>
    <x v="0"/>
    <n v="45"/>
    <x v="1"/>
  </r>
  <r>
    <x v="21"/>
    <m/>
    <n v="0.22500000000000001"/>
    <x v="60"/>
    <n v="45"/>
    <x v="537"/>
  </r>
  <r>
    <x v="21"/>
    <m/>
    <n v="1.7000000000000001E-2"/>
    <x v="27"/>
    <n v="45"/>
    <x v="538"/>
  </r>
  <r>
    <x v="21"/>
    <m/>
    <n v="3.5999999999999997E-2"/>
    <x v="7"/>
    <n v="45"/>
    <x v="539"/>
  </r>
  <r>
    <x v="21"/>
    <m/>
    <n v="0.217"/>
    <x v="48"/>
    <n v="45"/>
    <x v="540"/>
  </r>
  <r>
    <x v="21"/>
    <m/>
    <n v="0.502"/>
    <x v="66"/>
    <n v="45"/>
    <x v="541"/>
  </r>
  <r>
    <x v="21"/>
    <m/>
    <m/>
    <x v="0"/>
    <n v="45"/>
    <x v="1"/>
  </r>
  <r>
    <x v="21"/>
    <s v="1299b1166ebc0856775566a4b7edd7b02b695734"/>
    <m/>
    <x v="0"/>
    <n v="2"/>
    <x v="1"/>
  </r>
  <r>
    <x v="21"/>
    <m/>
    <m/>
    <x v="0"/>
    <n v="2"/>
    <x v="1"/>
  </r>
  <r>
    <x v="21"/>
    <m/>
    <n v="1"/>
    <x v="48"/>
    <n v="2"/>
    <x v="78"/>
  </r>
  <r>
    <x v="21"/>
    <m/>
    <m/>
    <x v="0"/>
    <n v="2"/>
    <x v="1"/>
  </r>
  <r>
    <x v="21"/>
    <s v="c9fc8a468e1fa9d6421ef35f5a23db0e0f014b4f"/>
    <m/>
    <x v="0"/>
    <n v="235"/>
    <x v="1"/>
  </r>
  <r>
    <x v="21"/>
    <m/>
    <m/>
    <x v="0"/>
    <n v="235"/>
    <x v="1"/>
  </r>
  <r>
    <x v="21"/>
    <m/>
    <n v="0.58599999999999997"/>
    <x v="48"/>
    <n v="235"/>
    <x v="542"/>
  </r>
  <r>
    <x v="21"/>
    <m/>
    <n v="0.41299999999999998"/>
    <x v="37"/>
    <n v="235"/>
    <x v="543"/>
  </r>
  <r>
    <x v="21"/>
    <m/>
    <m/>
    <x v="0"/>
    <n v="235"/>
    <x v="1"/>
  </r>
  <r>
    <x v="21"/>
    <s v="d0037946dc103ffa648f7e8937f2c55351b03c53"/>
    <m/>
    <x v="0"/>
    <n v="812"/>
    <x v="1"/>
  </r>
  <r>
    <x v="21"/>
    <m/>
    <m/>
    <x v="0"/>
    <n v="812"/>
    <x v="1"/>
  </r>
  <r>
    <x v="21"/>
    <m/>
    <n v="0.71"/>
    <x v="48"/>
    <n v="812"/>
    <x v="544"/>
  </r>
  <r>
    <x v="21"/>
    <m/>
    <n v="0.28799999999999998"/>
    <x v="37"/>
    <n v="812"/>
    <x v="545"/>
  </r>
  <r>
    <x v="21"/>
    <m/>
    <n v="1E-3"/>
    <x v="29"/>
    <n v="812"/>
    <x v="546"/>
  </r>
  <r>
    <x v="21"/>
    <m/>
    <m/>
    <x v="0"/>
    <n v="812"/>
    <x v="1"/>
  </r>
  <r>
    <x v="21"/>
    <s v="8bab6b0c9fad64286c22d928bbe8ebfae7e8b2c4"/>
    <m/>
    <x v="0"/>
    <n v="2"/>
    <x v="1"/>
  </r>
  <r>
    <x v="21"/>
    <m/>
    <m/>
    <x v="0"/>
    <n v="2"/>
    <x v="1"/>
  </r>
  <r>
    <x v="21"/>
    <m/>
    <n v="1"/>
    <x v="48"/>
    <n v="2"/>
    <x v="78"/>
  </r>
  <r>
    <x v="21"/>
    <m/>
    <m/>
    <x v="0"/>
    <n v="2"/>
    <x v="1"/>
  </r>
  <r>
    <x v="21"/>
    <s v="51e761f1f76581f6c43cd81cb132c3f5c39c12d3"/>
    <m/>
    <x v="0"/>
    <n v="483"/>
    <x v="1"/>
  </r>
  <r>
    <x v="21"/>
    <m/>
    <m/>
    <x v="0"/>
    <n v="483"/>
    <x v="1"/>
  </r>
  <r>
    <x v="21"/>
    <m/>
    <n v="4.0000000000000001E-3"/>
    <x v="18"/>
    <n v="483"/>
    <x v="547"/>
  </r>
  <r>
    <x v="21"/>
    <m/>
    <n v="4.0000000000000001E-3"/>
    <x v="52"/>
    <n v="483"/>
    <x v="547"/>
  </r>
  <r>
    <x v="21"/>
    <m/>
    <n v="0.99099999999999999"/>
    <x v="5"/>
    <n v="483"/>
    <x v="548"/>
  </r>
  <r>
    <x v="21"/>
    <m/>
    <m/>
    <x v="0"/>
    <n v="483"/>
    <x v="1"/>
  </r>
  <r>
    <x v="21"/>
    <s v="f921842ed25534bb62b3d3aeac7fe6392d2a8da6"/>
    <m/>
    <x v="0"/>
    <n v="2"/>
    <x v="1"/>
  </r>
  <r>
    <x v="21"/>
    <m/>
    <m/>
    <x v="0"/>
    <n v="2"/>
    <x v="1"/>
  </r>
  <r>
    <x v="21"/>
    <m/>
    <n v="1"/>
    <x v="48"/>
    <n v="2"/>
    <x v="78"/>
  </r>
  <r>
    <x v="21"/>
    <m/>
    <m/>
    <x v="0"/>
    <n v="2"/>
    <x v="1"/>
  </r>
  <r>
    <x v="21"/>
    <s v="949a331bfd2fa878324879089da2e58e333d3928"/>
    <m/>
    <x v="0"/>
    <n v="2"/>
    <x v="1"/>
  </r>
  <r>
    <x v="21"/>
    <m/>
    <m/>
    <x v="0"/>
    <n v="2"/>
    <x v="1"/>
  </r>
  <r>
    <x v="21"/>
    <m/>
    <n v="1"/>
    <x v="67"/>
    <n v="2"/>
    <x v="78"/>
  </r>
  <r>
    <x v="21"/>
    <m/>
    <m/>
    <x v="0"/>
    <n v="2"/>
    <x v="1"/>
  </r>
  <r>
    <x v="21"/>
    <s v="f2c66a95752628a1c51fd7b35148ff76e0718722"/>
    <m/>
    <x v="0"/>
    <n v="2"/>
    <x v="1"/>
  </r>
  <r>
    <x v="21"/>
    <m/>
    <m/>
    <x v="0"/>
    <n v="2"/>
    <x v="1"/>
  </r>
  <r>
    <x v="21"/>
    <m/>
    <n v="1"/>
    <x v="20"/>
    <n v="2"/>
    <x v="78"/>
  </r>
  <r>
    <x v="21"/>
    <m/>
    <m/>
    <x v="0"/>
    <n v="2"/>
    <x v="1"/>
  </r>
  <r>
    <x v="21"/>
    <s v="8bfce9bcce36c2250f17fb51cadbdabb74754e10"/>
    <m/>
    <x v="0"/>
    <n v="10"/>
    <x v="1"/>
  </r>
  <r>
    <x v="21"/>
    <m/>
    <m/>
    <x v="0"/>
    <n v="10"/>
    <x v="1"/>
  </r>
  <r>
    <x v="21"/>
    <m/>
    <n v="1"/>
    <x v="20"/>
    <n v="10"/>
    <x v="40"/>
  </r>
  <r>
    <x v="21"/>
    <m/>
    <m/>
    <x v="0"/>
    <n v="10"/>
    <x v="1"/>
  </r>
  <r>
    <x v="21"/>
    <s v="ab48b396e5bc48cb27ce3bc2dbd28bf3b6a96851"/>
    <m/>
    <x v="0"/>
    <n v="281"/>
    <x v="1"/>
  </r>
  <r>
    <x v="21"/>
    <m/>
    <m/>
    <x v="0"/>
    <n v="281"/>
    <x v="1"/>
  </r>
  <r>
    <x v="21"/>
    <m/>
    <n v="0.67300000000000004"/>
    <x v="20"/>
    <n v="281"/>
    <x v="549"/>
  </r>
  <r>
    <x v="21"/>
    <m/>
    <n v="8.5000000000000006E-2"/>
    <x v="7"/>
    <n v="281"/>
    <x v="550"/>
  </r>
  <r>
    <x v="21"/>
    <m/>
    <n v="5.5E-2"/>
    <x v="5"/>
    <n v="281"/>
    <x v="551"/>
  </r>
  <r>
    <x v="21"/>
    <m/>
    <n v="0.185"/>
    <x v="44"/>
    <n v="281"/>
    <x v="552"/>
  </r>
  <r>
    <x v="22"/>
    <m/>
    <m/>
    <x v="0"/>
    <n v="281"/>
    <x v="1"/>
  </r>
  <r>
    <x v="22"/>
    <s v="359f4cbfeacd9a952fb785ad469cad06eb6e8fcc"/>
    <m/>
    <x v="0"/>
    <n v="1"/>
    <x v="1"/>
  </r>
  <r>
    <x v="22"/>
    <m/>
    <m/>
    <x v="0"/>
    <n v="1"/>
    <x v="1"/>
  </r>
  <r>
    <x v="22"/>
    <m/>
    <m/>
    <x v="0"/>
    <n v="1"/>
    <x v="1"/>
  </r>
  <r>
    <x v="22"/>
    <s v="0085fa29b9aa795c67caecc1a080b2259d4b8450"/>
    <m/>
    <x v="0"/>
    <n v="7"/>
    <x v="1"/>
  </r>
  <r>
    <x v="22"/>
    <m/>
    <m/>
    <x v="0"/>
    <n v="7"/>
    <x v="1"/>
  </r>
  <r>
    <x v="22"/>
    <m/>
    <n v="1"/>
    <x v="34"/>
    <n v="7"/>
    <x v="64"/>
  </r>
  <r>
    <x v="22"/>
    <m/>
    <m/>
    <x v="0"/>
    <n v="7"/>
    <x v="1"/>
  </r>
  <r>
    <x v="22"/>
    <s v="39266981d3c3b6d277af2dbdd68448c6c040d692"/>
    <m/>
    <x v="0"/>
    <n v="474"/>
    <x v="1"/>
  </r>
  <r>
    <x v="22"/>
    <m/>
    <m/>
    <x v="0"/>
    <n v="474"/>
    <x v="1"/>
  </r>
  <r>
    <x v="22"/>
    <m/>
    <n v="1"/>
    <x v="44"/>
    <n v="474"/>
    <x v="553"/>
  </r>
  <r>
    <x v="22"/>
    <m/>
    <m/>
    <x v="0"/>
    <n v="474"/>
    <x v="1"/>
  </r>
  <r>
    <x v="22"/>
    <s v="0f7c3ffaf78b241c0a491232e993ee7d695d02cd"/>
    <m/>
    <x v="0"/>
    <n v="353"/>
    <x v="1"/>
  </r>
  <r>
    <x v="22"/>
    <m/>
    <m/>
    <x v="0"/>
    <n v="353"/>
    <x v="1"/>
  </r>
  <r>
    <x v="22"/>
    <m/>
    <n v="0.996"/>
    <x v="44"/>
    <n v="353"/>
    <x v="554"/>
  </r>
  <r>
    <x v="22"/>
    <m/>
    <n v="3.0000000000000001E-3"/>
    <x v="29"/>
    <n v="353"/>
    <x v="555"/>
  </r>
  <r>
    <x v="22"/>
    <m/>
    <m/>
    <x v="0"/>
    <n v="353"/>
    <x v="1"/>
  </r>
  <r>
    <x v="22"/>
    <s v="2e18778f1556117f499fe778a3a44987795e8e91"/>
    <m/>
    <x v="0"/>
    <n v="147"/>
    <x v="1"/>
  </r>
  <r>
    <x v="22"/>
    <m/>
    <m/>
    <x v="0"/>
    <n v="147"/>
    <x v="1"/>
  </r>
  <r>
    <x v="22"/>
    <m/>
    <n v="1"/>
    <x v="43"/>
    <n v="147"/>
    <x v="556"/>
  </r>
  <r>
    <x v="22"/>
    <m/>
    <m/>
    <x v="0"/>
    <n v="147"/>
    <x v="1"/>
  </r>
  <r>
    <x v="22"/>
    <s v="939fa9c7460236b7bab9c7704096bcd240503389"/>
    <m/>
    <x v="0"/>
    <n v="70"/>
    <x v="1"/>
  </r>
  <r>
    <x v="22"/>
    <m/>
    <m/>
    <x v="0"/>
    <n v="70"/>
    <x v="1"/>
  </r>
  <r>
    <x v="22"/>
    <m/>
    <n v="0.999"/>
    <x v="43"/>
    <n v="70"/>
    <x v="557"/>
  </r>
  <r>
    <x v="22"/>
    <m/>
    <n v="0"/>
    <x v="8"/>
    <n v="70"/>
    <x v="1"/>
  </r>
  <r>
    <x v="22"/>
    <m/>
    <m/>
    <x v="0"/>
    <n v="70"/>
    <x v="1"/>
  </r>
  <r>
    <x v="22"/>
    <s v="62777be1aa94d4bbdae593b931cc37561d905a96"/>
    <m/>
    <x v="0"/>
    <n v="2"/>
    <x v="1"/>
  </r>
  <r>
    <x v="22"/>
    <m/>
    <m/>
    <x v="0"/>
    <n v="2"/>
    <x v="1"/>
  </r>
  <r>
    <x v="22"/>
    <m/>
    <n v="1"/>
    <x v="8"/>
    <n v="2"/>
    <x v="78"/>
  </r>
  <r>
    <x v="22"/>
    <m/>
    <m/>
    <x v="0"/>
    <n v="2"/>
    <x v="1"/>
  </r>
  <r>
    <x v="22"/>
    <s v="6de0da15e46398dfc1b1747ec2c27c61c2e8bca9"/>
    <m/>
    <x v="0"/>
    <n v="8"/>
    <x v="1"/>
  </r>
  <r>
    <x v="22"/>
    <m/>
    <m/>
    <x v="0"/>
    <n v="8"/>
    <x v="1"/>
  </r>
  <r>
    <x v="22"/>
    <m/>
    <n v="0.43099999999999999"/>
    <x v="15"/>
    <n v="8"/>
    <x v="558"/>
  </r>
  <r>
    <x v="22"/>
    <m/>
    <n v="0.56799999999999995"/>
    <x v="5"/>
    <n v="8"/>
    <x v="559"/>
  </r>
  <r>
    <x v="22"/>
    <m/>
    <m/>
    <x v="0"/>
    <n v="8"/>
    <x v="1"/>
  </r>
  <r>
    <x v="22"/>
    <s v="a032cf6ff24697aabc5940c0c3d20639e6ea99dd"/>
    <m/>
    <x v="0"/>
    <n v="13"/>
    <x v="1"/>
  </r>
  <r>
    <x v="22"/>
    <m/>
    <m/>
    <x v="0"/>
    <n v="13"/>
    <x v="1"/>
  </r>
  <r>
    <x v="22"/>
    <m/>
    <n v="1"/>
    <x v="31"/>
    <n v="13"/>
    <x v="517"/>
  </r>
  <r>
    <x v="22"/>
    <m/>
    <m/>
    <x v="0"/>
    <n v="13"/>
    <x v="1"/>
  </r>
  <r>
    <x v="22"/>
    <s v="f53c7aef897f814d511c2e2b060ce69aebda6797"/>
    <m/>
    <x v="0"/>
    <n v="6"/>
    <x v="1"/>
  </r>
  <r>
    <x v="22"/>
    <m/>
    <m/>
    <x v="0"/>
    <n v="6"/>
    <x v="1"/>
  </r>
  <r>
    <x v="22"/>
    <m/>
    <n v="1"/>
    <x v="43"/>
    <n v="6"/>
    <x v="8"/>
  </r>
  <r>
    <x v="22"/>
    <m/>
    <m/>
    <x v="0"/>
    <n v="6"/>
    <x v="1"/>
  </r>
  <r>
    <x v="22"/>
    <s v="04d12169e630bc4d270dd370f1bdecee473559a5"/>
    <m/>
    <x v="0"/>
    <n v="136"/>
    <x v="1"/>
  </r>
  <r>
    <x v="22"/>
    <m/>
    <m/>
    <x v="0"/>
    <n v="136"/>
    <x v="1"/>
  </r>
  <r>
    <x v="22"/>
    <m/>
    <n v="0.98099999999999998"/>
    <x v="43"/>
    <n v="136"/>
    <x v="560"/>
  </r>
  <r>
    <x v="22"/>
    <m/>
    <n v="1.7999999999999999E-2"/>
    <x v="8"/>
    <n v="136"/>
    <x v="561"/>
  </r>
  <r>
    <x v="22"/>
    <m/>
    <m/>
    <x v="0"/>
    <n v="136"/>
    <x v="1"/>
  </r>
  <r>
    <x v="22"/>
    <s v="497fa9bc0b9634587c29e241490b8dfcb0ef8063"/>
    <m/>
    <x v="0"/>
    <n v="15"/>
    <x v="1"/>
  </r>
  <r>
    <x v="22"/>
    <m/>
    <m/>
    <x v="0"/>
    <n v="15"/>
    <x v="1"/>
  </r>
  <r>
    <x v="22"/>
    <m/>
    <n v="1"/>
    <x v="43"/>
    <n v="15"/>
    <x v="41"/>
  </r>
  <r>
    <x v="22"/>
    <m/>
    <m/>
    <x v="0"/>
    <n v="15"/>
    <x v="1"/>
  </r>
  <r>
    <x v="22"/>
    <s v="6ed357d1ed175e772c9dbac985d6511bdb9090e0"/>
    <m/>
    <x v="0"/>
    <n v="4"/>
    <x v="1"/>
  </r>
  <r>
    <x v="22"/>
    <m/>
    <m/>
    <x v="0"/>
    <n v="4"/>
    <x v="1"/>
  </r>
  <r>
    <x v="22"/>
    <m/>
    <n v="1"/>
    <x v="34"/>
    <n v="4"/>
    <x v="2"/>
  </r>
  <r>
    <x v="22"/>
    <m/>
    <m/>
    <x v="0"/>
    <n v="4"/>
    <x v="1"/>
  </r>
  <r>
    <x v="22"/>
    <s v="45ac2c3e3a4dc67751383b3f2c3f974ecd8d0c06"/>
    <m/>
    <x v="0"/>
    <n v="14"/>
    <x v="1"/>
  </r>
  <r>
    <x v="22"/>
    <m/>
    <m/>
    <x v="0"/>
    <n v="14"/>
    <x v="1"/>
  </r>
  <r>
    <x v="22"/>
    <m/>
    <n v="1"/>
    <x v="43"/>
    <n v="14"/>
    <x v="226"/>
  </r>
  <r>
    <x v="22"/>
    <m/>
    <m/>
    <x v="0"/>
    <n v="14"/>
    <x v="1"/>
  </r>
  <r>
    <x v="22"/>
    <s v="69e5d7fdbe6c1ae38d5c6a3cb784c8c21e3c1b67"/>
    <m/>
    <x v="0"/>
    <n v="3"/>
    <x v="1"/>
  </r>
  <r>
    <x v="22"/>
    <m/>
    <m/>
    <x v="0"/>
    <n v="3"/>
    <x v="1"/>
  </r>
  <r>
    <x v="22"/>
    <m/>
    <n v="1"/>
    <x v="43"/>
    <n v="3"/>
    <x v="23"/>
  </r>
  <r>
    <x v="22"/>
    <m/>
    <m/>
    <x v="0"/>
    <n v="3"/>
    <x v="1"/>
  </r>
  <r>
    <x v="22"/>
    <s v="e1dfecd4b530f1d2172270471f4c2c77bdb2639a"/>
    <m/>
    <x v="0"/>
    <n v="8"/>
    <x v="1"/>
  </r>
  <r>
    <x v="22"/>
    <m/>
    <m/>
    <x v="0"/>
    <n v="8"/>
    <x v="1"/>
  </r>
  <r>
    <x v="22"/>
    <m/>
    <n v="1"/>
    <x v="43"/>
    <n v="8"/>
    <x v="42"/>
  </r>
  <r>
    <x v="22"/>
    <m/>
    <m/>
    <x v="0"/>
    <n v="8"/>
    <x v="1"/>
  </r>
  <r>
    <x v="22"/>
    <s v="20a414a4809aa5d20f3a09f129f08c918cddf032"/>
    <m/>
    <x v="0"/>
    <n v="1"/>
    <x v="1"/>
  </r>
  <r>
    <x v="22"/>
    <m/>
    <m/>
    <x v="0"/>
    <n v="1"/>
    <x v="1"/>
  </r>
  <r>
    <x v="22"/>
    <m/>
    <n v="1"/>
    <x v="43"/>
    <n v="1"/>
    <x v="164"/>
  </r>
  <r>
    <x v="22"/>
    <m/>
    <m/>
    <x v="0"/>
    <n v="1"/>
    <x v="1"/>
  </r>
  <r>
    <x v="22"/>
    <s v="dbedf3ba22cb98e31b2decc06504832325890b97"/>
    <m/>
    <x v="0"/>
    <n v="2"/>
    <x v="1"/>
  </r>
  <r>
    <x v="22"/>
    <m/>
    <m/>
    <x v="0"/>
    <n v="2"/>
    <x v="1"/>
  </r>
  <r>
    <x v="22"/>
    <m/>
    <n v="1"/>
    <x v="3"/>
    <n v="2"/>
    <x v="78"/>
  </r>
  <r>
    <x v="22"/>
    <m/>
    <m/>
    <x v="0"/>
    <n v="2"/>
    <x v="1"/>
  </r>
  <r>
    <x v="22"/>
    <s v="ae0745b758683f3fbdaf77071d75e5c8c6df30f3"/>
    <m/>
    <x v="0"/>
    <n v="11"/>
    <x v="1"/>
  </r>
  <r>
    <x v="22"/>
    <m/>
    <m/>
    <x v="0"/>
    <n v="11"/>
    <x v="1"/>
  </r>
  <r>
    <x v="22"/>
    <m/>
    <n v="1"/>
    <x v="14"/>
    <n v="11"/>
    <x v="98"/>
  </r>
  <r>
    <x v="22"/>
    <m/>
    <m/>
    <x v="0"/>
    <n v="11"/>
    <x v="1"/>
  </r>
  <r>
    <x v="22"/>
    <s v="83aec0c8a58ba16d63dd4092152b2e4dfd611c09"/>
    <m/>
    <x v="0"/>
    <n v="2"/>
    <x v="1"/>
  </r>
  <r>
    <x v="22"/>
    <m/>
    <m/>
    <x v="0"/>
    <n v="2"/>
    <x v="1"/>
  </r>
  <r>
    <x v="22"/>
    <m/>
    <n v="1"/>
    <x v="43"/>
    <n v="2"/>
    <x v="78"/>
  </r>
  <r>
    <x v="23"/>
    <m/>
    <m/>
    <x v="0"/>
    <n v="2"/>
    <x v="1"/>
  </r>
  <r>
    <x v="23"/>
    <s v="ed58b0dfe564253067b4cab11ab75477b7e48388"/>
    <m/>
    <x v="0"/>
    <n v="5"/>
    <x v="1"/>
  </r>
  <r>
    <x v="23"/>
    <m/>
    <m/>
    <x v="0"/>
    <n v="5"/>
    <x v="1"/>
  </r>
  <r>
    <x v="23"/>
    <m/>
    <n v="1"/>
    <x v="44"/>
    <n v="5"/>
    <x v="220"/>
  </r>
  <r>
    <x v="23"/>
    <m/>
    <m/>
    <x v="0"/>
    <n v="5"/>
    <x v="1"/>
  </r>
  <r>
    <x v="23"/>
    <s v="a23a3f35d5fa97bdeca2e71211924e01fe87d07d"/>
    <m/>
    <x v="0"/>
    <n v="16"/>
    <x v="1"/>
  </r>
  <r>
    <x v="23"/>
    <m/>
    <m/>
    <x v="0"/>
    <n v="16"/>
    <x v="1"/>
  </r>
  <r>
    <x v="23"/>
    <m/>
    <n v="1"/>
    <x v="44"/>
    <n v="16"/>
    <x v="222"/>
  </r>
  <r>
    <x v="23"/>
    <m/>
    <m/>
    <x v="0"/>
    <n v="16"/>
    <x v="1"/>
  </r>
  <r>
    <x v="23"/>
    <s v="d6c659c7d2d7a20ba640b4981b9e8c82d2948e02"/>
    <m/>
    <x v="0"/>
    <n v="4"/>
    <x v="1"/>
  </r>
  <r>
    <x v="23"/>
    <m/>
    <m/>
    <x v="0"/>
    <n v="4"/>
    <x v="1"/>
  </r>
  <r>
    <x v="23"/>
    <m/>
    <n v="1"/>
    <x v="44"/>
    <n v="4"/>
    <x v="2"/>
  </r>
  <r>
    <x v="23"/>
    <m/>
    <m/>
    <x v="0"/>
    <n v="4"/>
    <x v="1"/>
  </r>
  <r>
    <x v="23"/>
    <s v="25135aa82d3f54db2dce6ca64781efcdde2e55d0"/>
    <m/>
    <x v="0"/>
    <n v="2"/>
    <x v="1"/>
  </r>
  <r>
    <x v="23"/>
    <m/>
    <m/>
    <x v="0"/>
    <n v="2"/>
    <x v="1"/>
  </r>
  <r>
    <x v="23"/>
    <m/>
    <n v="0.54800000000000004"/>
    <x v="5"/>
    <n v="2"/>
    <x v="153"/>
  </r>
  <r>
    <x v="23"/>
    <m/>
    <n v="0.45100000000000001"/>
    <x v="4"/>
    <n v="2"/>
    <x v="154"/>
  </r>
  <r>
    <x v="24"/>
    <m/>
    <m/>
    <x v="0"/>
    <n v="2"/>
    <x v="1"/>
  </r>
  <r>
    <x v="24"/>
    <s v="e3c5265fd0471f54d9d322eead31e05205537d3d"/>
    <m/>
    <x v="0"/>
    <n v="2"/>
    <x v="1"/>
  </r>
  <r>
    <x v="24"/>
    <m/>
    <m/>
    <x v="0"/>
    <n v="2"/>
    <x v="1"/>
  </r>
  <r>
    <x v="24"/>
    <m/>
    <n v="1"/>
    <x v="49"/>
    <n v="2"/>
    <x v="78"/>
  </r>
  <r>
    <x v="25"/>
    <m/>
    <m/>
    <x v="0"/>
    <n v="2"/>
    <x v="1"/>
  </r>
  <r>
    <x v="25"/>
    <s v="8afbec33f4de266a552f50c608621053523a7a15"/>
    <m/>
    <x v="0"/>
    <n v="1087"/>
    <x v="1"/>
  </r>
  <r>
    <x v="25"/>
    <m/>
    <m/>
    <x v="0"/>
    <n v="1087"/>
    <x v="1"/>
  </r>
  <r>
    <x v="25"/>
    <m/>
    <n v="1"/>
    <x v="19"/>
    <n v="1087"/>
    <x v="562"/>
  </r>
  <r>
    <x v="26"/>
    <m/>
    <m/>
    <x v="0"/>
    <n v="1087"/>
    <x v="1"/>
  </r>
  <r>
    <x v="26"/>
    <s v="153d410a05d4fe7ebab63f04b5e62c756d33db0c"/>
    <m/>
    <x v="0"/>
    <n v="3"/>
    <x v="1"/>
  </r>
  <r>
    <x v="26"/>
    <m/>
    <m/>
    <x v="0"/>
    <n v="3"/>
    <x v="1"/>
  </r>
  <r>
    <x v="26"/>
    <m/>
    <n v="1"/>
    <x v="31"/>
    <n v="3"/>
    <x v="23"/>
  </r>
  <r>
    <x v="26"/>
    <m/>
    <m/>
    <x v="0"/>
    <n v="3"/>
    <x v="1"/>
  </r>
  <r>
    <x v="26"/>
    <s v="c27f12a95a0d8f774174ceb974414707f214f4d8"/>
    <m/>
    <x v="0"/>
    <n v="52"/>
    <x v="1"/>
  </r>
  <r>
    <x v="26"/>
    <m/>
    <m/>
    <x v="0"/>
    <n v="52"/>
    <x v="1"/>
  </r>
  <r>
    <x v="26"/>
    <m/>
    <n v="1"/>
    <x v="4"/>
    <n v="52"/>
    <x v="563"/>
  </r>
  <r>
    <x v="26"/>
    <m/>
    <m/>
    <x v="0"/>
    <n v="52"/>
    <x v="1"/>
  </r>
  <r>
    <x v="26"/>
    <s v="22a35b2aa4985cfead698920d015f691b11076f0"/>
    <m/>
    <x v="0"/>
    <n v="17"/>
    <x v="1"/>
  </r>
  <r>
    <x v="26"/>
    <m/>
    <m/>
    <x v="0"/>
    <n v="17"/>
    <x v="1"/>
  </r>
  <r>
    <x v="26"/>
    <m/>
    <n v="1"/>
    <x v="31"/>
    <n v="17"/>
    <x v="9"/>
  </r>
  <r>
    <x v="26"/>
    <m/>
    <m/>
    <x v="0"/>
    <n v="17"/>
    <x v="1"/>
  </r>
  <r>
    <x v="26"/>
    <s v="d3941f5b930bbd75c8a4fc33606e774ec92a0186"/>
    <m/>
    <x v="0"/>
    <n v="3"/>
    <x v="1"/>
  </r>
  <r>
    <x v="26"/>
    <m/>
    <m/>
    <x v="0"/>
    <n v="3"/>
    <x v="1"/>
  </r>
  <r>
    <x v="26"/>
    <m/>
    <n v="1"/>
    <x v="40"/>
    <n v="3"/>
    <x v="23"/>
  </r>
  <r>
    <x v="26"/>
    <m/>
    <m/>
    <x v="0"/>
    <n v="3"/>
    <x v="1"/>
  </r>
  <r>
    <x v="26"/>
    <s v="e9423c914367cf0ae89d27999e824da70864c59c"/>
    <m/>
    <x v="0"/>
    <n v="2"/>
    <x v="1"/>
  </r>
  <r>
    <x v="26"/>
    <m/>
    <m/>
    <x v="0"/>
    <n v="2"/>
    <x v="1"/>
  </r>
  <r>
    <x v="26"/>
    <m/>
    <n v="1"/>
    <x v="4"/>
    <n v="2"/>
    <x v="78"/>
  </r>
  <r>
    <x v="26"/>
    <m/>
    <m/>
    <x v="0"/>
    <n v="2"/>
    <x v="1"/>
  </r>
  <r>
    <x v="26"/>
    <s v="5762995d5ef67f32149f3b6cb471a052ad7fe1ba"/>
    <m/>
    <x v="0"/>
    <n v="19"/>
    <x v="1"/>
  </r>
  <r>
    <x v="26"/>
    <m/>
    <m/>
    <x v="0"/>
    <n v="19"/>
    <x v="1"/>
  </r>
  <r>
    <x v="26"/>
    <m/>
    <n v="1"/>
    <x v="68"/>
    <n v="19"/>
    <x v="30"/>
  </r>
  <r>
    <x v="26"/>
    <m/>
    <m/>
    <x v="0"/>
    <n v="19"/>
    <x v="1"/>
  </r>
  <r>
    <x v="26"/>
    <s v="f49669ffe3f267bedc258dd17ec1b2d45970ec8a"/>
    <m/>
    <x v="0"/>
    <n v="4"/>
    <x v="1"/>
  </r>
  <r>
    <x v="26"/>
    <m/>
    <m/>
    <x v="0"/>
    <n v="4"/>
    <x v="1"/>
  </r>
  <r>
    <x v="26"/>
    <m/>
    <n v="1"/>
    <x v="45"/>
    <n v="4"/>
    <x v="2"/>
  </r>
  <r>
    <x v="26"/>
    <m/>
    <m/>
    <x v="0"/>
    <n v="4"/>
    <x v="1"/>
  </r>
  <r>
    <x v="26"/>
    <s v="b82f438f807681ff409c31abdee58b3f0ead5ab0"/>
    <m/>
    <x v="0"/>
    <n v="6"/>
    <x v="1"/>
  </r>
  <r>
    <x v="26"/>
    <m/>
    <m/>
    <x v="0"/>
    <n v="6"/>
    <x v="1"/>
  </r>
  <r>
    <x v="26"/>
    <m/>
    <n v="1"/>
    <x v="56"/>
    <n v="6"/>
    <x v="8"/>
  </r>
  <r>
    <x v="26"/>
    <m/>
    <m/>
    <x v="0"/>
    <n v="6"/>
    <x v="1"/>
  </r>
  <r>
    <x v="26"/>
    <s v="50b47b93b3bb63e609c55bd45127f49e60919e12"/>
    <m/>
    <x v="0"/>
    <n v="108"/>
    <x v="1"/>
  </r>
  <r>
    <x v="26"/>
    <m/>
    <m/>
    <x v="0"/>
    <n v="108"/>
    <x v="1"/>
  </r>
  <r>
    <x v="26"/>
    <m/>
    <n v="0.25600000000000001"/>
    <x v="33"/>
    <n v="108"/>
    <x v="564"/>
  </r>
  <r>
    <x v="26"/>
    <m/>
    <n v="0.74299999999999999"/>
    <x v="31"/>
    <n v="108"/>
    <x v="565"/>
  </r>
  <r>
    <x v="26"/>
    <m/>
    <m/>
    <x v="0"/>
    <n v="108"/>
    <x v="1"/>
  </r>
  <r>
    <x v="26"/>
    <s v="3930732761638a6bbc10f66e4ee80009c8c403e0"/>
    <m/>
    <x v="0"/>
    <n v="176"/>
    <x v="1"/>
  </r>
  <r>
    <x v="26"/>
    <m/>
    <m/>
    <x v="0"/>
    <n v="176"/>
    <x v="1"/>
  </r>
  <r>
    <x v="26"/>
    <m/>
    <n v="0.03"/>
    <x v="43"/>
    <n v="176"/>
    <x v="566"/>
  </r>
  <r>
    <x v="26"/>
    <m/>
    <n v="2.9000000000000001E-2"/>
    <x v="56"/>
    <n v="176"/>
    <x v="567"/>
  </r>
  <r>
    <x v="26"/>
    <m/>
    <n v="0.94"/>
    <x v="31"/>
    <n v="176"/>
    <x v="568"/>
  </r>
  <r>
    <x v="26"/>
    <m/>
    <m/>
    <x v="0"/>
    <n v="176"/>
    <x v="1"/>
  </r>
  <r>
    <x v="26"/>
    <s v="ab09662b279c8965005391350d8e56924533d128"/>
    <m/>
    <x v="0"/>
    <n v="52"/>
    <x v="1"/>
  </r>
  <r>
    <x v="26"/>
    <m/>
    <m/>
    <x v="0"/>
    <n v="52"/>
    <x v="1"/>
  </r>
  <r>
    <x v="26"/>
    <m/>
    <n v="1"/>
    <x v="31"/>
    <n v="52"/>
    <x v="563"/>
  </r>
  <r>
    <x v="26"/>
    <m/>
    <m/>
    <x v="0"/>
    <n v="52"/>
    <x v="1"/>
  </r>
  <r>
    <x v="26"/>
    <s v="449f8519f4653fd01e34a1902859ef4e06f63c08"/>
    <m/>
    <x v="0"/>
    <n v="14"/>
    <x v="1"/>
  </r>
  <r>
    <x v="26"/>
    <m/>
    <m/>
    <x v="0"/>
    <n v="14"/>
    <x v="1"/>
  </r>
  <r>
    <x v="26"/>
    <m/>
    <n v="1"/>
    <x v="4"/>
    <n v="14"/>
    <x v="226"/>
  </r>
  <r>
    <x v="26"/>
    <m/>
    <m/>
    <x v="0"/>
    <n v="14"/>
    <x v="1"/>
  </r>
  <r>
    <x v="26"/>
    <s v="7a0aa7d3b23ddae748894806e4fa2a6949a5d7c1"/>
    <m/>
    <x v="0"/>
    <n v="4"/>
    <x v="1"/>
  </r>
  <r>
    <x v="26"/>
    <m/>
    <m/>
    <x v="0"/>
    <n v="4"/>
    <x v="1"/>
  </r>
  <r>
    <x v="26"/>
    <m/>
    <n v="1"/>
    <x v="57"/>
    <n v="4"/>
    <x v="2"/>
  </r>
  <r>
    <x v="26"/>
    <m/>
    <m/>
    <x v="0"/>
    <n v="4"/>
    <x v="1"/>
  </r>
  <r>
    <x v="26"/>
    <s v="4e62d347f090ce1afd91dc59b3db2fab8f930bc0"/>
    <m/>
    <x v="0"/>
    <n v="4"/>
    <x v="1"/>
  </r>
  <r>
    <x v="26"/>
    <m/>
    <m/>
    <x v="0"/>
    <n v="4"/>
    <x v="1"/>
  </r>
  <r>
    <x v="26"/>
    <m/>
    <n v="1"/>
    <x v="4"/>
    <n v="4"/>
    <x v="2"/>
  </r>
  <r>
    <x v="26"/>
    <m/>
    <m/>
    <x v="0"/>
    <n v="4"/>
    <x v="1"/>
  </r>
  <r>
    <x v="26"/>
    <s v="ecd69fcfb4c844835441c532ef07aac093db3459"/>
    <m/>
    <x v="0"/>
    <n v="291"/>
    <x v="1"/>
  </r>
  <r>
    <x v="26"/>
    <m/>
    <m/>
    <x v="0"/>
    <n v="291"/>
    <x v="1"/>
  </r>
  <r>
    <x v="26"/>
    <m/>
    <n v="0.377"/>
    <x v="3"/>
    <n v="291"/>
    <x v="569"/>
  </r>
  <r>
    <x v="26"/>
    <m/>
    <n v="0.622"/>
    <x v="4"/>
    <n v="291"/>
    <x v="570"/>
  </r>
  <r>
    <x v="26"/>
    <m/>
    <m/>
    <x v="0"/>
    <n v="291"/>
    <x v="1"/>
  </r>
  <r>
    <x v="26"/>
    <s v="24e794f5d3515469685a45703ca0d0505d4b5687"/>
    <m/>
    <x v="0"/>
    <n v="9"/>
    <x v="1"/>
  </r>
  <r>
    <x v="26"/>
    <m/>
    <m/>
    <x v="0"/>
    <n v="9"/>
    <x v="1"/>
  </r>
  <r>
    <x v="26"/>
    <m/>
    <n v="1"/>
    <x v="5"/>
    <n v="9"/>
    <x v="199"/>
  </r>
  <r>
    <x v="26"/>
    <m/>
    <m/>
    <x v="0"/>
    <n v="9"/>
    <x v="1"/>
  </r>
  <r>
    <x v="26"/>
    <s v="77148d5a6c3e775c8e5e2944fac9695833f11b52"/>
    <m/>
    <x v="0"/>
    <n v="169"/>
    <x v="1"/>
  </r>
  <r>
    <x v="26"/>
    <m/>
    <m/>
    <x v="0"/>
    <n v="169"/>
    <x v="1"/>
  </r>
  <r>
    <x v="26"/>
    <m/>
    <n v="0.40300000000000002"/>
    <x v="42"/>
    <n v="169"/>
    <x v="571"/>
  </r>
  <r>
    <x v="26"/>
    <m/>
    <n v="1.4999999999999999E-2"/>
    <x v="57"/>
    <n v="169"/>
    <x v="572"/>
  </r>
  <r>
    <x v="26"/>
    <m/>
    <n v="6.4000000000000001E-2"/>
    <x v="1"/>
    <n v="169"/>
    <x v="573"/>
  </r>
  <r>
    <x v="26"/>
    <m/>
    <n v="4.9000000000000002E-2"/>
    <x v="5"/>
    <n v="169"/>
    <x v="574"/>
  </r>
  <r>
    <x v="26"/>
    <m/>
    <n v="0.38800000000000001"/>
    <x v="56"/>
    <n v="169"/>
    <x v="575"/>
  </r>
  <r>
    <x v="26"/>
    <m/>
    <n v="7.8E-2"/>
    <x v="31"/>
    <n v="169"/>
    <x v="466"/>
  </r>
  <r>
    <x v="26"/>
    <m/>
    <m/>
    <x v="0"/>
    <n v="169"/>
    <x v="1"/>
  </r>
  <r>
    <x v="26"/>
    <s v="c2133cd477f36ff902956374604d0823f5e20416"/>
    <m/>
    <x v="0"/>
    <n v="4"/>
    <x v="1"/>
  </r>
  <r>
    <x v="26"/>
    <m/>
    <m/>
    <x v="0"/>
    <n v="4"/>
    <x v="1"/>
  </r>
  <r>
    <x v="26"/>
    <m/>
    <n v="1"/>
    <x v="33"/>
    <n v="4"/>
    <x v="2"/>
  </r>
  <r>
    <x v="26"/>
    <m/>
    <m/>
    <x v="0"/>
    <n v="4"/>
    <x v="1"/>
  </r>
  <r>
    <x v="26"/>
    <s v="5af9a7433876664ac75bc0345f5903e04b5e1e7f"/>
    <m/>
    <x v="0"/>
    <n v="28"/>
    <x v="1"/>
  </r>
  <r>
    <x v="26"/>
    <m/>
    <m/>
    <x v="0"/>
    <n v="28"/>
    <x v="1"/>
  </r>
  <r>
    <x v="26"/>
    <m/>
    <n v="0.78100000000000003"/>
    <x v="33"/>
    <n v="28"/>
    <x v="576"/>
  </r>
  <r>
    <x v="26"/>
    <m/>
    <n v="0.218"/>
    <x v="31"/>
    <n v="28"/>
    <x v="577"/>
  </r>
  <r>
    <x v="26"/>
    <m/>
    <m/>
    <x v="0"/>
    <n v="28"/>
    <x v="1"/>
  </r>
  <r>
    <x v="26"/>
    <s v="c55cc6aea43f2a71d90a44e955464656c84846e4"/>
    <m/>
    <x v="0"/>
    <n v="549"/>
    <x v="1"/>
  </r>
  <r>
    <x v="26"/>
    <m/>
    <m/>
    <x v="0"/>
    <n v="549"/>
    <x v="1"/>
  </r>
  <r>
    <x v="26"/>
    <m/>
    <n v="3.0000000000000001E-3"/>
    <x v="38"/>
    <n v="549"/>
    <x v="123"/>
  </r>
  <r>
    <x v="26"/>
    <m/>
    <n v="0.98799999999999999"/>
    <x v="31"/>
    <n v="549"/>
    <x v="183"/>
  </r>
  <r>
    <x v="26"/>
    <m/>
    <n v="7.0000000000000001E-3"/>
    <x v="29"/>
    <n v="549"/>
    <x v="184"/>
  </r>
  <r>
    <x v="26"/>
    <m/>
    <m/>
    <x v="0"/>
    <n v="549"/>
    <x v="1"/>
  </r>
  <r>
    <x v="26"/>
    <s v="c8faa8a1bcb4f9eb9ad7d320b9fa720264fed115"/>
    <m/>
    <x v="0"/>
    <n v="2"/>
    <x v="1"/>
  </r>
  <r>
    <x v="26"/>
    <m/>
    <m/>
    <x v="0"/>
    <n v="2"/>
    <x v="1"/>
  </r>
  <r>
    <x v="26"/>
    <m/>
    <n v="1"/>
    <x v="5"/>
    <n v="2"/>
    <x v="78"/>
  </r>
  <r>
    <x v="26"/>
    <m/>
    <m/>
    <x v="0"/>
    <n v="2"/>
    <x v="1"/>
  </r>
  <r>
    <x v="26"/>
    <s v="26fd0b03e7b41940a1b7a6de7d23ea3d00d9dc47"/>
    <m/>
    <x v="0"/>
    <n v="549"/>
    <x v="1"/>
  </r>
  <r>
    <x v="26"/>
    <m/>
    <m/>
    <x v="0"/>
    <n v="549"/>
    <x v="1"/>
  </r>
  <r>
    <x v="26"/>
    <m/>
    <n v="3.0000000000000001E-3"/>
    <x v="38"/>
    <n v="549"/>
    <x v="123"/>
  </r>
  <r>
    <x v="26"/>
    <m/>
    <n v="0.98799999999999999"/>
    <x v="31"/>
    <n v="549"/>
    <x v="183"/>
  </r>
  <r>
    <x v="26"/>
    <m/>
    <n v="7.0000000000000001E-3"/>
    <x v="29"/>
    <n v="549"/>
    <x v="184"/>
  </r>
  <r>
    <x v="26"/>
    <m/>
    <m/>
    <x v="0"/>
    <n v="549"/>
    <x v="1"/>
  </r>
  <r>
    <x v="26"/>
    <s v="735a759908a3a8e792909eb23160ec29eba83e9c"/>
    <m/>
    <x v="0"/>
    <n v="10"/>
    <x v="1"/>
  </r>
  <r>
    <x v="26"/>
    <m/>
    <m/>
    <x v="0"/>
    <n v="10"/>
    <x v="1"/>
  </r>
  <r>
    <x v="26"/>
    <m/>
    <n v="1"/>
    <x v="7"/>
    <n v="10"/>
    <x v="40"/>
  </r>
  <r>
    <x v="26"/>
    <m/>
    <m/>
    <x v="0"/>
    <n v="10"/>
    <x v="1"/>
  </r>
  <r>
    <x v="26"/>
    <s v="9f009f6aeaafeff034e4f658002f4c131bfd45ee"/>
    <m/>
    <x v="0"/>
    <n v="7"/>
    <x v="1"/>
  </r>
  <r>
    <x v="26"/>
    <m/>
    <m/>
    <x v="0"/>
    <n v="7"/>
    <x v="1"/>
  </r>
  <r>
    <x v="26"/>
    <m/>
    <n v="1"/>
    <x v="56"/>
    <n v="7"/>
    <x v="64"/>
  </r>
  <r>
    <x v="26"/>
    <m/>
    <m/>
    <x v="0"/>
    <n v="7"/>
    <x v="1"/>
  </r>
  <r>
    <x v="26"/>
    <s v="cc6e1b9cab1e42e4b41ff9689cca500ff106074c"/>
    <m/>
    <x v="0"/>
    <n v="851"/>
    <x v="1"/>
  </r>
  <r>
    <x v="26"/>
    <m/>
    <m/>
    <x v="0"/>
    <n v="851"/>
    <x v="1"/>
  </r>
  <r>
    <x v="26"/>
    <m/>
    <n v="0.121"/>
    <x v="5"/>
    <n v="851"/>
    <x v="578"/>
  </r>
  <r>
    <x v="26"/>
    <m/>
    <n v="2.3E-2"/>
    <x v="37"/>
    <n v="851"/>
    <x v="579"/>
  </r>
  <r>
    <x v="26"/>
    <m/>
    <n v="2.1000000000000001E-2"/>
    <x v="56"/>
    <n v="851"/>
    <x v="580"/>
  </r>
  <r>
    <x v="26"/>
    <m/>
    <n v="0.83299999999999996"/>
    <x v="4"/>
    <n v="851"/>
    <x v="581"/>
  </r>
  <r>
    <x v="26"/>
    <m/>
    <m/>
    <x v="0"/>
    <n v="851"/>
    <x v="1"/>
  </r>
  <r>
    <x v="26"/>
    <s v="044bbff557853c9a4dac9018622ccbc7aaba9f99"/>
    <m/>
    <x v="0"/>
    <n v="2"/>
    <x v="1"/>
  </r>
  <r>
    <x v="26"/>
    <m/>
    <m/>
    <x v="0"/>
    <n v="2"/>
    <x v="1"/>
  </r>
  <r>
    <x v="26"/>
    <m/>
    <n v="1"/>
    <x v="4"/>
    <n v="2"/>
    <x v="78"/>
  </r>
  <r>
    <x v="27"/>
    <m/>
    <m/>
    <x v="0"/>
    <n v="2"/>
    <x v="1"/>
  </r>
  <r>
    <x v="27"/>
    <s v="c9edb7fd03e67827227a7cb3c7c40555efcae152"/>
    <m/>
    <x v="0"/>
    <n v="4"/>
    <x v="1"/>
  </r>
  <r>
    <x v="27"/>
    <m/>
    <m/>
    <x v="0"/>
    <n v="4"/>
    <x v="1"/>
  </r>
  <r>
    <x v="27"/>
    <m/>
    <n v="1"/>
    <x v="17"/>
    <n v="4"/>
    <x v="2"/>
  </r>
  <r>
    <x v="27"/>
    <m/>
    <m/>
    <x v="0"/>
    <n v="4"/>
    <x v="1"/>
  </r>
  <r>
    <x v="27"/>
    <s v="df3d84e688efbaa7c83666a1122761c29d10dfbe"/>
    <m/>
    <x v="0"/>
    <n v="408"/>
    <x v="1"/>
  </r>
  <r>
    <x v="27"/>
    <m/>
    <m/>
    <x v="0"/>
    <n v="408"/>
    <x v="1"/>
  </r>
  <r>
    <x v="27"/>
    <m/>
    <n v="1"/>
    <x v="17"/>
    <n v="408"/>
    <x v="582"/>
  </r>
  <r>
    <x v="28"/>
    <m/>
    <m/>
    <x v="0"/>
    <n v="408"/>
    <x v="1"/>
  </r>
  <r>
    <x v="28"/>
    <s v="5f2ad3f6411cb1c727e4b836798b8ef06de25f2d"/>
    <m/>
    <x v="0"/>
    <n v="3"/>
    <x v="1"/>
  </r>
  <r>
    <x v="28"/>
    <m/>
    <m/>
    <x v="0"/>
    <n v="3"/>
    <x v="1"/>
  </r>
  <r>
    <x v="28"/>
    <m/>
    <n v="1"/>
    <x v="33"/>
    <n v="3"/>
    <x v="23"/>
  </r>
  <r>
    <x v="28"/>
    <m/>
    <m/>
    <x v="0"/>
    <n v="3"/>
    <x v="1"/>
  </r>
  <r>
    <x v="28"/>
    <s v="d5cb9b629e6033c4cca354aad8928ba1b7148601"/>
    <m/>
    <x v="0"/>
    <n v="60"/>
    <x v="1"/>
  </r>
  <r>
    <x v="28"/>
    <m/>
    <m/>
    <x v="0"/>
    <n v="60"/>
    <x v="1"/>
  </r>
  <r>
    <x v="28"/>
    <m/>
    <n v="1"/>
    <x v="33"/>
    <n v="60"/>
    <x v="289"/>
  </r>
  <r>
    <x v="28"/>
    <m/>
    <m/>
    <x v="0"/>
    <n v="60"/>
    <x v="1"/>
  </r>
  <r>
    <x v="28"/>
    <s v="5c7f1ad47ec54152435a5541aa3912a2bacd0196"/>
    <m/>
    <x v="0"/>
    <n v="86"/>
    <x v="1"/>
  </r>
  <r>
    <x v="28"/>
    <m/>
    <m/>
    <x v="0"/>
    <n v="86"/>
    <x v="1"/>
  </r>
  <r>
    <x v="28"/>
    <m/>
    <n v="1"/>
    <x v="49"/>
    <n v="86"/>
    <x v="497"/>
  </r>
  <r>
    <x v="28"/>
    <m/>
    <m/>
    <x v="0"/>
    <n v="86"/>
    <x v="1"/>
  </r>
  <r>
    <x v="28"/>
    <s v="e7160fcd26cc0508f9fe2a47bb0a78561250565d"/>
    <m/>
    <x v="0"/>
    <n v="71"/>
    <x v="1"/>
  </r>
  <r>
    <x v="28"/>
    <m/>
    <m/>
    <x v="0"/>
    <n v="71"/>
    <x v="1"/>
  </r>
  <r>
    <x v="28"/>
    <m/>
    <n v="1"/>
    <x v="1"/>
    <n v="71"/>
    <x v="583"/>
  </r>
  <r>
    <x v="28"/>
    <m/>
    <m/>
    <x v="0"/>
    <n v="71"/>
    <x v="1"/>
  </r>
  <r>
    <x v="28"/>
    <s v="e6c3c69c508b431a1c38dc5011928e236ddb09df"/>
    <m/>
    <x v="0"/>
    <n v="112"/>
    <x v="1"/>
  </r>
  <r>
    <x v="28"/>
    <m/>
    <m/>
    <x v="0"/>
    <n v="112"/>
    <x v="1"/>
  </r>
  <r>
    <x v="28"/>
    <m/>
    <n v="0.218"/>
    <x v="33"/>
    <n v="112"/>
    <x v="584"/>
  </r>
  <r>
    <x v="28"/>
    <m/>
    <n v="7.5999999999999998E-2"/>
    <x v="18"/>
    <n v="112"/>
    <x v="585"/>
  </r>
  <r>
    <x v="28"/>
    <m/>
    <n v="0.70499999999999996"/>
    <x v="1"/>
    <n v="112"/>
    <x v="586"/>
  </r>
  <r>
    <x v="28"/>
    <m/>
    <m/>
    <x v="0"/>
    <n v="112"/>
    <x v="1"/>
  </r>
  <r>
    <x v="28"/>
    <s v="320397d71a0344db775146e42a54d755241533b2"/>
    <m/>
    <x v="0"/>
    <n v="24"/>
    <x v="1"/>
  </r>
  <r>
    <x v="28"/>
    <m/>
    <m/>
    <x v="0"/>
    <n v="24"/>
    <x v="1"/>
  </r>
  <r>
    <x v="28"/>
    <m/>
    <n v="1"/>
    <x v="33"/>
    <n v="24"/>
    <x v="253"/>
  </r>
  <r>
    <x v="29"/>
    <m/>
    <m/>
    <x v="0"/>
    <n v="24"/>
    <x v="1"/>
  </r>
  <r>
    <x v="29"/>
    <s v="8f8ef66e1b259372d4b6fccda6e57e7988b6f506"/>
    <m/>
    <x v="0"/>
    <n v="8559"/>
    <x v="1"/>
  </r>
  <r>
    <x v="29"/>
    <m/>
    <m/>
    <x v="0"/>
    <n v="8559"/>
    <x v="1"/>
  </r>
  <r>
    <x v="29"/>
    <m/>
    <n v="0.23100000000000001"/>
    <x v="5"/>
    <n v="8559"/>
    <x v="587"/>
  </r>
  <r>
    <x v="29"/>
    <m/>
    <n v="2.4E-2"/>
    <x v="37"/>
    <n v="8559"/>
    <x v="588"/>
  </r>
  <r>
    <x v="29"/>
    <m/>
    <n v="0.127"/>
    <x v="4"/>
    <n v="8559"/>
    <x v="589"/>
  </r>
  <r>
    <x v="29"/>
    <m/>
    <n v="4.2999999999999997E-2"/>
    <x v="31"/>
    <n v="8559"/>
    <x v="590"/>
  </r>
  <r>
    <x v="29"/>
    <m/>
    <n v="0.56999999999999995"/>
    <x v="44"/>
    <n v="8559"/>
    <x v="591"/>
  </r>
  <r>
    <x v="29"/>
    <m/>
    <n v="3.0000000000000001E-3"/>
    <x v="29"/>
    <n v="8559"/>
    <x v="592"/>
  </r>
  <r>
    <x v="29"/>
    <m/>
    <m/>
    <x v="0"/>
    <n v="8559"/>
    <x v="1"/>
  </r>
  <r>
    <x v="29"/>
    <s v="5ed289416778ee4c6c5f5847826bc68da593459c"/>
    <m/>
    <x v="0"/>
    <n v="41"/>
    <x v="1"/>
  </r>
  <r>
    <x v="29"/>
    <m/>
    <m/>
    <x v="0"/>
    <n v="41"/>
    <x v="1"/>
  </r>
  <r>
    <x v="29"/>
    <m/>
    <n v="1"/>
    <x v="44"/>
    <n v="41"/>
    <x v="593"/>
  </r>
  <r>
    <x v="29"/>
    <m/>
    <m/>
    <x v="0"/>
    <n v="41"/>
    <x v="1"/>
  </r>
  <r>
    <x v="29"/>
    <s v="f5049622d58df88f11369427b5e535fd79e22ef6"/>
    <m/>
    <x v="0"/>
    <n v="4"/>
    <x v="1"/>
  </r>
  <r>
    <x v="29"/>
    <m/>
    <m/>
    <x v="0"/>
    <n v="4"/>
    <x v="1"/>
  </r>
  <r>
    <x v="29"/>
    <m/>
    <n v="1"/>
    <x v="44"/>
    <n v="4"/>
    <x v="2"/>
  </r>
  <r>
    <x v="29"/>
    <m/>
    <m/>
    <x v="0"/>
    <n v="4"/>
    <x v="1"/>
  </r>
  <r>
    <x v="29"/>
    <s v="640a450f0d894001a073c4da02c99d4c01c8bad7"/>
    <m/>
    <x v="0"/>
    <n v="2"/>
    <x v="1"/>
  </r>
  <r>
    <x v="29"/>
    <m/>
    <m/>
    <x v="0"/>
    <n v="2"/>
    <x v="1"/>
  </r>
  <r>
    <x v="29"/>
    <m/>
    <n v="1"/>
    <x v="26"/>
    <n v="2"/>
    <x v="78"/>
  </r>
  <r>
    <x v="29"/>
    <m/>
    <m/>
    <x v="0"/>
    <n v="2"/>
    <x v="1"/>
  </r>
  <r>
    <x v="29"/>
    <s v="29f796ddd8f5383b3d389e43318fac433df1cb71"/>
    <m/>
    <x v="0"/>
    <n v="9"/>
    <x v="1"/>
  </r>
  <r>
    <x v="29"/>
    <m/>
    <m/>
    <x v="0"/>
    <n v="9"/>
    <x v="1"/>
  </r>
  <r>
    <x v="29"/>
    <m/>
    <n v="1"/>
    <x v="26"/>
    <n v="9"/>
    <x v="199"/>
  </r>
  <r>
    <x v="29"/>
    <m/>
    <m/>
    <x v="0"/>
    <n v="9"/>
    <x v="1"/>
  </r>
  <r>
    <x v="29"/>
    <s v="59ffbe2a8db0ff498009e786e651b94e7770ed81"/>
    <m/>
    <x v="0"/>
    <n v="16"/>
    <x v="1"/>
  </r>
  <r>
    <x v="29"/>
    <m/>
    <m/>
    <x v="0"/>
    <n v="16"/>
    <x v="1"/>
  </r>
  <r>
    <x v="29"/>
    <m/>
    <n v="1"/>
    <x v="44"/>
    <n v="16"/>
    <x v="222"/>
  </r>
  <r>
    <x v="29"/>
    <m/>
    <m/>
    <x v="0"/>
    <n v="16"/>
    <x v="1"/>
  </r>
  <r>
    <x v="29"/>
    <s v="4989b84929bcb9112c5a0257c5ae32db2067b80f"/>
    <m/>
    <x v="0"/>
    <n v="5"/>
    <x v="1"/>
  </r>
  <r>
    <x v="29"/>
    <m/>
    <m/>
    <x v="0"/>
    <n v="5"/>
    <x v="1"/>
  </r>
  <r>
    <x v="29"/>
    <m/>
    <n v="1"/>
    <x v="44"/>
    <n v="5"/>
    <x v="220"/>
  </r>
  <r>
    <x v="29"/>
    <m/>
    <m/>
    <x v="0"/>
    <n v="5"/>
    <x v="1"/>
  </r>
  <r>
    <x v="29"/>
    <s v="92cf0713b74ce2f8b011e6768a66c4e99d75a8ea"/>
    <m/>
    <x v="0"/>
    <n v="914"/>
    <x v="1"/>
  </r>
  <r>
    <x v="29"/>
    <m/>
    <m/>
    <x v="0"/>
    <n v="914"/>
    <x v="1"/>
  </r>
  <r>
    <x v="29"/>
    <m/>
    <n v="0.876"/>
    <x v="26"/>
    <n v="914"/>
    <x v="594"/>
  </r>
  <r>
    <x v="29"/>
    <m/>
    <n v="0.123"/>
    <x v="27"/>
    <n v="914"/>
    <x v="595"/>
  </r>
  <r>
    <x v="29"/>
    <m/>
    <m/>
    <x v="0"/>
    <n v="914"/>
    <x v="1"/>
  </r>
  <r>
    <x v="29"/>
    <s v="78bf8771fa3237d534575d9831992235c6bb9de8"/>
    <m/>
    <x v="0"/>
    <n v="2"/>
    <x v="1"/>
  </r>
  <r>
    <x v="29"/>
    <m/>
    <m/>
    <x v="0"/>
    <n v="2"/>
    <x v="1"/>
  </r>
  <r>
    <x v="29"/>
    <m/>
    <n v="1"/>
    <x v="5"/>
    <n v="2"/>
    <x v="78"/>
  </r>
  <r>
    <x v="29"/>
    <m/>
    <m/>
    <x v="0"/>
    <n v="2"/>
    <x v="1"/>
  </r>
  <r>
    <x v="29"/>
    <s v="7f15f0c898b796ff7eeeeb84ee60ee56ddc92385"/>
    <m/>
    <x v="0"/>
    <n v="61"/>
    <x v="1"/>
  </r>
  <r>
    <x v="29"/>
    <m/>
    <m/>
    <x v="0"/>
    <n v="61"/>
    <x v="1"/>
  </r>
  <r>
    <x v="29"/>
    <m/>
    <n v="1"/>
    <x v="49"/>
    <n v="61"/>
    <x v="501"/>
  </r>
  <r>
    <x v="29"/>
    <m/>
    <m/>
    <x v="0"/>
    <n v="61"/>
    <x v="1"/>
  </r>
  <r>
    <x v="29"/>
    <s v="d91079d6d0d85b070c7d94376a441a7d41ae49f5"/>
    <m/>
    <x v="0"/>
    <n v="4"/>
    <x v="1"/>
  </r>
  <r>
    <x v="29"/>
    <m/>
    <m/>
    <x v="0"/>
    <n v="4"/>
    <x v="1"/>
  </r>
  <r>
    <x v="29"/>
    <m/>
    <n v="1"/>
    <x v="5"/>
    <n v="4"/>
    <x v="2"/>
  </r>
  <r>
    <x v="29"/>
    <m/>
    <m/>
    <x v="0"/>
    <n v="4"/>
    <x v="1"/>
  </r>
  <r>
    <x v="29"/>
    <s v="410405e01c0c9bb5d1c9ed4f8d2a28b865cd19c8"/>
    <m/>
    <x v="0"/>
    <n v="4"/>
    <x v="1"/>
  </r>
  <r>
    <x v="29"/>
    <m/>
    <m/>
    <x v="0"/>
    <n v="4"/>
    <x v="1"/>
  </r>
  <r>
    <x v="29"/>
    <m/>
    <n v="1"/>
    <x v="5"/>
    <n v="4"/>
    <x v="2"/>
  </r>
  <r>
    <x v="29"/>
    <m/>
    <m/>
    <x v="0"/>
    <n v="4"/>
    <x v="1"/>
  </r>
  <r>
    <x v="29"/>
    <s v="d5163be022cecb3c58fa2456e2031a223cc341ad"/>
    <m/>
    <x v="0"/>
    <n v="4"/>
    <x v="1"/>
  </r>
  <r>
    <x v="29"/>
    <m/>
    <m/>
    <x v="0"/>
    <n v="4"/>
    <x v="1"/>
  </r>
  <r>
    <x v="29"/>
    <m/>
    <n v="1"/>
    <x v="5"/>
    <n v="4"/>
    <x v="2"/>
  </r>
  <r>
    <x v="29"/>
    <m/>
    <m/>
    <x v="0"/>
    <n v="4"/>
    <x v="1"/>
  </r>
  <r>
    <x v="29"/>
    <s v="e3569aeb23884abfc50ff32135055441a691142d"/>
    <m/>
    <x v="0"/>
    <n v="99"/>
    <x v="1"/>
  </r>
  <r>
    <x v="29"/>
    <m/>
    <m/>
    <x v="0"/>
    <n v="99"/>
    <x v="1"/>
  </r>
  <r>
    <x v="29"/>
    <m/>
    <n v="0.69"/>
    <x v="5"/>
    <n v="99"/>
    <x v="596"/>
  </r>
  <r>
    <x v="29"/>
    <m/>
    <n v="0.309"/>
    <x v="37"/>
    <n v="99"/>
    <x v="597"/>
  </r>
  <r>
    <x v="30"/>
    <m/>
    <m/>
    <x v="0"/>
    <n v="99"/>
    <x v="1"/>
  </r>
  <r>
    <x v="30"/>
    <s v="7b694b4b38e556af127b67c0b0be7aa08b982822"/>
    <m/>
    <x v="0"/>
    <n v="6"/>
    <x v="1"/>
  </r>
  <r>
    <x v="30"/>
    <m/>
    <m/>
    <x v="0"/>
    <n v="6"/>
    <x v="1"/>
  </r>
  <r>
    <x v="30"/>
    <m/>
    <n v="1"/>
    <x v="46"/>
    <n v="6"/>
    <x v="8"/>
  </r>
  <r>
    <x v="30"/>
    <m/>
    <m/>
    <x v="0"/>
    <n v="6"/>
    <x v="1"/>
  </r>
  <r>
    <x v="30"/>
    <s v="bb56b28f2171c69ce7d5d334d14823987fe21d7d"/>
    <m/>
    <x v="0"/>
    <n v="8"/>
    <x v="1"/>
  </r>
  <r>
    <x v="30"/>
    <m/>
    <m/>
    <x v="0"/>
    <n v="8"/>
    <x v="1"/>
  </r>
  <r>
    <x v="30"/>
    <m/>
    <n v="1"/>
    <x v="6"/>
    <n v="8"/>
    <x v="42"/>
  </r>
  <r>
    <x v="30"/>
    <m/>
    <m/>
    <x v="0"/>
    <n v="8"/>
    <x v="1"/>
  </r>
  <r>
    <x v="30"/>
    <s v="36c3d951c28cf752789cf881089f3a1683974ac8"/>
    <m/>
    <x v="0"/>
    <n v="59"/>
    <x v="1"/>
  </r>
  <r>
    <x v="30"/>
    <m/>
    <m/>
    <x v="0"/>
    <n v="59"/>
    <x v="1"/>
  </r>
  <r>
    <x v="30"/>
    <m/>
    <n v="0.98099999999999998"/>
    <x v="3"/>
    <n v="59"/>
    <x v="48"/>
  </r>
  <r>
    <x v="30"/>
    <m/>
    <n v="1.7999999999999999E-2"/>
    <x v="18"/>
    <n v="59"/>
    <x v="49"/>
  </r>
  <r>
    <x v="30"/>
    <m/>
    <m/>
    <x v="0"/>
    <n v="59"/>
    <x v="1"/>
  </r>
  <r>
    <x v="30"/>
    <s v="dac6264fb0f0040f7bd8784ed44c33e4a1318d5b"/>
    <m/>
    <x v="0"/>
    <n v="954"/>
    <x v="1"/>
  </r>
  <r>
    <x v="30"/>
    <m/>
    <m/>
    <x v="0"/>
    <n v="954"/>
    <x v="1"/>
  </r>
  <r>
    <x v="30"/>
    <m/>
    <n v="0.20200000000000001"/>
    <x v="46"/>
    <n v="954"/>
    <x v="598"/>
  </r>
  <r>
    <x v="30"/>
    <m/>
    <n v="0.14299999999999999"/>
    <x v="55"/>
    <n v="954"/>
    <x v="599"/>
  </r>
  <r>
    <x v="30"/>
    <m/>
    <n v="0.14699999999999999"/>
    <x v="3"/>
    <n v="954"/>
    <x v="600"/>
  </r>
  <r>
    <x v="30"/>
    <m/>
    <n v="0.01"/>
    <x v="31"/>
    <n v="954"/>
    <x v="601"/>
  </r>
  <r>
    <x v="30"/>
    <m/>
    <n v="0.496"/>
    <x v="44"/>
    <n v="954"/>
    <x v="602"/>
  </r>
  <r>
    <x v="30"/>
    <m/>
    <m/>
    <x v="0"/>
    <n v="954"/>
    <x v="1"/>
  </r>
  <r>
    <x v="30"/>
    <s v="48bd31fe392c0dc9fea11bfd1cef7bf2b9da65ec"/>
    <m/>
    <x v="0"/>
    <n v="8"/>
    <x v="1"/>
  </r>
  <r>
    <x v="30"/>
    <m/>
    <m/>
    <x v="0"/>
    <n v="8"/>
    <x v="1"/>
  </r>
  <r>
    <x v="30"/>
    <m/>
    <n v="1"/>
    <x v="3"/>
    <n v="8"/>
    <x v="42"/>
  </r>
  <r>
    <x v="30"/>
    <m/>
    <m/>
    <x v="0"/>
    <n v="8"/>
    <x v="1"/>
  </r>
  <r>
    <x v="30"/>
    <s v="f65a0b814b8c77e3fbe90bca0c061c9b77f6acdb"/>
    <m/>
    <x v="0"/>
    <n v="2"/>
    <x v="1"/>
  </r>
  <r>
    <x v="30"/>
    <m/>
    <m/>
    <x v="0"/>
    <n v="2"/>
    <x v="1"/>
  </r>
  <r>
    <x v="30"/>
    <m/>
    <n v="1"/>
    <x v="3"/>
    <n v="2"/>
    <x v="78"/>
  </r>
  <r>
    <x v="30"/>
    <m/>
    <m/>
    <x v="0"/>
    <n v="2"/>
    <x v="1"/>
  </r>
  <r>
    <x v="30"/>
    <s v="6d52377da1545aef697889a7e83800e80cf93084"/>
    <m/>
    <x v="0"/>
    <n v="51"/>
    <x v="1"/>
  </r>
  <r>
    <x v="30"/>
    <m/>
    <m/>
    <x v="0"/>
    <n v="51"/>
    <x v="1"/>
  </r>
  <r>
    <x v="30"/>
    <m/>
    <n v="0.73399999999999999"/>
    <x v="27"/>
    <n v="51"/>
    <x v="603"/>
  </r>
  <r>
    <x v="30"/>
    <m/>
    <n v="0.26500000000000001"/>
    <x v="7"/>
    <n v="51"/>
    <x v="604"/>
  </r>
  <r>
    <x v="30"/>
    <m/>
    <m/>
    <x v="0"/>
    <n v="51"/>
    <x v="1"/>
  </r>
  <r>
    <x v="30"/>
    <s v="76fc4baa3004af615066ba82ef458908ff2eb041"/>
    <m/>
    <x v="0"/>
    <n v="10"/>
    <x v="1"/>
  </r>
  <r>
    <x v="30"/>
    <m/>
    <m/>
    <x v="0"/>
    <n v="10"/>
    <x v="1"/>
  </r>
  <r>
    <x v="30"/>
    <m/>
    <n v="0.21199999999999999"/>
    <x v="5"/>
    <n v="10"/>
    <x v="605"/>
  </r>
  <r>
    <x v="30"/>
    <m/>
    <n v="0.78700000000000003"/>
    <x v="31"/>
    <n v="10"/>
    <x v="606"/>
  </r>
  <r>
    <x v="30"/>
    <m/>
    <m/>
    <x v="0"/>
    <n v="10"/>
    <x v="1"/>
  </r>
  <r>
    <x v="30"/>
    <s v="db151b44bce6975fd66e6eece4088035526e57ae"/>
    <m/>
    <x v="0"/>
    <n v="18"/>
    <x v="1"/>
  </r>
  <r>
    <x v="30"/>
    <m/>
    <m/>
    <x v="0"/>
    <n v="18"/>
    <x v="1"/>
  </r>
  <r>
    <x v="30"/>
    <m/>
    <n v="3.7999999999999999E-2"/>
    <x v="23"/>
    <n v="18"/>
    <x v="607"/>
  </r>
  <r>
    <x v="30"/>
    <m/>
    <n v="0.96099999999999997"/>
    <x v="3"/>
    <n v="18"/>
    <x v="608"/>
  </r>
  <r>
    <x v="30"/>
    <m/>
    <m/>
    <x v="0"/>
    <n v="18"/>
    <x v="1"/>
  </r>
  <r>
    <x v="30"/>
    <s v="5faea8c7afbeaf271539e536dd9fee7f5be8723e"/>
    <m/>
    <x v="0"/>
    <n v="3"/>
    <x v="1"/>
  </r>
  <r>
    <x v="30"/>
    <m/>
    <m/>
    <x v="0"/>
    <n v="3"/>
    <x v="1"/>
  </r>
  <r>
    <x v="30"/>
    <m/>
    <n v="1"/>
    <x v="3"/>
    <n v="3"/>
    <x v="23"/>
  </r>
  <r>
    <x v="30"/>
    <m/>
    <m/>
    <x v="0"/>
    <n v="3"/>
    <x v="1"/>
  </r>
  <r>
    <x v="30"/>
    <s v="6ebe63c5d211a932ebc38bcce7bfa2f803fa00fe"/>
    <m/>
    <x v="0"/>
    <n v="5"/>
    <x v="1"/>
  </r>
  <r>
    <x v="30"/>
    <m/>
    <m/>
    <x v="0"/>
    <n v="5"/>
    <x v="1"/>
  </r>
  <r>
    <x v="30"/>
    <m/>
    <n v="1"/>
    <x v="31"/>
    <n v="5"/>
    <x v="220"/>
  </r>
  <r>
    <x v="30"/>
    <m/>
    <m/>
    <x v="0"/>
    <n v="5"/>
    <x v="1"/>
  </r>
  <r>
    <x v="30"/>
    <s v="93f27e7d3bc6db0b0ba6b92cfe9cf69d54a82d0e"/>
    <m/>
    <x v="0"/>
    <n v="2"/>
    <x v="1"/>
  </r>
  <r>
    <x v="30"/>
    <m/>
    <m/>
    <x v="0"/>
    <n v="2"/>
    <x v="1"/>
  </r>
  <r>
    <x v="30"/>
    <m/>
    <n v="1"/>
    <x v="31"/>
    <n v="2"/>
    <x v="78"/>
  </r>
  <r>
    <x v="30"/>
    <m/>
    <m/>
    <x v="0"/>
    <n v="2"/>
    <x v="1"/>
  </r>
  <r>
    <x v="30"/>
    <s v="740526fa345d5eed2070602c0ad986591003c9e5"/>
    <m/>
    <x v="0"/>
    <n v="6"/>
    <x v="1"/>
  </r>
  <r>
    <x v="30"/>
    <m/>
    <m/>
    <x v="0"/>
    <n v="6"/>
    <x v="1"/>
  </r>
  <r>
    <x v="30"/>
    <m/>
    <n v="1"/>
    <x v="31"/>
    <n v="6"/>
    <x v="8"/>
  </r>
  <r>
    <x v="30"/>
    <m/>
    <m/>
    <x v="0"/>
    <n v="6"/>
    <x v="1"/>
  </r>
  <r>
    <x v="30"/>
    <s v="e6257f5996ffcfb3c1d1b1aed734a599b05d3456"/>
    <m/>
    <x v="0"/>
    <n v="28"/>
    <x v="1"/>
  </r>
  <r>
    <x v="30"/>
    <m/>
    <m/>
    <x v="0"/>
    <n v="28"/>
    <x v="1"/>
  </r>
  <r>
    <x v="30"/>
    <m/>
    <n v="1"/>
    <x v="43"/>
    <n v="28"/>
    <x v="609"/>
  </r>
  <r>
    <x v="30"/>
    <m/>
    <m/>
    <x v="0"/>
    <n v="28"/>
    <x v="1"/>
  </r>
  <r>
    <x v="30"/>
    <s v="6105f6aa2408ff6f2f95e302e3e39adff51867c8"/>
    <m/>
    <x v="0"/>
    <n v="78"/>
    <x v="1"/>
  </r>
  <r>
    <x v="30"/>
    <m/>
    <m/>
    <x v="0"/>
    <n v="78"/>
    <x v="1"/>
  </r>
  <r>
    <x v="30"/>
    <m/>
    <n v="0.66600000000000004"/>
    <x v="43"/>
    <n v="78"/>
    <x v="610"/>
  </r>
  <r>
    <x v="30"/>
    <m/>
    <n v="0.33300000000000002"/>
    <x v="8"/>
    <n v="78"/>
    <x v="611"/>
  </r>
  <r>
    <x v="30"/>
    <m/>
    <m/>
    <x v="0"/>
    <n v="78"/>
    <x v="1"/>
  </r>
  <r>
    <x v="30"/>
    <s v="c3aff7ead075d1ed955d072e083b8527b4bc07fe"/>
    <m/>
    <x v="0"/>
    <n v="67"/>
    <x v="1"/>
  </r>
  <r>
    <x v="30"/>
    <m/>
    <m/>
    <x v="0"/>
    <n v="67"/>
    <x v="1"/>
  </r>
  <r>
    <x v="30"/>
    <m/>
    <n v="0.47899999999999998"/>
    <x v="6"/>
    <n v="67"/>
    <x v="612"/>
  </r>
  <r>
    <x v="30"/>
    <m/>
    <n v="0.52"/>
    <x v="5"/>
    <n v="67"/>
    <x v="613"/>
  </r>
  <r>
    <x v="30"/>
    <m/>
    <m/>
    <x v="0"/>
    <n v="67"/>
    <x v="1"/>
  </r>
  <r>
    <x v="30"/>
    <s v="dfdfcefb7d0d7c484ffb6ca2519ec2e0272e25d7"/>
    <m/>
    <x v="0"/>
    <n v="5"/>
    <x v="1"/>
  </r>
  <r>
    <x v="30"/>
    <m/>
    <m/>
    <x v="0"/>
    <n v="5"/>
    <x v="1"/>
  </r>
  <r>
    <x v="30"/>
    <m/>
    <n v="1"/>
    <x v="3"/>
    <n v="5"/>
    <x v="220"/>
  </r>
  <r>
    <x v="30"/>
    <m/>
    <m/>
    <x v="0"/>
    <n v="5"/>
    <x v="1"/>
  </r>
  <r>
    <x v="30"/>
    <s v="067894d8da40927ddb5c919a421a7f52ec39dd55"/>
    <m/>
    <x v="0"/>
    <n v="1"/>
    <x v="1"/>
  </r>
  <r>
    <x v="30"/>
    <m/>
    <m/>
    <x v="0"/>
    <n v="1"/>
    <x v="1"/>
  </r>
  <r>
    <x v="30"/>
    <m/>
    <n v="1"/>
    <x v="31"/>
    <n v="1"/>
    <x v="164"/>
  </r>
  <r>
    <x v="30"/>
    <m/>
    <m/>
    <x v="0"/>
    <n v="1"/>
    <x v="1"/>
  </r>
  <r>
    <x v="30"/>
    <s v="8dfa08c32ed52628cd7960b0c96fcc2a1ee34839"/>
    <m/>
    <x v="0"/>
    <n v="9"/>
    <x v="1"/>
  </r>
  <r>
    <x v="30"/>
    <m/>
    <m/>
    <x v="0"/>
    <n v="9"/>
    <x v="1"/>
  </r>
  <r>
    <x v="30"/>
    <m/>
    <n v="1"/>
    <x v="45"/>
    <n v="9"/>
    <x v="199"/>
  </r>
  <r>
    <x v="30"/>
    <m/>
    <m/>
    <x v="0"/>
    <n v="9"/>
    <x v="1"/>
  </r>
  <r>
    <x v="30"/>
    <s v="5432e4836aec87fe9b53efe19d3bfff90ef0f6ef"/>
    <m/>
    <x v="0"/>
    <n v="1"/>
    <x v="1"/>
  </r>
  <r>
    <x v="30"/>
    <m/>
    <m/>
    <x v="0"/>
    <n v="1"/>
    <x v="1"/>
  </r>
  <r>
    <x v="30"/>
    <m/>
    <n v="1"/>
    <x v="5"/>
    <n v="1"/>
    <x v="164"/>
  </r>
  <r>
    <x v="30"/>
    <m/>
    <m/>
    <x v="0"/>
    <n v="1"/>
    <x v="1"/>
  </r>
  <r>
    <x v="30"/>
    <s v="bf0efac7a9ce524341fb3967eb2b41c09afd1f1e"/>
    <m/>
    <x v="0"/>
    <n v="25"/>
    <x v="1"/>
  </r>
  <r>
    <x v="30"/>
    <m/>
    <m/>
    <x v="0"/>
    <n v="25"/>
    <x v="1"/>
  </r>
  <r>
    <x v="30"/>
    <m/>
    <n v="0.255"/>
    <x v="61"/>
    <n v="25"/>
    <x v="614"/>
  </r>
  <r>
    <x v="30"/>
    <m/>
    <n v="0.28499999999999998"/>
    <x v="45"/>
    <n v="25"/>
    <x v="615"/>
  </r>
  <r>
    <x v="30"/>
    <m/>
    <n v="0.45800000000000002"/>
    <x v="31"/>
    <n v="25"/>
    <x v="616"/>
  </r>
  <r>
    <x v="30"/>
    <m/>
    <m/>
    <x v="0"/>
    <n v="25"/>
    <x v="1"/>
  </r>
  <r>
    <x v="30"/>
    <s v="3be94e6c074a53a0a203561b57540ff4f2cdc689"/>
    <m/>
    <x v="0"/>
    <n v="113"/>
    <x v="1"/>
  </r>
  <r>
    <x v="30"/>
    <m/>
    <m/>
    <x v="0"/>
    <n v="113"/>
    <x v="1"/>
  </r>
  <r>
    <x v="30"/>
    <m/>
    <n v="0.251"/>
    <x v="6"/>
    <n v="113"/>
    <x v="617"/>
  </r>
  <r>
    <x v="30"/>
    <m/>
    <n v="0.32300000000000001"/>
    <x v="2"/>
    <n v="113"/>
    <x v="618"/>
  </r>
  <r>
    <x v="30"/>
    <m/>
    <n v="0.377"/>
    <x v="33"/>
    <n v="113"/>
    <x v="619"/>
  </r>
  <r>
    <x v="30"/>
    <m/>
    <n v="4.7E-2"/>
    <x v="5"/>
    <n v="113"/>
    <x v="620"/>
  </r>
  <r>
    <x v="30"/>
    <m/>
    <m/>
    <x v="0"/>
    <n v="113"/>
    <x v="1"/>
  </r>
  <r>
    <x v="30"/>
    <s v="e6997d6ab5e5e048b1f99c764cd5e0c17d30808d"/>
    <m/>
    <x v="0"/>
    <n v="74"/>
    <x v="1"/>
  </r>
  <r>
    <x v="30"/>
    <m/>
    <m/>
    <x v="0"/>
    <n v="74"/>
    <x v="1"/>
  </r>
  <r>
    <x v="30"/>
    <m/>
    <n v="0.224"/>
    <x v="2"/>
    <n v="74"/>
    <x v="621"/>
  </r>
  <r>
    <x v="30"/>
    <m/>
    <n v="0.182"/>
    <x v="33"/>
    <n v="74"/>
    <x v="622"/>
  </r>
  <r>
    <x v="30"/>
    <m/>
    <n v="0.56299999999999994"/>
    <x v="3"/>
    <n v="74"/>
    <x v="623"/>
  </r>
  <r>
    <x v="30"/>
    <m/>
    <n v="0.03"/>
    <x v="7"/>
    <n v="74"/>
    <x v="624"/>
  </r>
  <r>
    <x v="30"/>
    <m/>
    <m/>
    <x v="0"/>
    <n v="74"/>
    <x v="1"/>
  </r>
  <r>
    <x v="30"/>
    <s v="fb925afd65723878fa2911f513f275eada1c8337"/>
    <m/>
    <x v="0"/>
    <n v="136"/>
    <x v="1"/>
  </r>
  <r>
    <x v="30"/>
    <m/>
    <m/>
    <x v="0"/>
    <n v="136"/>
    <x v="1"/>
  </r>
  <r>
    <x v="30"/>
    <m/>
    <n v="0.14599999999999999"/>
    <x v="6"/>
    <n v="136"/>
    <x v="625"/>
  </r>
  <r>
    <x v="30"/>
    <m/>
    <n v="0.124"/>
    <x v="43"/>
    <n v="136"/>
    <x v="626"/>
  </r>
  <r>
    <x v="30"/>
    <m/>
    <n v="6.0000000000000001E-3"/>
    <x v="23"/>
    <n v="136"/>
    <x v="627"/>
  </r>
  <r>
    <x v="30"/>
    <m/>
    <n v="7.8E-2"/>
    <x v="3"/>
    <n v="136"/>
    <x v="628"/>
  </r>
  <r>
    <x v="30"/>
    <m/>
    <n v="0.63500000000000001"/>
    <x v="7"/>
    <n v="136"/>
    <x v="629"/>
  </r>
  <r>
    <x v="30"/>
    <m/>
    <n v="8.0000000000000002E-3"/>
    <x v="29"/>
    <n v="136"/>
    <x v="630"/>
  </r>
  <r>
    <x v="30"/>
    <m/>
    <m/>
    <x v="0"/>
    <n v="136"/>
    <x v="1"/>
  </r>
  <r>
    <x v="30"/>
    <s v="df7f129d1fb76934b1d45653f86df6a6411c66ad"/>
    <m/>
    <x v="0"/>
    <n v="62"/>
    <x v="1"/>
  </r>
  <r>
    <x v="30"/>
    <m/>
    <m/>
    <x v="0"/>
    <n v="62"/>
    <x v="1"/>
  </r>
  <r>
    <x v="30"/>
    <m/>
    <n v="1"/>
    <x v="6"/>
    <n v="62"/>
    <x v="631"/>
  </r>
  <r>
    <x v="30"/>
    <m/>
    <m/>
    <x v="0"/>
    <n v="62"/>
    <x v="1"/>
  </r>
  <r>
    <x v="30"/>
    <s v="46068dbc19b0223f2b1da316482d46a3cdcc29b6"/>
    <m/>
    <x v="0"/>
    <n v="68"/>
    <x v="1"/>
  </r>
  <r>
    <x v="30"/>
    <m/>
    <m/>
    <x v="0"/>
    <n v="68"/>
    <x v="1"/>
  </r>
  <r>
    <x v="30"/>
    <m/>
    <n v="0.96199999999999997"/>
    <x v="6"/>
    <n v="68"/>
    <x v="632"/>
  </r>
  <r>
    <x v="30"/>
    <m/>
    <n v="3.6999999999999998E-2"/>
    <x v="2"/>
    <n v="68"/>
    <x v="633"/>
  </r>
  <r>
    <x v="30"/>
    <m/>
    <m/>
    <x v="0"/>
    <n v="68"/>
    <x v="1"/>
  </r>
  <r>
    <x v="30"/>
    <s v="e08d7acd008b68259832a7479d817ad6e087779f"/>
    <m/>
    <x v="0"/>
    <n v="202"/>
    <x v="1"/>
  </r>
  <r>
    <x v="30"/>
    <m/>
    <m/>
    <x v="0"/>
    <n v="202"/>
    <x v="1"/>
  </r>
  <r>
    <x v="30"/>
    <m/>
    <n v="0.96599999999999997"/>
    <x v="43"/>
    <n v="202"/>
    <x v="634"/>
  </r>
  <r>
    <x v="30"/>
    <m/>
    <n v="3.3000000000000002E-2"/>
    <x v="31"/>
    <n v="202"/>
    <x v="635"/>
  </r>
  <r>
    <x v="30"/>
    <m/>
    <m/>
    <x v="0"/>
    <n v="202"/>
    <x v="1"/>
  </r>
  <r>
    <x v="30"/>
    <s v="c066779f8418835827eb0c48ce4ddb1ecccd416c"/>
    <m/>
    <x v="0"/>
    <n v="229"/>
    <x v="1"/>
  </r>
  <r>
    <x v="30"/>
    <m/>
    <m/>
    <x v="0"/>
    <n v="229"/>
    <x v="1"/>
  </r>
  <r>
    <x v="30"/>
    <m/>
    <n v="1"/>
    <x v="2"/>
    <n v="229"/>
    <x v="636"/>
  </r>
  <r>
    <x v="30"/>
    <m/>
    <m/>
    <x v="0"/>
    <n v="229"/>
    <x v="1"/>
  </r>
  <r>
    <x v="30"/>
    <s v="c7ad0ea79722bb806ae4f5b8f8adfd67fa3ca180"/>
    <m/>
    <x v="0"/>
    <n v="171"/>
    <x v="1"/>
  </r>
  <r>
    <x v="30"/>
    <m/>
    <m/>
    <x v="0"/>
    <n v="171"/>
    <x v="1"/>
  </r>
  <r>
    <x v="30"/>
    <m/>
    <n v="1"/>
    <x v="2"/>
    <n v="171"/>
    <x v="637"/>
  </r>
  <r>
    <x v="30"/>
    <m/>
    <m/>
    <x v="0"/>
    <n v="171"/>
    <x v="1"/>
  </r>
  <r>
    <x v="30"/>
    <s v="8efec57e697a3bdbd72e4cdebf39e8e8fa9c2df4"/>
    <m/>
    <x v="0"/>
    <n v="307"/>
    <x v="1"/>
  </r>
  <r>
    <x v="30"/>
    <m/>
    <m/>
    <x v="0"/>
    <n v="307"/>
    <x v="1"/>
  </r>
  <r>
    <x v="30"/>
    <m/>
    <n v="1"/>
    <x v="2"/>
    <n v="307"/>
    <x v="638"/>
  </r>
  <r>
    <x v="30"/>
    <m/>
    <m/>
    <x v="0"/>
    <n v="307"/>
    <x v="1"/>
  </r>
  <r>
    <x v="30"/>
    <s v="7cccec0ff61f573baf17cde32e325b7f2b08e2cb"/>
    <m/>
    <x v="0"/>
    <n v="4"/>
    <x v="1"/>
  </r>
  <r>
    <x v="30"/>
    <m/>
    <m/>
    <x v="0"/>
    <n v="4"/>
    <x v="1"/>
  </r>
  <r>
    <x v="30"/>
    <m/>
    <n v="1"/>
    <x v="3"/>
    <n v="4"/>
    <x v="2"/>
  </r>
  <r>
    <x v="31"/>
    <m/>
    <m/>
    <x v="0"/>
    <m/>
    <x v="6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H74" firstHeaderRow="1" firstDataRow="2" firstDataCol="1"/>
  <pivotFields count="6">
    <pivotField axis="axisCol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axis="axisRow" showAll="0">
      <items count="70">
        <item x="49"/>
        <item x="33"/>
        <item x="51"/>
        <item x="60"/>
        <item x="2"/>
        <item x="6"/>
        <item x="42"/>
        <item x="27"/>
        <item x="26"/>
        <item x="61"/>
        <item x="43"/>
        <item x="45"/>
        <item x="40"/>
        <item x="34"/>
        <item x="68"/>
        <item x="46"/>
        <item x="32"/>
        <item x="39"/>
        <item x="29"/>
        <item x="23"/>
        <item x="20"/>
        <item x="9"/>
        <item x="30"/>
        <item x="55"/>
        <item x="5"/>
        <item x="3"/>
        <item x="18"/>
        <item x="54"/>
        <item x="7"/>
        <item x="57"/>
        <item x="35"/>
        <item x="19"/>
        <item x="36"/>
        <item x="52"/>
        <item x="24"/>
        <item x="1"/>
        <item x="48"/>
        <item x="15"/>
        <item x="8"/>
        <item x="66"/>
        <item x="10"/>
        <item x="53"/>
        <item x="41"/>
        <item x="47"/>
        <item x="21"/>
        <item x="37"/>
        <item x="59"/>
        <item x="11"/>
        <item x="63"/>
        <item x="62"/>
        <item x="17"/>
        <item x="4"/>
        <item x="28"/>
        <item x="56"/>
        <item x="38"/>
        <item x="31"/>
        <item x="44"/>
        <item x="14"/>
        <item x="12"/>
        <item x="13"/>
        <item x="50"/>
        <item x="64"/>
        <item x="58"/>
        <item x="65"/>
        <item x="25"/>
        <item x="16"/>
        <item x="22"/>
        <item x="67"/>
        <item x="0"/>
        <item t="default"/>
      </items>
    </pivotField>
    <pivotField showAll="0"/>
    <pivotField dataField="1" showAll="0">
      <items count="641">
        <item x="1"/>
        <item x="313"/>
        <item x="128"/>
        <item x="607"/>
        <item x="68"/>
        <item x="103"/>
        <item x="538"/>
        <item x="391"/>
        <item x="57"/>
        <item x="320"/>
        <item x="546"/>
        <item x="627"/>
        <item x="154"/>
        <item x="249"/>
        <item x="411"/>
        <item x="288"/>
        <item x="164"/>
        <item x="516"/>
        <item x="244"/>
        <item x="325"/>
        <item x="555"/>
        <item x="49"/>
        <item x="630"/>
        <item x="153"/>
        <item x="132"/>
        <item x="334"/>
        <item x="417"/>
        <item x="349"/>
        <item x="248"/>
        <item x="158"/>
        <item x="189"/>
        <item x="331"/>
        <item x="444"/>
        <item x="539"/>
        <item x="151"/>
        <item x="123"/>
        <item x="24"/>
        <item x="507"/>
        <item x="231"/>
        <item x="182"/>
        <item x="397"/>
        <item x="511"/>
        <item x="129"/>
        <item x="19"/>
        <item x="51"/>
        <item x="254"/>
        <item x="409"/>
        <item x="547"/>
        <item x="435"/>
        <item x="78"/>
        <item x="70"/>
        <item x="18"/>
        <item x="115"/>
        <item x="250"/>
        <item x="605"/>
        <item x="624"/>
        <item x="296"/>
        <item x="21"/>
        <item x="425"/>
        <item x="161"/>
        <item x="329"/>
        <item x="25"/>
        <item x="152"/>
        <item x="338"/>
        <item x="82"/>
        <item x="561"/>
        <item x="179"/>
        <item x="14"/>
        <item x="75"/>
        <item x="633"/>
        <item x="572"/>
        <item x="192"/>
        <item x="434"/>
        <item x="264"/>
        <item x="285"/>
        <item x="22"/>
        <item x="512"/>
        <item x="290"/>
        <item x="5"/>
        <item x="298"/>
        <item x="308"/>
        <item x="433"/>
        <item x="23"/>
        <item x="431"/>
        <item x="439"/>
        <item x="535"/>
        <item x="469"/>
        <item x="38"/>
        <item x="178"/>
        <item x="270"/>
        <item x="195"/>
        <item x="236"/>
        <item x="267"/>
        <item x="436"/>
        <item x="136"/>
        <item x="173"/>
        <item x="263"/>
        <item x="558"/>
        <item x="510"/>
        <item x="209"/>
        <item x="339"/>
        <item x="4"/>
        <item x="66"/>
        <item x="355"/>
        <item x="375"/>
        <item x="216"/>
        <item x="340"/>
        <item x="184"/>
        <item x="305"/>
        <item x="389"/>
        <item x="398"/>
        <item x="90"/>
        <item x="2"/>
        <item x="430"/>
        <item x="100"/>
        <item x="169"/>
        <item x="79"/>
        <item x="160"/>
        <item x="162"/>
        <item x="33"/>
        <item x="316"/>
        <item x="10"/>
        <item x="47"/>
        <item x="34"/>
        <item x="309"/>
        <item x="12"/>
        <item x="559"/>
        <item x="494"/>
        <item x="83"/>
        <item x="422"/>
        <item x="369"/>
        <item x="220"/>
        <item x="479"/>
        <item x="567"/>
        <item x="311"/>
        <item x="239"/>
        <item x="566"/>
        <item x="175"/>
        <item x="620"/>
        <item x="279"/>
        <item x="130"/>
        <item x="489"/>
        <item x="265"/>
        <item x="423"/>
        <item x="519"/>
        <item x="163"/>
        <item x="94"/>
        <item x="8"/>
        <item x="408"/>
        <item x="577"/>
        <item x="505"/>
        <item x="269"/>
        <item x="614"/>
        <item x="356"/>
        <item x="262"/>
        <item x="304"/>
        <item x="635"/>
        <item x="204"/>
        <item x="58"/>
        <item x="476"/>
        <item x="194"/>
        <item x="351"/>
        <item x="64"/>
        <item x="496"/>
        <item x="299"/>
        <item x="615"/>
        <item x="251"/>
        <item x="87"/>
        <item x="214"/>
        <item x="257"/>
        <item x="170"/>
        <item x="515"/>
        <item x="343"/>
        <item x="147"/>
        <item x="606"/>
        <item x="302"/>
        <item x="20"/>
        <item x="400"/>
        <item x="42"/>
        <item x="120"/>
        <item x="574"/>
        <item x="363"/>
        <item x="266"/>
        <item x="585"/>
        <item x="317"/>
        <item x="11"/>
        <item x="513"/>
        <item x="199"/>
        <item x="181"/>
        <item x="196"/>
        <item x="191"/>
        <item x="358"/>
        <item x="206"/>
        <item x="601"/>
        <item x="287"/>
        <item x="540"/>
        <item x="396"/>
        <item x="40"/>
        <item x="29"/>
        <item x="537"/>
        <item x="378"/>
        <item x="3"/>
        <item x="472"/>
        <item x="405"/>
        <item x="457"/>
        <item x="628"/>
        <item x="277"/>
        <item x="527"/>
        <item x="521"/>
        <item x="573"/>
        <item x="98"/>
        <item x="475"/>
        <item x="105"/>
        <item x="616"/>
        <item x="354"/>
        <item x="403"/>
        <item x="402"/>
        <item x="303"/>
        <item x="6"/>
        <item x="386"/>
        <item x="524"/>
        <item x="463"/>
        <item x="174"/>
        <item x="532"/>
        <item x="293"/>
        <item x="383"/>
        <item x="517"/>
        <item x="466"/>
        <item x="388"/>
        <item x="353"/>
        <item x="622"/>
        <item x="604"/>
        <item x="504"/>
        <item x="478"/>
        <item x="385"/>
        <item x="226"/>
        <item x="525"/>
        <item x="134"/>
        <item x="45"/>
        <item x="39"/>
        <item x="41"/>
        <item x="350"/>
        <item x="247"/>
        <item x="347"/>
        <item x="551"/>
        <item x="306"/>
        <item x="46"/>
        <item x="284"/>
        <item x="278"/>
        <item x="222"/>
        <item x="106"/>
        <item x="291"/>
        <item x="176"/>
        <item x="116"/>
        <item x="229"/>
        <item x="144"/>
        <item x="621"/>
        <item x="348"/>
        <item x="372"/>
        <item x="626"/>
        <item x="80"/>
        <item x="410"/>
        <item x="9"/>
        <item x="420"/>
        <item x="140"/>
        <item x="17"/>
        <item x="382"/>
        <item x="608"/>
        <item x="92"/>
        <item x="458"/>
        <item x="379"/>
        <item x="13"/>
        <item x="462"/>
        <item x="371"/>
        <item x="474"/>
        <item x="185"/>
        <item x="580"/>
        <item x="297"/>
        <item x="99"/>
        <item x="177"/>
        <item x="232"/>
        <item x="450"/>
        <item x="197"/>
        <item x="30"/>
        <item x="65"/>
        <item x="44"/>
        <item x="268"/>
        <item x="210"/>
        <item x="438"/>
        <item x="67"/>
        <item x="447"/>
        <item x="579"/>
        <item x="467"/>
        <item x="238"/>
        <item x="625"/>
        <item x="228"/>
        <item x="113"/>
        <item x="121"/>
        <item x="56"/>
        <item x="28"/>
        <item x="380"/>
        <item x="327"/>
        <item x="283"/>
        <item x="359"/>
        <item x="576"/>
        <item x="167"/>
        <item x="43"/>
        <item x="60"/>
        <item x="520"/>
        <item x="541"/>
        <item x="102"/>
        <item x="486"/>
        <item x="345"/>
        <item x="172"/>
        <item x="201"/>
        <item x="357"/>
        <item x="550"/>
        <item x="253"/>
        <item x="584"/>
        <item x="381"/>
        <item x="399"/>
        <item x="227"/>
        <item x="211"/>
        <item x="237"/>
        <item x="418"/>
        <item x="592"/>
        <item x="611"/>
        <item x="225"/>
        <item x="315"/>
        <item x="276"/>
        <item x="365"/>
        <item x="464"/>
        <item x="168"/>
        <item x="401"/>
        <item x="362"/>
        <item x="564"/>
        <item x="609"/>
        <item x="459"/>
        <item x="617"/>
        <item x="104"/>
        <item x="150"/>
        <item x="73"/>
        <item x="367"/>
        <item x="597"/>
        <item x="59"/>
        <item x="32"/>
        <item x="514"/>
        <item x="373"/>
        <item x="508"/>
        <item x="612"/>
        <item x="219"/>
        <item x="498"/>
        <item x="108"/>
        <item x="449"/>
        <item x="328"/>
        <item x="613"/>
        <item x="502"/>
        <item x="15"/>
        <item x="145"/>
        <item x="166"/>
        <item x="618"/>
        <item x="7"/>
        <item x="101"/>
        <item x="187"/>
        <item x="603"/>
        <item x="224"/>
        <item x="213"/>
        <item x="364"/>
        <item x="149"/>
        <item x="491"/>
        <item x="326"/>
        <item x="593"/>
        <item x="186"/>
        <item x="623"/>
        <item x="374"/>
        <item x="506"/>
        <item x="180"/>
        <item x="619"/>
        <item x="127"/>
        <item x="112"/>
        <item x="460"/>
        <item x="35"/>
        <item x="234"/>
        <item x="37"/>
        <item x="245"/>
        <item x="368"/>
        <item x="461"/>
        <item x="485"/>
        <item x="492"/>
        <item x="323"/>
        <item x="446"/>
        <item x="208"/>
        <item x="85"/>
        <item x="610"/>
        <item x="552"/>
        <item x="563"/>
        <item x="526"/>
        <item x="484"/>
        <item x="110"/>
        <item x="148"/>
        <item x="301"/>
        <item x="312"/>
        <item x="361"/>
        <item x="342"/>
        <item x="218"/>
        <item x="414"/>
        <item x="509"/>
        <item x="522"/>
        <item x="292"/>
        <item x="48"/>
        <item x="258"/>
        <item x="282"/>
        <item x="413"/>
        <item x="188"/>
        <item x="300"/>
        <item x="332"/>
        <item x="289"/>
        <item x="240"/>
        <item x="233"/>
        <item x="107"/>
        <item x="501"/>
        <item x="631"/>
        <item x="223"/>
        <item x="518"/>
        <item x="471"/>
        <item x="632"/>
        <item x="575"/>
        <item x="333"/>
        <item x="392"/>
        <item x="523"/>
        <item x="443"/>
        <item x="133"/>
        <item x="468"/>
        <item x="235"/>
        <item x="571"/>
        <item x="596"/>
        <item x="534"/>
        <item x="395"/>
        <item x="54"/>
        <item x="202"/>
        <item x="557"/>
        <item x="583"/>
        <item x="503"/>
        <item x="242"/>
        <item x="481"/>
        <item x="314"/>
        <item x="426"/>
        <item x="88"/>
        <item x="586"/>
        <item x="53"/>
        <item x="377"/>
        <item x="31"/>
        <item x="565"/>
        <item x="412"/>
        <item x="141"/>
        <item x="137"/>
        <item x="171"/>
        <item x="97"/>
        <item x="221"/>
        <item x="135"/>
        <item x="390"/>
        <item x="497"/>
        <item x="629"/>
        <item x="344"/>
        <item x="477"/>
        <item x="252"/>
        <item x="146"/>
        <item x="89"/>
        <item x="352"/>
        <item x="63"/>
        <item x="529"/>
        <item x="543"/>
        <item x="346"/>
        <item x="483"/>
        <item x="71"/>
        <item x="376"/>
        <item x="366"/>
        <item x="578"/>
        <item x="217"/>
        <item x="61"/>
        <item x="207"/>
        <item x="307"/>
        <item x="499"/>
        <item x="569"/>
        <item x="77"/>
        <item x="470"/>
        <item x="91"/>
        <item x="595"/>
        <item x="424"/>
        <item x="95"/>
        <item x="360"/>
        <item x="256"/>
        <item x="488"/>
        <item x="96"/>
        <item x="26"/>
        <item x="324"/>
        <item x="416"/>
        <item x="560"/>
        <item x="156"/>
        <item x="36"/>
        <item x="473"/>
        <item x="599"/>
        <item x="62"/>
        <item x="542"/>
        <item x="370"/>
        <item x="600"/>
        <item x="465"/>
        <item x="55"/>
        <item x="419"/>
        <item x="556"/>
        <item x="453"/>
        <item x="490"/>
        <item x="74"/>
        <item x="456"/>
        <item x="441"/>
        <item x="528"/>
        <item x="119"/>
        <item x="200"/>
        <item x="568"/>
        <item x="165"/>
        <item x="637"/>
        <item x="205"/>
        <item x="93"/>
        <item x="52"/>
        <item x="570"/>
        <item x="318"/>
        <item x="50"/>
        <item x="109"/>
        <item x="215"/>
        <item x="394"/>
        <item x="549"/>
        <item x="598"/>
        <item x="321"/>
        <item x="500"/>
        <item x="634"/>
        <item x="246"/>
        <item x="142"/>
        <item x="336"/>
        <item x="190"/>
        <item x="114"/>
        <item x="588"/>
        <item x="72"/>
        <item x="131"/>
        <item x="319"/>
        <item x="138"/>
        <item x="286"/>
        <item x="636"/>
        <item x="454"/>
        <item x="545"/>
        <item x="241"/>
        <item x="259"/>
        <item x="455"/>
        <item x="124"/>
        <item x="261"/>
        <item x="404"/>
        <item x="387"/>
        <item x="81"/>
        <item x="487"/>
        <item x="69"/>
        <item x="16"/>
        <item x="230"/>
        <item x="310"/>
        <item x="271"/>
        <item x="27"/>
        <item x="126"/>
        <item x="155"/>
        <item x="445"/>
        <item x="295"/>
        <item x="533"/>
        <item x="421"/>
        <item x="638"/>
        <item x="157"/>
        <item x="86"/>
        <item x="480"/>
        <item x="554"/>
        <item x="294"/>
        <item x="590"/>
        <item x="451"/>
        <item x="415"/>
        <item x="143"/>
        <item x="139"/>
        <item x="582"/>
        <item x="122"/>
        <item x="448"/>
        <item x="393"/>
        <item x="111"/>
        <item x="337"/>
        <item x="442"/>
        <item x="452"/>
        <item x="602"/>
        <item x="553"/>
        <item x="548"/>
        <item x="406"/>
        <item x="198"/>
        <item x="482"/>
        <item x="193"/>
        <item x="243"/>
        <item x="335"/>
        <item x="437"/>
        <item x="255"/>
        <item x="183"/>
        <item x="274"/>
        <item x="384"/>
        <item x="407"/>
        <item x="544"/>
        <item x="76"/>
        <item x="118"/>
        <item x="260"/>
        <item x="159"/>
        <item x="203"/>
        <item x="212"/>
        <item x="322"/>
        <item x="581"/>
        <item x="530"/>
        <item x="330"/>
        <item x="594"/>
        <item x="280"/>
        <item x="427"/>
        <item x="341"/>
        <item x="117"/>
        <item x="125"/>
        <item x="589"/>
        <item x="562"/>
        <item x="495"/>
        <item x="281"/>
        <item x="273"/>
        <item x="493"/>
        <item x="440"/>
        <item x="272"/>
        <item x="84"/>
        <item x="587"/>
        <item x="275"/>
        <item x="428"/>
        <item x="429"/>
        <item x="531"/>
        <item x="432"/>
        <item x="536"/>
        <item x="591"/>
        <item x="0"/>
        <item x="639"/>
        <item t="default"/>
      </items>
    </pivotField>
  </pivotFields>
  <rowFields count="1">
    <field x="3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0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Sum of LOC Per Component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Jan_2014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an_2014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L2051"/>
  <sheetViews>
    <sheetView workbookViewId="0">
      <selection sqref="A1:D2051"/>
    </sheetView>
  </sheetViews>
  <sheetFormatPr defaultRowHeight="15" x14ac:dyDescent="0.25"/>
  <cols>
    <col min="1" max="1" width="43.7109375" bestFit="1" customWidth="1"/>
    <col min="2" max="2" width="9.42578125" bestFit="1" customWidth="1"/>
    <col min="3" max="3" width="42.140625" bestFit="1" customWidth="1"/>
    <col min="4" max="4" width="6.140625" bestFit="1" customWidth="1"/>
  </cols>
  <sheetData>
    <row r="1" spans="1:402" x14ac:dyDescent="0.25">
      <c r="A1" t="s">
        <v>0</v>
      </c>
      <c r="B1" t="s">
        <v>1</v>
      </c>
      <c r="C1" t="s">
        <v>2</v>
      </c>
    </row>
    <row r="2" spans="1:402" x14ac:dyDescent="0.25">
      <c r="A2" t="s">
        <v>3</v>
      </c>
      <c r="D2">
        <f>IFERROR(HLOOKUP($A2,$E$2:$OL$3,2,FALSE),"")</f>
        <v>4</v>
      </c>
      <c r="E2" t="s">
        <v>475</v>
      </c>
      <c r="F2" t="s">
        <v>129</v>
      </c>
      <c r="G2" t="s">
        <v>258</v>
      </c>
      <c r="H2" t="s">
        <v>130</v>
      </c>
      <c r="I2" t="s">
        <v>131</v>
      </c>
      <c r="J2" s="2" t="s">
        <v>366</v>
      </c>
      <c r="K2" t="s">
        <v>259</v>
      </c>
      <c r="L2" t="s">
        <v>260</v>
      </c>
      <c r="M2" t="s">
        <v>185</v>
      </c>
      <c r="N2" t="s">
        <v>383</v>
      </c>
      <c r="O2" t="s">
        <v>352</v>
      </c>
      <c r="P2" t="s">
        <v>417</v>
      </c>
      <c r="Q2" t="s">
        <v>418</v>
      </c>
      <c r="R2" t="s">
        <v>499</v>
      </c>
      <c r="S2" t="s">
        <v>500</v>
      </c>
      <c r="T2" t="s">
        <v>384</v>
      </c>
      <c r="U2" t="s">
        <v>54</v>
      </c>
      <c r="V2" t="s">
        <v>261</v>
      </c>
      <c r="W2" t="s">
        <v>263</v>
      </c>
      <c r="X2" t="s">
        <v>265</v>
      </c>
      <c r="Y2" t="s">
        <v>266</v>
      </c>
      <c r="Z2" t="s">
        <v>501</v>
      </c>
      <c r="AA2" t="s">
        <v>385</v>
      </c>
      <c r="AB2" t="s">
        <v>334</v>
      </c>
      <c r="AC2" t="s">
        <v>335</v>
      </c>
      <c r="AD2" t="s">
        <v>502</v>
      </c>
      <c r="AE2" t="s">
        <v>336</v>
      </c>
      <c r="AF2" t="s">
        <v>386</v>
      </c>
      <c r="AG2" t="s">
        <v>387</v>
      </c>
      <c r="AH2" t="s">
        <v>388</v>
      </c>
      <c r="AI2" t="s">
        <v>389</v>
      </c>
      <c r="AJ2" t="s">
        <v>390</v>
      </c>
      <c r="AK2" t="s">
        <v>391</v>
      </c>
      <c r="AL2" t="s">
        <v>392</v>
      </c>
      <c r="AM2" t="s">
        <v>367</v>
      </c>
      <c r="AN2" t="s">
        <v>370</v>
      </c>
      <c r="AO2" t="s">
        <v>286</v>
      </c>
      <c r="AP2" t="s">
        <v>503</v>
      </c>
      <c r="AQ2" t="s">
        <v>148</v>
      </c>
      <c r="AR2" t="s">
        <v>407</v>
      </c>
      <c r="AS2" t="s">
        <v>170</v>
      </c>
      <c r="AT2" t="s">
        <v>408</v>
      </c>
      <c r="AU2" t="s">
        <v>483</v>
      </c>
      <c r="AV2" s="2" t="s">
        <v>309</v>
      </c>
      <c r="AW2" t="s">
        <v>171</v>
      </c>
      <c r="AX2" t="s">
        <v>186</v>
      </c>
      <c r="AY2" t="s">
        <v>149</v>
      </c>
      <c r="AZ2" t="s">
        <v>476</v>
      </c>
      <c r="BA2" t="s">
        <v>477</v>
      </c>
      <c r="BB2" t="s">
        <v>85</v>
      </c>
      <c r="BC2" t="s">
        <v>409</v>
      </c>
      <c r="BD2" t="s">
        <v>410</v>
      </c>
      <c r="BE2" t="s">
        <v>310</v>
      </c>
      <c r="BF2" t="s">
        <v>132</v>
      </c>
      <c r="BG2" t="s">
        <v>133</v>
      </c>
      <c r="BH2" t="s">
        <v>135</v>
      </c>
      <c r="BI2" t="s">
        <v>136</v>
      </c>
      <c r="BJ2" t="s">
        <v>311</v>
      </c>
      <c r="BK2" t="s">
        <v>187</v>
      </c>
      <c r="BL2" t="s">
        <v>188</v>
      </c>
      <c r="BM2" t="s">
        <v>189</v>
      </c>
      <c r="BN2" t="s">
        <v>190</v>
      </c>
      <c r="BO2" t="s">
        <v>191</v>
      </c>
      <c r="BP2" t="s">
        <v>192</v>
      </c>
      <c r="BQ2" t="s">
        <v>193</v>
      </c>
      <c r="BR2" t="s">
        <v>194</v>
      </c>
      <c r="BS2" t="s">
        <v>337</v>
      </c>
      <c r="BT2" t="s">
        <v>7</v>
      </c>
      <c r="BU2" t="s">
        <v>353</v>
      </c>
      <c r="BV2" t="s">
        <v>87</v>
      </c>
      <c r="BW2" t="s">
        <v>91</v>
      </c>
      <c r="BX2" t="s">
        <v>92</v>
      </c>
      <c r="BY2" t="s">
        <v>22</v>
      </c>
      <c r="BZ2" t="s">
        <v>436</v>
      </c>
      <c r="CA2" t="s">
        <v>283</v>
      </c>
      <c r="CB2" t="s">
        <v>93</v>
      </c>
      <c r="CC2" t="s">
        <v>195</v>
      </c>
      <c r="CD2" t="s">
        <v>442</v>
      </c>
      <c r="CE2" t="s">
        <v>439</v>
      </c>
      <c r="CF2" t="s">
        <v>338</v>
      </c>
      <c r="CG2" t="s">
        <v>196</v>
      </c>
      <c r="CH2" t="s">
        <v>197</v>
      </c>
      <c r="CI2" t="s">
        <v>419</v>
      </c>
      <c r="CJ2" t="s">
        <v>363</v>
      </c>
      <c r="CK2" t="s">
        <v>443</v>
      </c>
      <c r="CL2" t="s">
        <v>444</v>
      </c>
      <c r="CM2" t="s">
        <v>445</v>
      </c>
      <c r="CN2" t="s">
        <v>484</v>
      </c>
      <c r="CO2" t="s">
        <v>94</v>
      </c>
      <c r="CP2" t="s">
        <v>354</v>
      </c>
      <c r="CQ2" t="s">
        <v>355</v>
      </c>
      <c r="CR2" t="s">
        <v>55</v>
      </c>
      <c r="CS2" t="s">
        <v>446</v>
      </c>
      <c r="CT2" t="s">
        <v>198</v>
      </c>
      <c r="CU2" t="s">
        <v>199</v>
      </c>
      <c r="CV2" t="s">
        <v>200</v>
      </c>
      <c r="CW2" t="s">
        <v>420</v>
      </c>
      <c r="CX2" t="s">
        <v>421</v>
      </c>
      <c r="CY2" t="s">
        <v>478</v>
      </c>
      <c r="CZ2" t="s">
        <v>479</v>
      </c>
      <c r="DA2" t="s">
        <v>150</v>
      </c>
      <c r="DB2" t="s">
        <v>201</v>
      </c>
      <c r="DC2" t="s">
        <v>202</v>
      </c>
      <c r="DD2" t="s">
        <v>203</v>
      </c>
      <c r="DE2" t="s">
        <v>204</v>
      </c>
      <c r="DF2" t="s">
        <v>205</v>
      </c>
      <c r="DG2" t="s">
        <v>206</v>
      </c>
      <c r="DH2" t="s">
        <v>24</v>
      </c>
      <c r="DI2" t="s">
        <v>207</v>
      </c>
      <c r="DJ2" t="s">
        <v>208</v>
      </c>
      <c r="DK2" t="s">
        <v>209</v>
      </c>
      <c r="DL2" t="s">
        <v>95</v>
      </c>
      <c r="DM2" t="s">
        <v>210</v>
      </c>
      <c r="DN2" t="s">
        <v>211</v>
      </c>
      <c r="DO2" t="s">
        <v>430</v>
      </c>
      <c r="DP2" t="s">
        <v>431</v>
      </c>
      <c r="DQ2" t="s">
        <v>432</v>
      </c>
      <c r="DR2" t="s">
        <v>96</v>
      </c>
      <c r="DS2" t="s">
        <v>100</v>
      </c>
      <c r="DT2" t="s">
        <v>101</v>
      </c>
      <c r="DU2" t="s">
        <v>447</v>
      </c>
      <c r="DV2" t="s">
        <v>339</v>
      </c>
      <c r="DW2" t="s">
        <v>449</v>
      </c>
      <c r="DX2" t="s">
        <v>485</v>
      </c>
      <c r="DY2" t="s">
        <v>486</v>
      </c>
      <c r="DZ2" t="s">
        <v>487</v>
      </c>
      <c r="EA2" t="s">
        <v>422</v>
      </c>
      <c r="EB2" t="s">
        <v>423</v>
      </c>
      <c r="EC2" t="s">
        <v>424</v>
      </c>
      <c r="ED2" t="s">
        <v>488</v>
      </c>
      <c r="EE2" t="s">
        <v>371</v>
      </c>
      <c r="EF2" t="s">
        <v>356</v>
      </c>
      <c r="EG2" t="s">
        <v>489</v>
      </c>
      <c r="EH2" t="s">
        <v>357</v>
      </c>
      <c r="EI2" t="s">
        <v>312</v>
      </c>
      <c r="EJ2" t="s">
        <v>287</v>
      </c>
      <c r="EK2" t="s">
        <v>267</v>
      </c>
      <c r="EL2" t="s">
        <v>269</v>
      </c>
      <c r="EM2" t="s">
        <v>270</v>
      </c>
      <c r="EN2" t="s">
        <v>490</v>
      </c>
      <c r="EO2" t="s">
        <v>450</v>
      </c>
      <c r="EP2" t="s">
        <v>372</v>
      </c>
      <c r="EQ2" t="s">
        <v>57</v>
      </c>
      <c r="ER2" t="s">
        <v>59</v>
      </c>
      <c r="ES2" t="s">
        <v>491</v>
      </c>
      <c r="ET2" t="s">
        <v>152</v>
      </c>
      <c r="EU2" t="s">
        <v>492</v>
      </c>
      <c r="EV2" t="s">
        <v>153</v>
      </c>
      <c r="EW2" t="s">
        <v>493</v>
      </c>
      <c r="EX2" t="s">
        <v>102</v>
      </c>
      <c r="EY2" t="s">
        <v>103</v>
      </c>
      <c r="EZ2" t="s">
        <v>504</v>
      </c>
      <c r="FA2" t="s">
        <v>137</v>
      </c>
      <c r="FB2" t="s">
        <v>373</v>
      </c>
      <c r="FC2" t="s">
        <v>374</v>
      </c>
      <c r="FD2" t="s">
        <v>394</v>
      </c>
      <c r="FE2" t="s">
        <v>494</v>
      </c>
      <c r="FF2" t="s">
        <v>505</v>
      </c>
      <c r="FG2" t="s">
        <v>313</v>
      </c>
      <c r="FH2" t="s">
        <v>395</v>
      </c>
      <c r="FI2" t="s">
        <v>396</v>
      </c>
      <c r="FJ2" t="s">
        <v>397</v>
      </c>
      <c r="FK2" s="2" t="s">
        <v>398</v>
      </c>
      <c r="FL2" t="s">
        <v>10</v>
      </c>
      <c r="FM2" s="2" t="s">
        <v>411</v>
      </c>
      <c r="FN2" t="s">
        <v>138</v>
      </c>
      <c r="FO2" t="s">
        <v>340</v>
      </c>
      <c r="FP2" t="s">
        <v>341</v>
      </c>
      <c r="FQ2" t="s">
        <v>342</v>
      </c>
      <c r="FR2" t="s">
        <v>480</v>
      </c>
      <c r="FS2" t="s">
        <v>288</v>
      </c>
      <c r="FT2" t="s">
        <v>314</v>
      </c>
      <c r="FU2" t="s">
        <v>451</v>
      </c>
      <c r="FV2" t="s">
        <v>271</v>
      </c>
      <c r="FW2" t="s">
        <v>290</v>
      </c>
      <c r="FX2" t="s">
        <v>315</v>
      </c>
      <c r="FY2" t="s">
        <v>25</v>
      </c>
      <c r="FZ2" t="s">
        <v>316</v>
      </c>
      <c r="GA2" t="s">
        <v>360</v>
      </c>
      <c r="GB2" t="s">
        <v>495</v>
      </c>
      <c r="GC2" t="s">
        <v>496</v>
      </c>
      <c r="GD2" t="s">
        <v>60</v>
      </c>
      <c r="GE2" t="s">
        <v>452</v>
      </c>
      <c r="GF2" t="s">
        <v>292</v>
      </c>
      <c r="GG2" t="s">
        <v>141</v>
      </c>
      <c r="GH2" t="s">
        <v>63</v>
      </c>
      <c r="GI2" t="s">
        <v>154</v>
      </c>
      <c r="GJ2" t="s">
        <v>214</v>
      </c>
      <c r="GK2" t="s">
        <v>155</v>
      </c>
      <c r="GL2" t="s">
        <v>293</v>
      </c>
      <c r="GM2" t="s">
        <v>317</v>
      </c>
      <c r="GN2" t="s">
        <v>318</v>
      </c>
      <c r="GO2" t="s">
        <v>319</v>
      </c>
      <c r="GP2" t="s">
        <v>294</v>
      </c>
      <c r="GQ2" t="s">
        <v>156</v>
      </c>
      <c r="GR2" t="s">
        <v>453</v>
      </c>
      <c r="GS2" t="s">
        <v>157</v>
      </c>
      <c r="GT2" t="s">
        <v>454</v>
      </c>
      <c r="GU2" t="s">
        <v>272</v>
      </c>
      <c r="GV2" t="s">
        <v>104</v>
      </c>
      <c r="GW2" t="s">
        <v>273</v>
      </c>
      <c r="GX2" t="s">
        <v>105</v>
      </c>
      <c r="GY2" t="s">
        <v>455</v>
      </c>
      <c r="GZ2" t="s">
        <v>456</v>
      </c>
      <c r="HA2" t="s">
        <v>457</v>
      </c>
      <c r="HB2" t="s">
        <v>295</v>
      </c>
      <c r="HC2" t="s">
        <v>274</v>
      </c>
      <c r="HD2" t="s">
        <v>275</v>
      </c>
      <c r="HE2" t="s">
        <v>215</v>
      </c>
      <c r="HF2" t="s">
        <v>106</v>
      </c>
      <c r="HG2" t="s">
        <v>216</v>
      </c>
      <c r="HH2" t="s">
        <v>296</v>
      </c>
      <c r="HI2" t="s">
        <v>218</v>
      </c>
      <c r="HJ2" t="s">
        <v>220</v>
      </c>
      <c r="HK2" t="s">
        <v>12</v>
      </c>
      <c r="HL2" t="s">
        <v>506</v>
      </c>
      <c r="HM2" t="s">
        <v>507</v>
      </c>
      <c r="HN2" t="s">
        <v>508</v>
      </c>
      <c r="HO2" t="s">
        <v>509</v>
      </c>
      <c r="HP2" t="s">
        <v>510</v>
      </c>
      <c r="HQ2" t="s">
        <v>511</v>
      </c>
      <c r="HR2" t="s">
        <v>512</v>
      </c>
      <c r="HS2" t="s">
        <v>375</v>
      </c>
      <c r="HT2" t="s">
        <v>158</v>
      </c>
      <c r="HU2" t="s">
        <v>378</v>
      </c>
      <c r="HV2" t="s">
        <v>379</v>
      </c>
      <c r="HW2" t="s">
        <v>65</v>
      </c>
      <c r="HX2" t="s">
        <v>297</v>
      </c>
      <c r="HY2" t="s">
        <v>425</v>
      </c>
      <c r="HZ2" t="s">
        <v>299</v>
      </c>
      <c r="IA2" t="s">
        <v>320</v>
      </c>
      <c r="IB2" t="s">
        <v>321</v>
      </c>
      <c r="IC2" t="s">
        <v>276</v>
      </c>
      <c r="ID2" t="s">
        <v>277</v>
      </c>
      <c r="IE2" t="s">
        <v>278</v>
      </c>
      <c r="IF2" t="s">
        <v>343</v>
      </c>
      <c r="IG2" t="s">
        <v>221</v>
      </c>
      <c r="IH2" t="s">
        <v>222</v>
      </c>
      <c r="II2" t="s">
        <v>3</v>
      </c>
      <c r="IJ2" t="s">
        <v>344</v>
      </c>
      <c r="IK2" t="s">
        <v>14</v>
      </c>
      <c r="IL2" t="s">
        <v>513</v>
      </c>
      <c r="IM2" t="s">
        <v>345</v>
      </c>
      <c r="IN2" t="s">
        <v>322</v>
      </c>
      <c r="IO2" t="s">
        <v>412</v>
      </c>
      <c r="IP2" t="s">
        <v>426</v>
      </c>
      <c r="IQ2" t="s">
        <v>120</v>
      </c>
      <c r="IR2" t="s">
        <v>68</v>
      </c>
      <c r="IS2" t="s">
        <v>323</v>
      </c>
      <c r="IT2" s="2" t="s">
        <v>458</v>
      </c>
      <c r="IU2" t="s">
        <v>459</v>
      </c>
      <c r="IV2" t="s">
        <v>279</v>
      </c>
      <c r="IW2" t="s">
        <v>142</v>
      </c>
      <c r="IX2" t="s">
        <v>224</v>
      </c>
      <c r="IY2" t="s">
        <v>225</v>
      </c>
      <c r="IZ2" t="s">
        <v>159</v>
      </c>
      <c r="JA2" t="s">
        <v>160</v>
      </c>
      <c r="JB2" t="s">
        <v>107</v>
      </c>
      <c r="JC2" t="s">
        <v>69</v>
      </c>
      <c r="JD2" t="s">
        <v>460</v>
      </c>
      <c r="JE2" t="s">
        <v>324</v>
      </c>
      <c r="JF2" t="s">
        <v>325</v>
      </c>
      <c r="JG2" t="s">
        <v>31</v>
      </c>
      <c r="JH2" t="s">
        <v>72</v>
      </c>
      <c r="JI2" t="s">
        <v>73</v>
      </c>
      <c r="JJ2" t="s">
        <v>161</v>
      </c>
      <c r="JK2" t="s">
        <v>162</v>
      </c>
      <c r="JL2" t="s">
        <v>461</v>
      </c>
      <c r="JM2" t="s">
        <v>462</v>
      </c>
      <c r="JN2" t="s">
        <v>109</v>
      </c>
      <c r="JO2" t="s">
        <v>226</v>
      </c>
      <c r="JP2" t="s">
        <v>280</v>
      </c>
      <c r="JQ2" t="s">
        <v>227</v>
      </c>
      <c r="JR2" t="s">
        <v>346</v>
      </c>
      <c r="JS2" t="s">
        <v>347</v>
      </c>
      <c r="JT2" t="s">
        <v>348</v>
      </c>
      <c r="JU2" t="s">
        <v>175</v>
      </c>
      <c r="JV2" t="s">
        <v>228</v>
      </c>
      <c r="JW2" t="s">
        <v>229</v>
      </c>
      <c r="JX2" t="s">
        <v>230</v>
      </c>
      <c r="JY2" t="s">
        <v>231</v>
      </c>
      <c r="JZ2" t="s">
        <v>232</v>
      </c>
      <c r="KA2" t="s">
        <v>233</v>
      </c>
      <c r="KB2" t="s">
        <v>234</v>
      </c>
      <c r="KC2" t="s">
        <v>235</v>
      </c>
      <c r="KD2" t="s">
        <v>236</v>
      </c>
      <c r="KE2" t="s">
        <v>237</v>
      </c>
      <c r="KF2" t="s">
        <v>238</v>
      </c>
      <c r="KG2" t="s">
        <v>239</v>
      </c>
      <c r="KH2" t="s">
        <v>240</v>
      </c>
      <c r="KI2" t="s">
        <v>241</v>
      </c>
      <c r="KJ2" t="s">
        <v>242</v>
      </c>
      <c r="KK2" t="s">
        <v>243</v>
      </c>
      <c r="KL2" t="s">
        <v>244</v>
      </c>
      <c r="KM2" t="s">
        <v>245</v>
      </c>
      <c r="KN2" t="s">
        <v>246</v>
      </c>
      <c r="KO2" t="s">
        <v>247</v>
      </c>
      <c r="KP2" t="s">
        <v>248</v>
      </c>
      <c r="KQ2" t="s">
        <v>249</v>
      </c>
      <c r="KR2" t="s">
        <v>250</v>
      </c>
      <c r="KS2" t="s">
        <v>251</v>
      </c>
      <c r="KT2" t="s">
        <v>252</v>
      </c>
      <c r="KU2" t="s">
        <v>253</v>
      </c>
      <c r="KV2" t="s">
        <v>463</v>
      </c>
      <c r="KW2" t="s">
        <v>144</v>
      </c>
      <c r="KX2" t="s">
        <v>514</v>
      </c>
      <c r="KY2" t="s">
        <v>515</v>
      </c>
      <c r="KZ2" t="s">
        <v>464</v>
      </c>
      <c r="LA2" t="s">
        <v>163</v>
      </c>
      <c r="LB2" t="s">
        <v>74</v>
      </c>
      <c r="LC2" t="s">
        <v>300</v>
      </c>
      <c r="LD2" t="s">
        <v>301</v>
      </c>
      <c r="LE2" t="s">
        <v>111</v>
      </c>
      <c r="LF2" t="s">
        <v>164</v>
      </c>
      <c r="LG2" t="s">
        <v>516</v>
      </c>
      <c r="LH2" t="s">
        <v>517</v>
      </c>
      <c r="LI2" t="s">
        <v>302</v>
      </c>
      <c r="LJ2" s="2" t="s">
        <v>326</v>
      </c>
      <c r="LK2" t="s">
        <v>33</v>
      </c>
      <c r="LL2" t="s">
        <v>112</v>
      </c>
      <c r="LM2" t="s">
        <v>113</v>
      </c>
      <c r="LN2" s="2" t="s">
        <v>518</v>
      </c>
      <c r="LO2" t="s">
        <v>75</v>
      </c>
      <c r="LP2" t="s">
        <v>519</v>
      </c>
      <c r="LQ2" t="s">
        <v>520</v>
      </c>
      <c r="LR2" t="s">
        <v>399</v>
      </c>
      <c r="LS2" t="s">
        <v>303</v>
      </c>
      <c r="LT2" t="s">
        <v>77</v>
      </c>
      <c r="LU2" t="s">
        <v>177</v>
      </c>
      <c r="LV2" t="s">
        <v>179</v>
      </c>
      <c r="LW2" t="s">
        <v>180</v>
      </c>
      <c r="LX2" t="s">
        <v>427</v>
      </c>
      <c r="LY2" t="s">
        <v>78</v>
      </c>
      <c r="LZ2" t="s">
        <v>80</v>
      </c>
      <c r="MA2" t="s">
        <v>521</v>
      </c>
      <c r="MB2" t="s">
        <v>471</v>
      </c>
      <c r="MC2" t="s">
        <v>472</v>
      </c>
      <c r="MD2" t="s">
        <v>465</v>
      </c>
      <c r="ME2" t="s">
        <v>304</v>
      </c>
      <c r="MF2" t="s">
        <v>305</v>
      </c>
      <c r="MG2" t="s">
        <v>306</v>
      </c>
      <c r="MH2" t="s">
        <v>522</v>
      </c>
      <c r="MI2" t="s">
        <v>327</v>
      </c>
      <c r="MJ2" t="s">
        <v>400</v>
      </c>
      <c r="MK2" t="s">
        <v>35</v>
      </c>
      <c r="ML2" t="s">
        <v>114</v>
      </c>
      <c r="MM2" t="s">
        <v>15</v>
      </c>
      <c r="MN2" t="s">
        <v>16</v>
      </c>
      <c r="MO2" t="s">
        <v>165</v>
      </c>
      <c r="MP2" t="s">
        <v>37</v>
      </c>
      <c r="MQ2" t="s">
        <v>38</v>
      </c>
      <c r="MR2" t="s">
        <v>466</v>
      </c>
      <c r="MS2" t="s">
        <v>523</v>
      </c>
      <c r="MT2" t="s">
        <v>524</v>
      </c>
      <c r="MU2" t="s">
        <v>525</v>
      </c>
      <c r="MV2" t="s">
        <v>526</v>
      </c>
      <c r="MW2" t="s">
        <v>527</v>
      </c>
      <c r="MX2" t="s">
        <v>528</v>
      </c>
      <c r="MY2" t="s">
        <v>402</v>
      </c>
      <c r="MZ2" t="s">
        <v>403</v>
      </c>
      <c r="NA2" t="s">
        <v>467</v>
      </c>
      <c r="NB2" t="s">
        <v>328</v>
      </c>
      <c r="NC2" t="s">
        <v>329</v>
      </c>
      <c r="ND2" t="s">
        <v>115</v>
      </c>
      <c r="NE2" t="s">
        <v>172</v>
      </c>
      <c r="NF2" t="s">
        <v>39</v>
      </c>
      <c r="NG2" t="s">
        <v>40</v>
      </c>
      <c r="NH2" t="s">
        <v>41</v>
      </c>
      <c r="NI2" t="s">
        <v>44</v>
      </c>
      <c r="NJ2" t="s">
        <v>45</v>
      </c>
      <c r="NK2" t="s">
        <v>47</v>
      </c>
      <c r="NL2" t="s">
        <v>48</v>
      </c>
      <c r="NM2" t="s">
        <v>254</v>
      </c>
      <c r="NN2" s="2" t="s">
        <v>255</v>
      </c>
      <c r="NO2" t="s">
        <v>433</v>
      </c>
      <c r="NP2" t="s">
        <v>173</v>
      </c>
      <c r="NQ2" t="s">
        <v>124</v>
      </c>
      <c r="NR2" t="s">
        <v>428</v>
      </c>
      <c r="NS2" t="s">
        <v>121</v>
      </c>
      <c r="NT2" t="s">
        <v>166</v>
      </c>
      <c r="NU2" t="s">
        <v>145</v>
      </c>
      <c r="NV2" t="s">
        <v>413</v>
      </c>
      <c r="NW2" t="s">
        <v>404</v>
      </c>
      <c r="NX2" t="s">
        <v>116</v>
      </c>
      <c r="NY2" t="s">
        <v>380</v>
      </c>
      <c r="NZ2" t="s">
        <v>117</v>
      </c>
      <c r="OA2" t="s">
        <v>529</v>
      </c>
      <c r="OB2" t="s">
        <v>468</v>
      </c>
      <c r="OC2" t="s">
        <v>167</v>
      </c>
      <c r="OD2" t="s">
        <v>49</v>
      </c>
      <c r="OE2" t="s">
        <v>50</v>
      </c>
      <c r="OF2" t="s">
        <v>51</v>
      </c>
      <c r="OG2" t="s">
        <v>330</v>
      </c>
      <c r="OH2" t="s">
        <v>414</v>
      </c>
      <c r="OI2" t="s">
        <v>181</v>
      </c>
      <c r="OJ2" t="s">
        <v>81</v>
      </c>
      <c r="OK2" t="s">
        <v>331</v>
      </c>
      <c r="OL2" t="s">
        <v>349</v>
      </c>
    </row>
    <row r="3" spans="1:402" x14ac:dyDescent="0.25">
      <c r="D3" t="str">
        <f t="shared" ref="D3:D66" si="0">IFERROR(HLOOKUP($A3,$E$2:$OL$3,2,FALSE),"")</f>
        <v/>
      </c>
      <c r="E3">
        <v>3</v>
      </c>
      <c r="F3">
        <v>4</v>
      </c>
      <c r="G3">
        <v>18</v>
      </c>
      <c r="H3">
        <v>2</v>
      </c>
      <c r="I3">
        <v>10</v>
      </c>
      <c r="J3">
        <v>16</v>
      </c>
      <c r="K3">
        <v>192</v>
      </c>
      <c r="L3">
        <v>4</v>
      </c>
      <c r="M3">
        <v>17</v>
      </c>
      <c r="N3">
        <v>68</v>
      </c>
      <c r="O3">
        <v>10</v>
      </c>
      <c r="P3">
        <v>13</v>
      </c>
      <c r="Q3">
        <v>6</v>
      </c>
      <c r="R3">
        <v>6</v>
      </c>
      <c r="S3">
        <v>8</v>
      </c>
      <c r="T3">
        <v>4</v>
      </c>
      <c r="U3">
        <v>59</v>
      </c>
      <c r="V3">
        <v>108</v>
      </c>
      <c r="W3">
        <v>105</v>
      </c>
      <c r="X3">
        <v>107</v>
      </c>
      <c r="Y3">
        <v>21</v>
      </c>
      <c r="Z3">
        <v>59</v>
      </c>
      <c r="AA3">
        <v>157</v>
      </c>
      <c r="AB3">
        <v>1346</v>
      </c>
      <c r="AC3">
        <v>20</v>
      </c>
      <c r="AD3">
        <v>954</v>
      </c>
      <c r="AF3">
        <v>3</v>
      </c>
      <c r="AG3">
        <v>257</v>
      </c>
      <c r="AH3">
        <v>709</v>
      </c>
      <c r="AI3">
        <v>3120</v>
      </c>
      <c r="AJ3">
        <v>3243</v>
      </c>
      <c r="AK3">
        <v>15</v>
      </c>
      <c r="AL3">
        <v>45</v>
      </c>
      <c r="AM3">
        <v>85</v>
      </c>
      <c r="AN3">
        <v>50</v>
      </c>
      <c r="AO3">
        <v>277</v>
      </c>
      <c r="AP3">
        <v>8</v>
      </c>
      <c r="AQ3">
        <v>97</v>
      </c>
      <c r="AR3">
        <v>1</v>
      </c>
      <c r="AS3">
        <v>5</v>
      </c>
      <c r="AT3">
        <v>7</v>
      </c>
      <c r="AU3">
        <v>8559</v>
      </c>
      <c r="AV3">
        <v>9</v>
      </c>
      <c r="AW3">
        <v>84</v>
      </c>
      <c r="AX3">
        <v>25</v>
      </c>
      <c r="AY3">
        <v>205</v>
      </c>
      <c r="AZ3">
        <v>60</v>
      </c>
      <c r="BA3">
        <v>86</v>
      </c>
      <c r="BB3">
        <v>2415</v>
      </c>
      <c r="BC3">
        <v>474</v>
      </c>
      <c r="BD3">
        <v>353</v>
      </c>
      <c r="BE3">
        <v>3</v>
      </c>
      <c r="BF3">
        <v>1</v>
      </c>
      <c r="BG3">
        <v>167</v>
      </c>
      <c r="BH3">
        <v>36</v>
      </c>
      <c r="BI3">
        <v>4</v>
      </c>
      <c r="BJ3">
        <v>781</v>
      </c>
      <c r="BK3">
        <v>20</v>
      </c>
      <c r="BL3">
        <v>289</v>
      </c>
      <c r="BM3">
        <v>79</v>
      </c>
      <c r="BN3">
        <v>112</v>
      </c>
      <c r="BO3">
        <v>54</v>
      </c>
      <c r="BP3">
        <v>295</v>
      </c>
      <c r="BQ3">
        <v>72</v>
      </c>
      <c r="BR3">
        <v>1038</v>
      </c>
      <c r="BS3">
        <v>6</v>
      </c>
      <c r="BT3">
        <v>14</v>
      </c>
      <c r="BU3">
        <v>35</v>
      </c>
      <c r="BV3">
        <v>306</v>
      </c>
      <c r="BW3">
        <v>177</v>
      </c>
      <c r="BX3">
        <v>130</v>
      </c>
      <c r="BY3">
        <v>269</v>
      </c>
      <c r="BZ3">
        <v>2</v>
      </c>
      <c r="CA3">
        <v>14</v>
      </c>
      <c r="CB3">
        <v>211</v>
      </c>
      <c r="CC3">
        <v>1</v>
      </c>
      <c r="CD3">
        <v>3</v>
      </c>
      <c r="CE3">
        <v>1087</v>
      </c>
      <c r="CF3">
        <v>1178</v>
      </c>
      <c r="CG3">
        <v>11</v>
      </c>
      <c r="CH3">
        <v>14</v>
      </c>
      <c r="CI3">
        <v>136</v>
      </c>
      <c r="CJ3">
        <v>11</v>
      </c>
      <c r="CK3">
        <v>52</v>
      </c>
      <c r="CL3">
        <v>17</v>
      </c>
      <c r="CM3">
        <v>3</v>
      </c>
      <c r="CN3">
        <v>41</v>
      </c>
      <c r="CO3">
        <v>22</v>
      </c>
      <c r="CP3">
        <v>48</v>
      </c>
      <c r="CQ3">
        <v>48</v>
      </c>
      <c r="CR3">
        <v>362</v>
      </c>
      <c r="CS3">
        <v>2</v>
      </c>
      <c r="CT3">
        <v>261</v>
      </c>
      <c r="CU3">
        <v>7</v>
      </c>
      <c r="CV3">
        <v>2</v>
      </c>
      <c r="CW3">
        <v>15</v>
      </c>
      <c r="CX3">
        <v>4</v>
      </c>
      <c r="CY3">
        <v>71</v>
      </c>
      <c r="CZ3">
        <v>112</v>
      </c>
      <c r="DA3">
        <v>536</v>
      </c>
      <c r="DB3">
        <v>3</v>
      </c>
      <c r="DC3">
        <v>1</v>
      </c>
      <c r="DD3">
        <v>17</v>
      </c>
      <c r="DE3">
        <v>100</v>
      </c>
      <c r="DF3">
        <v>2</v>
      </c>
      <c r="DG3">
        <v>4</v>
      </c>
      <c r="DH3">
        <v>2</v>
      </c>
      <c r="DI3">
        <v>2</v>
      </c>
      <c r="DJ3">
        <v>24</v>
      </c>
      <c r="DK3">
        <v>6</v>
      </c>
      <c r="DL3">
        <v>11</v>
      </c>
      <c r="DM3">
        <v>2</v>
      </c>
      <c r="DN3">
        <v>1876</v>
      </c>
      <c r="DO3">
        <v>5</v>
      </c>
      <c r="DP3">
        <v>16</v>
      </c>
      <c r="DQ3">
        <v>4</v>
      </c>
      <c r="DR3">
        <v>83</v>
      </c>
      <c r="DS3">
        <v>29</v>
      </c>
      <c r="DT3">
        <v>88</v>
      </c>
      <c r="DU3">
        <v>19</v>
      </c>
      <c r="DV3">
        <v>18</v>
      </c>
      <c r="DW3">
        <v>4</v>
      </c>
      <c r="DX3">
        <v>4</v>
      </c>
      <c r="DY3">
        <v>2</v>
      </c>
      <c r="DZ3">
        <v>9</v>
      </c>
      <c r="EA3">
        <v>14</v>
      </c>
      <c r="EB3">
        <v>3</v>
      </c>
      <c r="EC3">
        <v>8</v>
      </c>
      <c r="ED3">
        <v>16</v>
      </c>
      <c r="EE3">
        <v>32</v>
      </c>
      <c r="EG3">
        <v>5</v>
      </c>
      <c r="EH3">
        <v>2</v>
      </c>
      <c r="EI3">
        <v>1043</v>
      </c>
      <c r="EJ3">
        <v>773</v>
      </c>
      <c r="EK3">
        <v>60</v>
      </c>
      <c r="EL3">
        <v>11</v>
      </c>
      <c r="EM3">
        <v>6</v>
      </c>
      <c r="EN3">
        <v>914</v>
      </c>
      <c r="EO3">
        <v>6</v>
      </c>
      <c r="EP3">
        <v>60</v>
      </c>
      <c r="EQ3">
        <v>79</v>
      </c>
      <c r="ER3">
        <v>234</v>
      </c>
      <c r="ES3">
        <v>2</v>
      </c>
      <c r="ET3">
        <v>28</v>
      </c>
      <c r="EU3">
        <v>61</v>
      </c>
      <c r="EV3">
        <v>494</v>
      </c>
      <c r="EW3">
        <v>4</v>
      </c>
      <c r="EX3">
        <v>728</v>
      </c>
      <c r="EY3">
        <v>43</v>
      </c>
      <c r="EZ3">
        <v>2</v>
      </c>
      <c r="FA3">
        <v>1</v>
      </c>
      <c r="FB3">
        <v>8</v>
      </c>
      <c r="FC3">
        <v>4</v>
      </c>
      <c r="FD3">
        <v>2</v>
      </c>
      <c r="FE3">
        <v>4</v>
      </c>
      <c r="FF3">
        <v>51</v>
      </c>
      <c r="FG3">
        <v>622</v>
      </c>
      <c r="FH3">
        <v>235</v>
      </c>
      <c r="FI3">
        <v>812</v>
      </c>
      <c r="FJ3">
        <v>2</v>
      </c>
      <c r="FK3">
        <v>483</v>
      </c>
      <c r="FL3">
        <v>15</v>
      </c>
      <c r="FM3">
        <v>147</v>
      </c>
      <c r="FN3">
        <v>189</v>
      </c>
      <c r="FO3">
        <v>3</v>
      </c>
      <c r="FP3">
        <v>86</v>
      </c>
      <c r="FQ3">
        <v>6</v>
      </c>
      <c r="FR3">
        <v>24</v>
      </c>
      <c r="FS3">
        <v>110</v>
      </c>
      <c r="FT3">
        <v>28</v>
      </c>
      <c r="FU3">
        <v>108</v>
      </c>
      <c r="FV3">
        <v>30</v>
      </c>
      <c r="FW3">
        <v>14</v>
      </c>
      <c r="FX3">
        <v>28</v>
      </c>
      <c r="FY3">
        <v>34</v>
      </c>
      <c r="FZ3">
        <v>150</v>
      </c>
      <c r="GA3">
        <v>2</v>
      </c>
      <c r="GB3">
        <v>4</v>
      </c>
      <c r="GC3">
        <v>99</v>
      </c>
      <c r="GD3">
        <v>61</v>
      </c>
      <c r="GE3">
        <v>176</v>
      </c>
      <c r="GF3">
        <v>59</v>
      </c>
      <c r="GG3">
        <v>40</v>
      </c>
      <c r="GH3">
        <v>6</v>
      </c>
      <c r="GI3">
        <v>9</v>
      </c>
      <c r="GJ3">
        <v>30</v>
      </c>
      <c r="GK3">
        <v>3</v>
      </c>
      <c r="GL3">
        <v>3</v>
      </c>
      <c r="GM3">
        <v>27</v>
      </c>
      <c r="GN3">
        <v>169</v>
      </c>
      <c r="GO3">
        <v>87</v>
      </c>
      <c r="GP3">
        <v>1314</v>
      </c>
      <c r="GQ3">
        <v>11</v>
      </c>
      <c r="GR3">
        <v>52</v>
      </c>
      <c r="GS3">
        <v>163</v>
      </c>
      <c r="GT3">
        <v>14</v>
      </c>
      <c r="GU3">
        <v>4</v>
      </c>
      <c r="GV3">
        <v>2037</v>
      </c>
      <c r="GW3">
        <v>10</v>
      </c>
      <c r="GX3">
        <v>431</v>
      </c>
      <c r="GY3">
        <v>4</v>
      </c>
      <c r="GZ3">
        <v>4</v>
      </c>
      <c r="HA3">
        <v>291</v>
      </c>
      <c r="HB3">
        <v>8</v>
      </c>
      <c r="HC3">
        <v>6</v>
      </c>
      <c r="HD3">
        <v>30</v>
      </c>
      <c r="HE3">
        <v>30</v>
      </c>
      <c r="HF3">
        <v>1647</v>
      </c>
      <c r="HG3">
        <v>3181</v>
      </c>
      <c r="HH3">
        <v>24</v>
      </c>
      <c r="HI3">
        <v>5318</v>
      </c>
      <c r="HJ3">
        <v>249</v>
      </c>
      <c r="HK3">
        <v>37</v>
      </c>
      <c r="HL3">
        <v>10</v>
      </c>
      <c r="HM3">
        <v>18</v>
      </c>
      <c r="HN3">
        <v>3</v>
      </c>
      <c r="HO3">
        <v>5</v>
      </c>
      <c r="HP3">
        <v>2</v>
      </c>
      <c r="HQ3">
        <v>6</v>
      </c>
      <c r="HR3">
        <v>28</v>
      </c>
      <c r="HS3">
        <v>57</v>
      </c>
      <c r="HT3">
        <v>750</v>
      </c>
      <c r="HU3">
        <v>13</v>
      </c>
      <c r="HV3">
        <v>92</v>
      </c>
      <c r="HW3">
        <v>337</v>
      </c>
      <c r="HX3">
        <v>1220</v>
      </c>
      <c r="HY3">
        <v>1</v>
      </c>
      <c r="HZ3">
        <v>1129</v>
      </c>
      <c r="IA3">
        <v>348</v>
      </c>
      <c r="IB3">
        <v>18</v>
      </c>
      <c r="IC3">
        <v>2</v>
      </c>
      <c r="ID3">
        <v>1</v>
      </c>
      <c r="IE3">
        <v>574</v>
      </c>
      <c r="IF3">
        <v>86</v>
      </c>
      <c r="IG3">
        <v>60</v>
      </c>
      <c r="IH3">
        <v>19</v>
      </c>
      <c r="II3">
        <v>4</v>
      </c>
      <c r="IJ3">
        <v>3</v>
      </c>
      <c r="IK3">
        <v>6</v>
      </c>
      <c r="IL3">
        <v>78</v>
      </c>
      <c r="IM3">
        <v>86</v>
      </c>
      <c r="IN3">
        <v>105</v>
      </c>
      <c r="IO3">
        <v>70</v>
      </c>
      <c r="IP3">
        <v>2</v>
      </c>
      <c r="IQ3">
        <v>4</v>
      </c>
      <c r="IR3">
        <v>14</v>
      </c>
      <c r="IS3">
        <v>335</v>
      </c>
      <c r="IT3">
        <v>9</v>
      </c>
      <c r="IU3">
        <v>169</v>
      </c>
      <c r="IV3">
        <v>2</v>
      </c>
      <c r="IW3">
        <v>53</v>
      </c>
      <c r="IX3">
        <v>742</v>
      </c>
      <c r="IY3">
        <v>18</v>
      </c>
      <c r="IZ3">
        <v>181</v>
      </c>
      <c r="JA3">
        <v>6</v>
      </c>
      <c r="JB3">
        <v>224</v>
      </c>
      <c r="JC3">
        <v>43</v>
      </c>
      <c r="JD3">
        <v>4</v>
      </c>
      <c r="JE3">
        <v>2</v>
      </c>
      <c r="JF3">
        <v>579</v>
      </c>
      <c r="JG3">
        <v>3</v>
      </c>
      <c r="JH3">
        <v>266</v>
      </c>
      <c r="JI3">
        <v>501</v>
      </c>
      <c r="JJ3">
        <v>115</v>
      </c>
      <c r="JK3">
        <v>50</v>
      </c>
      <c r="JL3">
        <v>28</v>
      </c>
      <c r="JM3">
        <v>549</v>
      </c>
      <c r="JN3">
        <v>170</v>
      </c>
      <c r="JO3">
        <v>10</v>
      </c>
      <c r="JP3">
        <v>4</v>
      </c>
      <c r="JQ3">
        <v>39</v>
      </c>
      <c r="JR3">
        <v>34</v>
      </c>
      <c r="JS3">
        <v>109</v>
      </c>
      <c r="JT3">
        <v>195</v>
      </c>
      <c r="JU3">
        <v>26</v>
      </c>
      <c r="JV3">
        <v>114</v>
      </c>
      <c r="JW3">
        <v>20</v>
      </c>
      <c r="JX3">
        <v>39</v>
      </c>
      <c r="JY3">
        <v>26</v>
      </c>
      <c r="JZ3">
        <v>116</v>
      </c>
      <c r="KA3">
        <v>285</v>
      </c>
      <c r="KB3">
        <v>55</v>
      </c>
      <c r="KC3">
        <v>175</v>
      </c>
      <c r="KD3">
        <v>13</v>
      </c>
      <c r="KE3">
        <v>398</v>
      </c>
      <c r="KF3">
        <v>4</v>
      </c>
      <c r="KG3">
        <v>43</v>
      </c>
      <c r="KH3">
        <v>1052</v>
      </c>
      <c r="KI3">
        <v>1</v>
      </c>
      <c r="KJ3">
        <v>40</v>
      </c>
      <c r="KK3">
        <v>56</v>
      </c>
      <c r="KL3">
        <v>770</v>
      </c>
      <c r="KM3">
        <v>126</v>
      </c>
      <c r="KN3">
        <v>1185</v>
      </c>
      <c r="KO3">
        <v>1280</v>
      </c>
      <c r="KP3">
        <v>60</v>
      </c>
      <c r="KQ3">
        <v>22</v>
      </c>
      <c r="KR3">
        <v>120</v>
      </c>
      <c r="KS3">
        <v>65</v>
      </c>
      <c r="KT3">
        <v>416</v>
      </c>
      <c r="KU3">
        <v>5</v>
      </c>
      <c r="KV3">
        <v>2</v>
      </c>
      <c r="KW3">
        <v>549</v>
      </c>
      <c r="KX3">
        <v>67</v>
      </c>
      <c r="KY3">
        <v>5</v>
      </c>
      <c r="KZ3">
        <v>549</v>
      </c>
      <c r="LA3">
        <v>48</v>
      </c>
      <c r="LB3">
        <v>603</v>
      </c>
      <c r="LC3">
        <v>4116</v>
      </c>
      <c r="LD3">
        <v>3032</v>
      </c>
      <c r="LE3">
        <v>712</v>
      </c>
      <c r="LF3">
        <v>703</v>
      </c>
      <c r="LG3">
        <v>1</v>
      </c>
      <c r="LH3">
        <v>9</v>
      </c>
      <c r="LI3">
        <v>11</v>
      </c>
      <c r="LJ3">
        <v>153</v>
      </c>
      <c r="LK3">
        <v>4</v>
      </c>
      <c r="LL3">
        <v>689</v>
      </c>
      <c r="LM3">
        <v>689</v>
      </c>
      <c r="LN3">
        <v>1</v>
      </c>
      <c r="LO3">
        <v>3</v>
      </c>
      <c r="LP3">
        <v>25</v>
      </c>
      <c r="LQ3">
        <v>113</v>
      </c>
      <c r="LR3">
        <v>2</v>
      </c>
      <c r="LS3">
        <v>556</v>
      </c>
      <c r="LT3">
        <v>111</v>
      </c>
      <c r="LU3">
        <v>8</v>
      </c>
      <c r="LV3">
        <v>5</v>
      </c>
      <c r="LW3">
        <v>10</v>
      </c>
      <c r="LX3">
        <v>11</v>
      </c>
      <c r="LY3">
        <v>2</v>
      </c>
      <c r="LZ3">
        <v>2</v>
      </c>
      <c r="MA3">
        <v>74</v>
      </c>
      <c r="MB3">
        <v>4</v>
      </c>
      <c r="MC3">
        <v>408</v>
      </c>
      <c r="MD3">
        <v>10</v>
      </c>
      <c r="ME3">
        <v>1550</v>
      </c>
      <c r="MF3">
        <v>528</v>
      </c>
      <c r="MG3">
        <v>1</v>
      </c>
      <c r="MH3">
        <v>136</v>
      </c>
      <c r="MI3">
        <v>25</v>
      </c>
      <c r="MJ3">
        <v>2</v>
      </c>
      <c r="MK3">
        <v>129</v>
      </c>
      <c r="ML3">
        <v>129</v>
      </c>
      <c r="MM3">
        <v>17</v>
      </c>
      <c r="MN3">
        <v>73</v>
      </c>
      <c r="MO3">
        <v>199</v>
      </c>
      <c r="MP3">
        <v>285</v>
      </c>
      <c r="MQ3">
        <v>31</v>
      </c>
      <c r="MR3">
        <v>7</v>
      </c>
      <c r="MS3">
        <v>62</v>
      </c>
      <c r="MT3">
        <v>68</v>
      </c>
      <c r="MU3">
        <v>202</v>
      </c>
      <c r="MV3">
        <v>229</v>
      </c>
      <c r="MW3">
        <v>171</v>
      </c>
      <c r="MX3">
        <v>307</v>
      </c>
      <c r="MY3">
        <v>2</v>
      </c>
      <c r="MZ3">
        <v>10</v>
      </c>
      <c r="NA3">
        <v>851</v>
      </c>
      <c r="NB3">
        <v>348</v>
      </c>
      <c r="NC3">
        <v>132</v>
      </c>
      <c r="ND3">
        <v>62</v>
      </c>
      <c r="NE3">
        <v>16</v>
      </c>
      <c r="NF3">
        <v>19</v>
      </c>
      <c r="NG3">
        <v>111</v>
      </c>
      <c r="NH3">
        <v>187</v>
      </c>
      <c r="NI3">
        <v>47</v>
      </c>
      <c r="NJ3">
        <v>18</v>
      </c>
      <c r="NK3">
        <v>10</v>
      </c>
      <c r="NL3">
        <v>15</v>
      </c>
      <c r="NM3">
        <v>8</v>
      </c>
      <c r="NN3">
        <v>4</v>
      </c>
      <c r="NO3">
        <v>2</v>
      </c>
      <c r="NP3">
        <v>101</v>
      </c>
      <c r="NQ3">
        <v>1395</v>
      </c>
      <c r="NR3">
        <v>2</v>
      </c>
      <c r="NS3">
        <v>2</v>
      </c>
      <c r="NT3">
        <v>104</v>
      </c>
      <c r="NU3">
        <v>59</v>
      </c>
      <c r="NV3">
        <v>2</v>
      </c>
      <c r="NW3">
        <v>281</v>
      </c>
      <c r="NX3">
        <v>39</v>
      </c>
      <c r="NY3">
        <v>4</v>
      </c>
      <c r="NZ3">
        <v>30</v>
      </c>
      <c r="OA3">
        <v>4</v>
      </c>
      <c r="OB3">
        <v>2</v>
      </c>
      <c r="OC3">
        <v>88</v>
      </c>
      <c r="OD3">
        <v>8</v>
      </c>
      <c r="OE3">
        <v>22</v>
      </c>
      <c r="OF3">
        <v>54</v>
      </c>
      <c r="OG3">
        <v>6</v>
      </c>
      <c r="OH3">
        <v>8</v>
      </c>
      <c r="OI3">
        <v>14</v>
      </c>
      <c r="OJ3">
        <v>8</v>
      </c>
      <c r="OK3">
        <v>236</v>
      </c>
      <c r="OL3">
        <v>61</v>
      </c>
    </row>
    <row r="4" spans="1:402" x14ac:dyDescent="0.25">
      <c r="B4" s="1">
        <v>1</v>
      </c>
      <c r="C4" t="s">
        <v>4</v>
      </c>
      <c r="D4" t="str">
        <f t="shared" si="0"/>
        <v/>
      </c>
    </row>
    <row r="5" spans="1:402" x14ac:dyDescent="0.25">
      <c r="A5" t="s">
        <v>0</v>
      </c>
      <c r="B5" t="s">
        <v>5</v>
      </c>
      <c r="C5" t="s">
        <v>6</v>
      </c>
      <c r="D5" t="str">
        <f t="shared" si="0"/>
        <v/>
      </c>
    </row>
    <row r="6" spans="1:402" x14ac:dyDescent="0.25">
      <c r="A6" t="s">
        <v>7</v>
      </c>
      <c r="D6">
        <f t="shared" si="0"/>
        <v>14</v>
      </c>
    </row>
    <row r="7" spans="1:402" x14ac:dyDescent="0.25">
      <c r="D7" t="str">
        <f t="shared" si="0"/>
        <v/>
      </c>
    </row>
    <row r="8" spans="1:402" x14ac:dyDescent="0.25">
      <c r="B8" s="1">
        <v>0.73499999999999999</v>
      </c>
      <c r="C8" t="s">
        <v>8</v>
      </c>
      <c r="D8" t="str">
        <f t="shared" si="0"/>
        <v/>
      </c>
    </row>
    <row r="9" spans="1:402" x14ac:dyDescent="0.25">
      <c r="B9" s="1">
        <v>0.26400000000000001</v>
      </c>
      <c r="C9" t="s">
        <v>9</v>
      </c>
      <c r="D9" t="str">
        <f t="shared" si="0"/>
        <v/>
      </c>
    </row>
    <row r="10" spans="1:402" x14ac:dyDescent="0.25">
      <c r="D10" t="str">
        <f t="shared" si="0"/>
        <v/>
      </c>
    </row>
    <row r="11" spans="1:402" x14ac:dyDescent="0.25">
      <c r="A11" t="s">
        <v>10</v>
      </c>
      <c r="D11">
        <f t="shared" si="0"/>
        <v>15</v>
      </c>
    </row>
    <row r="12" spans="1:402" x14ac:dyDescent="0.25">
      <c r="D12" t="str">
        <f t="shared" si="0"/>
        <v/>
      </c>
    </row>
    <row r="13" spans="1:402" x14ac:dyDescent="0.25">
      <c r="B13" s="1">
        <v>0.188</v>
      </c>
      <c r="C13" t="s">
        <v>9</v>
      </c>
      <c r="D13" t="str">
        <f t="shared" si="0"/>
        <v/>
      </c>
    </row>
    <row r="14" spans="1:402" x14ac:dyDescent="0.25">
      <c r="B14" s="1">
        <v>0.81100000000000005</v>
      </c>
      <c r="C14" t="s">
        <v>11</v>
      </c>
      <c r="D14" t="str">
        <f t="shared" si="0"/>
        <v/>
      </c>
    </row>
    <row r="15" spans="1:402" x14ac:dyDescent="0.25">
      <c r="D15" t="str">
        <f t="shared" si="0"/>
        <v/>
      </c>
    </row>
    <row r="16" spans="1:402" x14ac:dyDescent="0.25">
      <c r="A16" t="s">
        <v>12</v>
      </c>
      <c r="D16">
        <f t="shared" si="0"/>
        <v>37</v>
      </c>
    </row>
    <row r="17" spans="1:4" x14ac:dyDescent="0.25">
      <c r="D17" t="str">
        <f t="shared" si="0"/>
        <v/>
      </c>
    </row>
    <row r="18" spans="1:4" x14ac:dyDescent="0.25">
      <c r="B18" s="1">
        <v>1</v>
      </c>
      <c r="C18" t="s">
        <v>13</v>
      </c>
      <c r="D18" t="str">
        <f t="shared" si="0"/>
        <v/>
      </c>
    </row>
    <row r="19" spans="1:4" x14ac:dyDescent="0.25">
      <c r="D19" t="str">
        <f t="shared" si="0"/>
        <v/>
      </c>
    </row>
    <row r="20" spans="1:4" x14ac:dyDescent="0.25">
      <c r="A20" t="s">
        <v>14</v>
      </c>
      <c r="D20">
        <f t="shared" si="0"/>
        <v>6</v>
      </c>
    </row>
    <row r="21" spans="1:4" x14ac:dyDescent="0.25">
      <c r="D21" t="str">
        <f t="shared" si="0"/>
        <v/>
      </c>
    </row>
    <row r="22" spans="1:4" x14ac:dyDescent="0.25">
      <c r="B22" s="1">
        <v>1</v>
      </c>
      <c r="C22" t="s">
        <v>9</v>
      </c>
      <c r="D22" t="str">
        <f t="shared" si="0"/>
        <v/>
      </c>
    </row>
    <row r="23" spans="1:4" x14ac:dyDescent="0.25">
      <c r="D23" t="str">
        <f t="shared" si="0"/>
        <v/>
      </c>
    </row>
    <row r="24" spans="1:4" x14ac:dyDescent="0.25">
      <c r="A24" t="s">
        <v>15</v>
      </c>
      <c r="D24">
        <f t="shared" si="0"/>
        <v>17</v>
      </c>
    </row>
    <row r="25" spans="1:4" x14ac:dyDescent="0.25">
      <c r="D25" t="str">
        <f t="shared" si="0"/>
        <v/>
      </c>
    </row>
    <row r="26" spans="1:4" x14ac:dyDescent="0.25">
      <c r="B26" s="1">
        <v>1</v>
      </c>
      <c r="C26" t="s">
        <v>9</v>
      </c>
      <c r="D26" t="str">
        <f t="shared" si="0"/>
        <v/>
      </c>
    </row>
    <row r="27" spans="1:4" x14ac:dyDescent="0.25">
      <c r="D27" t="str">
        <f t="shared" si="0"/>
        <v/>
      </c>
    </row>
    <row r="28" spans="1:4" x14ac:dyDescent="0.25">
      <c r="A28" t="s">
        <v>16</v>
      </c>
      <c r="D28">
        <f t="shared" si="0"/>
        <v>73</v>
      </c>
    </row>
    <row r="29" spans="1:4" x14ac:dyDescent="0.25">
      <c r="D29" t="str">
        <f t="shared" si="0"/>
        <v/>
      </c>
    </row>
    <row r="30" spans="1:4" x14ac:dyDescent="0.25">
      <c r="B30" s="1">
        <v>6.0999999999999999E-2</v>
      </c>
      <c r="C30" t="s">
        <v>17</v>
      </c>
      <c r="D30" t="str">
        <f t="shared" si="0"/>
        <v/>
      </c>
    </row>
    <row r="31" spans="1:4" x14ac:dyDescent="0.25">
      <c r="B31" s="1">
        <v>0.11799999999999999</v>
      </c>
      <c r="C31" t="s">
        <v>9</v>
      </c>
      <c r="D31" t="str">
        <f t="shared" si="0"/>
        <v/>
      </c>
    </row>
    <row r="32" spans="1:4" x14ac:dyDescent="0.25">
      <c r="B32" s="1">
        <v>6.2E-2</v>
      </c>
      <c r="C32" t="s">
        <v>18</v>
      </c>
      <c r="D32" t="str">
        <f t="shared" si="0"/>
        <v/>
      </c>
    </row>
    <row r="33" spans="1:4" x14ac:dyDescent="0.25">
      <c r="B33" s="1">
        <v>0.24099999999999999</v>
      </c>
      <c r="C33" t="s">
        <v>19</v>
      </c>
      <c r="D33" t="str">
        <f t="shared" si="0"/>
        <v/>
      </c>
    </row>
    <row r="34" spans="1:4" x14ac:dyDescent="0.25">
      <c r="B34" s="1">
        <v>3.4000000000000002E-2</v>
      </c>
      <c r="C34" t="s">
        <v>13</v>
      </c>
      <c r="D34" t="str">
        <f t="shared" si="0"/>
        <v/>
      </c>
    </row>
    <row r="35" spans="1:4" x14ac:dyDescent="0.25">
      <c r="B35" s="1">
        <v>0.48099999999999998</v>
      </c>
      <c r="C35" t="s">
        <v>11</v>
      </c>
      <c r="D35" t="str">
        <f t="shared" si="0"/>
        <v/>
      </c>
    </row>
    <row r="36" spans="1:4" x14ac:dyDescent="0.25">
      <c r="A36" t="s">
        <v>0</v>
      </c>
      <c r="B36" t="s">
        <v>20</v>
      </c>
      <c r="C36" t="s">
        <v>21</v>
      </c>
      <c r="D36" t="str">
        <f t="shared" si="0"/>
        <v/>
      </c>
    </row>
    <row r="37" spans="1:4" x14ac:dyDescent="0.25">
      <c r="A37" t="s">
        <v>22</v>
      </c>
      <c r="D37">
        <f t="shared" si="0"/>
        <v>269</v>
      </c>
    </row>
    <row r="38" spans="1:4" x14ac:dyDescent="0.25">
      <c r="D38" t="str">
        <f t="shared" si="0"/>
        <v/>
      </c>
    </row>
    <row r="39" spans="1:4" x14ac:dyDescent="0.25">
      <c r="B39" s="1">
        <v>1</v>
      </c>
      <c r="C39" t="s">
        <v>23</v>
      </c>
      <c r="D39" t="str">
        <f t="shared" si="0"/>
        <v/>
      </c>
    </row>
    <row r="40" spans="1:4" x14ac:dyDescent="0.25">
      <c r="D40" t="str">
        <f t="shared" si="0"/>
        <v/>
      </c>
    </row>
    <row r="41" spans="1:4" x14ac:dyDescent="0.25">
      <c r="A41" t="s">
        <v>24</v>
      </c>
      <c r="D41">
        <f t="shared" si="0"/>
        <v>2</v>
      </c>
    </row>
    <row r="42" spans="1:4" x14ac:dyDescent="0.25">
      <c r="D42" t="str">
        <f t="shared" si="0"/>
        <v/>
      </c>
    </row>
    <row r="43" spans="1:4" x14ac:dyDescent="0.25">
      <c r="D43" t="str">
        <f t="shared" si="0"/>
        <v/>
      </c>
    </row>
    <row r="44" spans="1:4" x14ac:dyDescent="0.25">
      <c r="A44" t="s">
        <v>25</v>
      </c>
      <c r="D44">
        <f t="shared" si="0"/>
        <v>34</v>
      </c>
    </row>
    <row r="45" spans="1:4" x14ac:dyDescent="0.25">
      <c r="D45" t="str">
        <f t="shared" si="0"/>
        <v/>
      </c>
    </row>
    <row r="46" spans="1:4" x14ac:dyDescent="0.25">
      <c r="B46" s="1">
        <v>0.505</v>
      </c>
      <c r="C46" t="s">
        <v>26</v>
      </c>
      <c r="D46" t="str">
        <f t="shared" si="0"/>
        <v/>
      </c>
    </row>
    <row r="47" spans="1:4" x14ac:dyDescent="0.25">
      <c r="B47" s="1">
        <v>5.8999999999999997E-2</v>
      </c>
      <c r="C47" t="s">
        <v>13</v>
      </c>
      <c r="D47" t="str">
        <f t="shared" si="0"/>
        <v/>
      </c>
    </row>
    <row r="48" spans="1:4" x14ac:dyDescent="0.25">
      <c r="B48" s="1">
        <v>5.2999999999999999E-2</v>
      </c>
      <c r="C48" t="s">
        <v>27</v>
      </c>
      <c r="D48" t="str">
        <f t="shared" si="0"/>
        <v/>
      </c>
    </row>
    <row r="49" spans="1:4" x14ac:dyDescent="0.25">
      <c r="B49" s="1">
        <v>0.23200000000000001</v>
      </c>
      <c r="C49" t="s">
        <v>28</v>
      </c>
      <c r="D49" t="str">
        <f t="shared" si="0"/>
        <v/>
      </c>
    </row>
    <row r="50" spans="1:4" x14ac:dyDescent="0.25">
      <c r="B50" s="1">
        <v>6.6000000000000003E-2</v>
      </c>
      <c r="C50" t="s">
        <v>29</v>
      </c>
      <c r="D50" t="str">
        <f t="shared" si="0"/>
        <v/>
      </c>
    </row>
    <row r="51" spans="1:4" x14ac:dyDescent="0.25">
      <c r="B51" s="1">
        <v>8.2000000000000003E-2</v>
      </c>
      <c r="C51" t="s">
        <v>30</v>
      </c>
      <c r="D51" t="str">
        <f t="shared" si="0"/>
        <v/>
      </c>
    </row>
    <row r="52" spans="1:4" x14ac:dyDescent="0.25">
      <c r="D52" t="str">
        <f t="shared" si="0"/>
        <v/>
      </c>
    </row>
    <row r="53" spans="1:4" x14ac:dyDescent="0.25">
      <c r="A53" t="s">
        <v>31</v>
      </c>
      <c r="D53">
        <f t="shared" si="0"/>
        <v>3</v>
      </c>
    </row>
    <row r="54" spans="1:4" x14ac:dyDescent="0.25">
      <c r="D54" t="str">
        <f t="shared" si="0"/>
        <v/>
      </c>
    </row>
    <row r="55" spans="1:4" x14ac:dyDescent="0.25">
      <c r="B55" s="1">
        <v>1</v>
      </c>
      <c r="C55" t="s">
        <v>32</v>
      </c>
      <c r="D55" t="str">
        <f t="shared" si="0"/>
        <v/>
      </c>
    </row>
    <row r="56" spans="1:4" x14ac:dyDescent="0.25">
      <c r="D56" t="str">
        <f t="shared" si="0"/>
        <v/>
      </c>
    </row>
    <row r="57" spans="1:4" x14ac:dyDescent="0.25">
      <c r="A57" t="s">
        <v>33</v>
      </c>
      <c r="D57">
        <f t="shared" si="0"/>
        <v>4</v>
      </c>
    </row>
    <row r="58" spans="1:4" x14ac:dyDescent="0.25">
      <c r="D58" t="str">
        <f t="shared" si="0"/>
        <v/>
      </c>
    </row>
    <row r="59" spans="1:4" x14ac:dyDescent="0.25">
      <c r="B59" s="1">
        <v>0.42099999999999999</v>
      </c>
      <c r="C59" t="s">
        <v>32</v>
      </c>
      <c r="D59" t="str">
        <f t="shared" si="0"/>
        <v/>
      </c>
    </row>
    <row r="60" spans="1:4" x14ac:dyDescent="0.25">
      <c r="B60" s="1">
        <v>0.57799999999999996</v>
      </c>
      <c r="C60" t="s">
        <v>34</v>
      </c>
      <c r="D60" t="str">
        <f t="shared" si="0"/>
        <v/>
      </c>
    </row>
    <row r="61" spans="1:4" x14ac:dyDescent="0.25">
      <c r="D61" t="str">
        <f t="shared" si="0"/>
        <v/>
      </c>
    </row>
    <row r="62" spans="1:4" x14ac:dyDescent="0.25">
      <c r="A62" t="s">
        <v>35</v>
      </c>
      <c r="D62">
        <f t="shared" si="0"/>
        <v>129</v>
      </c>
    </row>
    <row r="63" spans="1:4" x14ac:dyDescent="0.25">
      <c r="D63" t="str">
        <f t="shared" si="0"/>
        <v/>
      </c>
    </row>
    <row r="64" spans="1:4" x14ac:dyDescent="0.25">
      <c r="B64" s="1">
        <v>1</v>
      </c>
      <c r="C64" t="s">
        <v>36</v>
      </c>
      <c r="D64" t="str">
        <f t="shared" si="0"/>
        <v/>
      </c>
    </row>
    <row r="65" spans="1:4" x14ac:dyDescent="0.25">
      <c r="D65" t="str">
        <f t="shared" si="0"/>
        <v/>
      </c>
    </row>
    <row r="66" spans="1:4" x14ac:dyDescent="0.25">
      <c r="A66" t="s">
        <v>37</v>
      </c>
      <c r="D66">
        <f t="shared" si="0"/>
        <v>285</v>
      </c>
    </row>
    <row r="67" spans="1:4" x14ac:dyDescent="0.25">
      <c r="D67" t="str">
        <f t="shared" ref="D67:D130" si="1">IFERROR(HLOOKUP($A67,$E$2:$OL$3,2,FALSE),"")</f>
        <v/>
      </c>
    </row>
    <row r="68" spans="1:4" x14ac:dyDescent="0.25">
      <c r="B68" s="1">
        <v>1</v>
      </c>
      <c r="C68" t="s">
        <v>4</v>
      </c>
      <c r="D68" t="str">
        <f t="shared" si="1"/>
        <v/>
      </c>
    </row>
    <row r="69" spans="1:4" x14ac:dyDescent="0.25">
      <c r="D69" t="str">
        <f t="shared" si="1"/>
        <v/>
      </c>
    </row>
    <row r="70" spans="1:4" x14ac:dyDescent="0.25">
      <c r="A70" t="s">
        <v>38</v>
      </c>
      <c r="D70">
        <f t="shared" si="1"/>
        <v>31</v>
      </c>
    </row>
    <row r="71" spans="1:4" x14ac:dyDescent="0.25">
      <c r="D71" t="str">
        <f t="shared" si="1"/>
        <v/>
      </c>
    </row>
    <row r="72" spans="1:4" x14ac:dyDescent="0.25">
      <c r="B72" s="1">
        <v>0.67500000000000004</v>
      </c>
      <c r="C72" t="s">
        <v>13</v>
      </c>
      <c r="D72" t="str">
        <f t="shared" si="1"/>
        <v/>
      </c>
    </row>
    <row r="73" spans="1:4" x14ac:dyDescent="0.25">
      <c r="B73" s="1">
        <v>0.32400000000000001</v>
      </c>
      <c r="C73" t="s">
        <v>30</v>
      </c>
      <c r="D73" t="str">
        <f t="shared" si="1"/>
        <v/>
      </c>
    </row>
    <row r="74" spans="1:4" x14ac:dyDescent="0.25">
      <c r="D74" t="str">
        <f t="shared" si="1"/>
        <v/>
      </c>
    </row>
    <row r="75" spans="1:4" x14ac:dyDescent="0.25">
      <c r="A75" t="s">
        <v>39</v>
      </c>
      <c r="D75">
        <f t="shared" si="1"/>
        <v>19</v>
      </c>
    </row>
    <row r="76" spans="1:4" x14ac:dyDescent="0.25">
      <c r="D76" t="str">
        <f t="shared" si="1"/>
        <v/>
      </c>
    </row>
    <row r="77" spans="1:4" x14ac:dyDescent="0.25">
      <c r="B77" s="1">
        <v>1</v>
      </c>
      <c r="C77" t="s">
        <v>4</v>
      </c>
      <c r="D77" t="str">
        <f t="shared" si="1"/>
        <v/>
      </c>
    </row>
    <row r="78" spans="1:4" x14ac:dyDescent="0.25">
      <c r="D78" t="str">
        <f t="shared" si="1"/>
        <v/>
      </c>
    </row>
    <row r="79" spans="1:4" x14ac:dyDescent="0.25">
      <c r="A79" t="s">
        <v>40</v>
      </c>
      <c r="D79">
        <f t="shared" si="1"/>
        <v>111</v>
      </c>
    </row>
    <row r="80" spans="1:4" x14ac:dyDescent="0.25">
      <c r="D80" t="str">
        <f t="shared" si="1"/>
        <v/>
      </c>
    </row>
    <row r="81" spans="1:4" x14ac:dyDescent="0.25">
      <c r="B81" s="1">
        <v>0.71799999999999997</v>
      </c>
      <c r="C81" t="s">
        <v>4</v>
      </c>
      <c r="D81" t="str">
        <f t="shared" si="1"/>
        <v/>
      </c>
    </row>
    <row r="82" spans="1:4" x14ac:dyDescent="0.25">
      <c r="B82" s="1">
        <v>0.28100000000000003</v>
      </c>
      <c r="C82" t="s">
        <v>32</v>
      </c>
      <c r="D82" t="str">
        <f t="shared" si="1"/>
        <v/>
      </c>
    </row>
    <row r="83" spans="1:4" x14ac:dyDescent="0.25">
      <c r="D83" t="str">
        <f t="shared" si="1"/>
        <v/>
      </c>
    </row>
    <row r="84" spans="1:4" x14ac:dyDescent="0.25">
      <c r="A84" t="s">
        <v>41</v>
      </c>
      <c r="D84">
        <f t="shared" si="1"/>
        <v>187</v>
      </c>
    </row>
    <row r="85" spans="1:4" x14ac:dyDescent="0.25">
      <c r="D85" t="str">
        <f t="shared" si="1"/>
        <v/>
      </c>
    </row>
    <row r="86" spans="1:4" x14ac:dyDescent="0.25">
      <c r="B86" s="1">
        <v>2.3E-2</v>
      </c>
      <c r="C86" t="s">
        <v>42</v>
      </c>
      <c r="D86" t="str">
        <f t="shared" si="1"/>
        <v/>
      </c>
    </row>
    <row r="87" spans="1:4" x14ac:dyDescent="0.25">
      <c r="B87" s="1">
        <v>2.4E-2</v>
      </c>
      <c r="C87" t="s">
        <v>43</v>
      </c>
      <c r="D87" t="str">
        <f t="shared" si="1"/>
        <v/>
      </c>
    </row>
    <row r="88" spans="1:4" x14ac:dyDescent="0.25">
      <c r="B88" s="1">
        <v>0.23300000000000001</v>
      </c>
      <c r="C88" t="s">
        <v>4</v>
      </c>
      <c r="D88" t="str">
        <f t="shared" si="1"/>
        <v/>
      </c>
    </row>
    <row r="89" spans="1:4" x14ac:dyDescent="0.25">
      <c r="B89" s="1">
        <v>0.71799999999999997</v>
      </c>
      <c r="C89" t="s">
        <v>13</v>
      </c>
      <c r="D89" t="str">
        <f t="shared" si="1"/>
        <v/>
      </c>
    </row>
    <row r="90" spans="1:4" x14ac:dyDescent="0.25">
      <c r="D90" t="str">
        <f t="shared" si="1"/>
        <v/>
      </c>
    </row>
    <row r="91" spans="1:4" x14ac:dyDescent="0.25">
      <c r="A91" t="s">
        <v>44</v>
      </c>
      <c r="D91">
        <f t="shared" si="1"/>
        <v>47</v>
      </c>
    </row>
    <row r="92" spans="1:4" x14ac:dyDescent="0.25">
      <c r="D92" t="str">
        <f t="shared" si="1"/>
        <v/>
      </c>
    </row>
    <row r="93" spans="1:4" x14ac:dyDescent="0.25">
      <c r="B93" s="1">
        <v>1</v>
      </c>
      <c r="C93" t="s">
        <v>23</v>
      </c>
      <c r="D93" t="str">
        <f t="shared" si="1"/>
        <v/>
      </c>
    </row>
    <row r="94" spans="1:4" x14ac:dyDescent="0.25">
      <c r="D94" t="str">
        <f t="shared" si="1"/>
        <v/>
      </c>
    </row>
    <row r="95" spans="1:4" x14ac:dyDescent="0.25">
      <c r="A95" t="s">
        <v>45</v>
      </c>
      <c r="D95">
        <f t="shared" si="1"/>
        <v>18</v>
      </c>
    </row>
    <row r="96" spans="1:4" x14ac:dyDescent="0.25">
      <c r="D96" t="str">
        <f t="shared" si="1"/>
        <v/>
      </c>
    </row>
    <row r="97" spans="1:4" x14ac:dyDescent="0.25">
      <c r="B97" s="1">
        <v>0.17499999999999999</v>
      </c>
      <c r="C97" t="s">
        <v>23</v>
      </c>
      <c r="D97" t="str">
        <f t="shared" si="1"/>
        <v/>
      </c>
    </row>
    <row r="98" spans="1:4" x14ac:dyDescent="0.25">
      <c r="B98" s="1">
        <v>0.82399999999999995</v>
      </c>
      <c r="C98" t="s">
        <v>46</v>
      </c>
      <c r="D98" t="str">
        <f t="shared" si="1"/>
        <v/>
      </c>
    </row>
    <row r="99" spans="1:4" x14ac:dyDescent="0.25">
      <c r="D99" t="str">
        <f t="shared" si="1"/>
        <v/>
      </c>
    </row>
    <row r="100" spans="1:4" x14ac:dyDescent="0.25">
      <c r="A100" t="s">
        <v>47</v>
      </c>
      <c r="D100">
        <f t="shared" si="1"/>
        <v>10</v>
      </c>
    </row>
    <row r="101" spans="1:4" x14ac:dyDescent="0.25">
      <c r="D101" t="str">
        <f t="shared" si="1"/>
        <v/>
      </c>
    </row>
    <row r="102" spans="1:4" x14ac:dyDescent="0.25">
      <c r="B102" s="1">
        <v>1</v>
      </c>
      <c r="C102" t="s">
        <v>23</v>
      </c>
      <c r="D102" t="str">
        <f t="shared" si="1"/>
        <v/>
      </c>
    </row>
    <row r="103" spans="1:4" x14ac:dyDescent="0.25">
      <c r="D103" t="str">
        <f t="shared" si="1"/>
        <v/>
      </c>
    </row>
    <row r="104" spans="1:4" x14ac:dyDescent="0.25">
      <c r="A104" t="s">
        <v>48</v>
      </c>
      <c r="D104">
        <f t="shared" si="1"/>
        <v>15</v>
      </c>
    </row>
    <row r="105" spans="1:4" x14ac:dyDescent="0.25">
      <c r="D105" t="str">
        <f t="shared" si="1"/>
        <v/>
      </c>
    </row>
    <row r="106" spans="1:4" x14ac:dyDescent="0.25">
      <c r="B106" s="1">
        <v>1</v>
      </c>
      <c r="C106" t="s">
        <v>4</v>
      </c>
      <c r="D106" t="str">
        <f t="shared" si="1"/>
        <v/>
      </c>
    </row>
    <row r="107" spans="1:4" x14ac:dyDescent="0.25">
      <c r="D107" t="str">
        <f t="shared" si="1"/>
        <v/>
      </c>
    </row>
    <row r="108" spans="1:4" x14ac:dyDescent="0.25">
      <c r="A108" t="s">
        <v>49</v>
      </c>
      <c r="D108">
        <f t="shared" si="1"/>
        <v>8</v>
      </c>
    </row>
    <row r="109" spans="1:4" x14ac:dyDescent="0.25">
      <c r="D109" t="str">
        <f t="shared" si="1"/>
        <v/>
      </c>
    </row>
    <row r="110" spans="1:4" x14ac:dyDescent="0.25">
      <c r="B110" s="1">
        <v>1</v>
      </c>
      <c r="C110" t="s">
        <v>32</v>
      </c>
      <c r="D110" t="str">
        <f t="shared" si="1"/>
        <v/>
      </c>
    </row>
    <row r="111" spans="1:4" x14ac:dyDescent="0.25">
      <c r="D111" t="str">
        <f t="shared" si="1"/>
        <v/>
      </c>
    </row>
    <row r="112" spans="1:4" x14ac:dyDescent="0.25">
      <c r="A112" t="s">
        <v>50</v>
      </c>
      <c r="D112">
        <f t="shared" si="1"/>
        <v>22</v>
      </c>
    </row>
    <row r="113" spans="1:4" x14ac:dyDescent="0.25">
      <c r="D113" t="str">
        <f t="shared" si="1"/>
        <v/>
      </c>
    </row>
    <row r="114" spans="1:4" x14ac:dyDescent="0.25">
      <c r="B114" s="1">
        <v>1</v>
      </c>
      <c r="C114" t="s">
        <v>13</v>
      </c>
      <c r="D114" t="str">
        <f t="shared" si="1"/>
        <v/>
      </c>
    </row>
    <row r="115" spans="1:4" x14ac:dyDescent="0.25">
      <c r="D115" t="str">
        <f t="shared" si="1"/>
        <v/>
      </c>
    </row>
    <row r="116" spans="1:4" x14ac:dyDescent="0.25">
      <c r="A116" t="s">
        <v>51</v>
      </c>
      <c r="D116">
        <f t="shared" si="1"/>
        <v>54</v>
      </c>
    </row>
    <row r="117" spans="1:4" x14ac:dyDescent="0.25">
      <c r="D117" t="str">
        <f t="shared" si="1"/>
        <v/>
      </c>
    </row>
    <row r="118" spans="1:4" x14ac:dyDescent="0.25">
      <c r="B118" s="1">
        <v>0.35299999999999998</v>
      </c>
      <c r="C118" t="s">
        <v>18</v>
      </c>
      <c r="D118" t="str">
        <f t="shared" si="1"/>
        <v/>
      </c>
    </row>
    <row r="119" spans="1:4" x14ac:dyDescent="0.25">
      <c r="B119" s="1">
        <v>0.27300000000000002</v>
      </c>
      <c r="C119" t="s">
        <v>4</v>
      </c>
      <c r="D119" t="str">
        <f t="shared" si="1"/>
        <v/>
      </c>
    </row>
    <row r="120" spans="1:4" x14ac:dyDescent="0.25">
      <c r="B120" s="1">
        <v>0.28899999999999998</v>
      </c>
      <c r="C120" t="s">
        <v>32</v>
      </c>
      <c r="D120" t="str">
        <f t="shared" si="1"/>
        <v/>
      </c>
    </row>
    <row r="121" spans="1:4" x14ac:dyDescent="0.25">
      <c r="B121" s="1">
        <v>8.3000000000000004E-2</v>
      </c>
      <c r="C121" t="s">
        <v>13</v>
      </c>
      <c r="D121" t="str">
        <f t="shared" si="1"/>
        <v/>
      </c>
    </row>
    <row r="122" spans="1:4" x14ac:dyDescent="0.25">
      <c r="A122" t="s">
        <v>0</v>
      </c>
      <c r="B122" t="s">
        <v>52</v>
      </c>
      <c r="C122" t="s">
        <v>53</v>
      </c>
      <c r="D122" t="str">
        <f t="shared" si="1"/>
        <v/>
      </c>
    </row>
    <row r="123" spans="1:4" x14ac:dyDescent="0.25">
      <c r="A123" t="s">
        <v>54</v>
      </c>
      <c r="D123">
        <f t="shared" si="1"/>
        <v>59</v>
      </c>
    </row>
    <row r="124" spans="1:4" x14ac:dyDescent="0.25">
      <c r="D124" t="str">
        <f t="shared" si="1"/>
        <v/>
      </c>
    </row>
    <row r="125" spans="1:4" x14ac:dyDescent="0.25">
      <c r="B125" s="1">
        <v>0.98099999999999998</v>
      </c>
      <c r="C125" t="s">
        <v>9</v>
      </c>
      <c r="D125" t="str">
        <f t="shared" si="1"/>
        <v/>
      </c>
    </row>
    <row r="126" spans="1:4" x14ac:dyDescent="0.25">
      <c r="B126" s="1">
        <v>1.7999999999999999E-2</v>
      </c>
      <c r="C126" t="s">
        <v>42</v>
      </c>
      <c r="D126" t="str">
        <f t="shared" si="1"/>
        <v/>
      </c>
    </row>
    <row r="127" spans="1:4" x14ac:dyDescent="0.25">
      <c r="D127" t="str">
        <f t="shared" si="1"/>
        <v/>
      </c>
    </row>
    <row r="128" spans="1:4" x14ac:dyDescent="0.25">
      <c r="A128" t="s">
        <v>55</v>
      </c>
      <c r="D128">
        <f t="shared" si="1"/>
        <v>362</v>
      </c>
    </row>
    <row r="129" spans="1:4" x14ac:dyDescent="0.25">
      <c r="D129" t="str">
        <f t="shared" si="1"/>
        <v/>
      </c>
    </row>
    <row r="130" spans="1:4" x14ac:dyDescent="0.25">
      <c r="B130" s="1">
        <v>0.504</v>
      </c>
      <c r="C130" t="s">
        <v>56</v>
      </c>
      <c r="D130" t="str">
        <f t="shared" si="1"/>
        <v/>
      </c>
    </row>
    <row r="131" spans="1:4" x14ac:dyDescent="0.25">
      <c r="B131" s="1">
        <v>5.0000000000000001E-3</v>
      </c>
      <c r="C131" t="s">
        <v>13</v>
      </c>
      <c r="D131" t="str">
        <f t="shared" ref="D131:D194" si="2">IFERROR(HLOOKUP($A131,$E$2:$OL$3,2,FALSE),"")</f>
        <v/>
      </c>
    </row>
    <row r="132" spans="1:4" x14ac:dyDescent="0.25">
      <c r="B132" s="1">
        <v>0.48899999999999999</v>
      </c>
      <c r="C132" t="s">
        <v>30</v>
      </c>
      <c r="D132" t="str">
        <f t="shared" si="2"/>
        <v/>
      </c>
    </row>
    <row r="133" spans="1:4" x14ac:dyDescent="0.25">
      <c r="D133" t="str">
        <f t="shared" si="2"/>
        <v/>
      </c>
    </row>
    <row r="134" spans="1:4" x14ac:dyDescent="0.25">
      <c r="A134" t="s">
        <v>57</v>
      </c>
      <c r="D134">
        <f t="shared" si="2"/>
        <v>79</v>
      </c>
    </row>
    <row r="135" spans="1:4" x14ac:dyDescent="0.25">
      <c r="D135" t="str">
        <f t="shared" si="2"/>
        <v/>
      </c>
    </row>
    <row r="136" spans="1:4" x14ac:dyDescent="0.25">
      <c r="B136" s="1">
        <v>1</v>
      </c>
      <c r="C136" t="s">
        <v>58</v>
      </c>
      <c r="D136" t="str">
        <f t="shared" si="2"/>
        <v/>
      </c>
    </row>
    <row r="137" spans="1:4" x14ac:dyDescent="0.25">
      <c r="D137" t="str">
        <f t="shared" si="2"/>
        <v/>
      </c>
    </row>
    <row r="138" spans="1:4" x14ac:dyDescent="0.25">
      <c r="A138" t="s">
        <v>59</v>
      </c>
      <c r="D138">
        <f t="shared" si="2"/>
        <v>234</v>
      </c>
    </row>
    <row r="139" spans="1:4" x14ac:dyDescent="0.25">
      <c r="D139" t="str">
        <f t="shared" si="2"/>
        <v/>
      </c>
    </row>
    <row r="140" spans="1:4" x14ac:dyDescent="0.25">
      <c r="B140" s="1">
        <v>0.29799999999999999</v>
      </c>
      <c r="C140" t="s">
        <v>4</v>
      </c>
      <c r="D140" t="str">
        <f t="shared" si="2"/>
        <v/>
      </c>
    </row>
    <row r="141" spans="1:4" x14ac:dyDescent="0.25">
      <c r="B141" s="1">
        <v>0.61199999999999999</v>
      </c>
      <c r="C141" t="s">
        <v>32</v>
      </c>
      <c r="D141" t="str">
        <f t="shared" si="2"/>
        <v/>
      </c>
    </row>
    <row r="142" spans="1:4" x14ac:dyDescent="0.25">
      <c r="B142" s="1">
        <v>8.8999999999999996E-2</v>
      </c>
      <c r="C142" t="s">
        <v>13</v>
      </c>
      <c r="D142" t="str">
        <f t="shared" si="2"/>
        <v/>
      </c>
    </row>
    <row r="143" spans="1:4" x14ac:dyDescent="0.25">
      <c r="D143" t="str">
        <f t="shared" si="2"/>
        <v/>
      </c>
    </row>
    <row r="144" spans="1:4" x14ac:dyDescent="0.25">
      <c r="A144" t="s">
        <v>60</v>
      </c>
      <c r="D144">
        <f t="shared" si="2"/>
        <v>61</v>
      </c>
    </row>
    <row r="145" spans="1:4" x14ac:dyDescent="0.25">
      <c r="D145" t="str">
        <f t="shared" si="2"/>
        <v/>
      </c>
    </row>
    <row r="146" spans="1:4" x14ac:dyDescent="0.25">
      <c r="B146" s="1">
        <v>1.2999999999999999E-2</v>
      </c>
      <c r="C146" t="s">
        <v>61</v>
      </c>
      <c r="D146" t="str">
        <f t="shared" si="2"/>
        <v/>
      </c>
    </row>
    <row r="147" spans="1:4" x14ac:dyDescent="0.25">
      <c r="B147" s="1">
        <v>0.113</v>
      </c>
      <c r="C147" t="s">
        <v>62</v>
      </c>
      <c r="D147" t="str">
        <f t="shared" si="2"/>
        <v/>
      </c>
    </row>
    <row r="148" spans="1:4" x14ac:dyDescent="0.25">
      <c r="B148" s="1">
        <v>0.51</v>
      </c>
      <c r="C148" t="s">
        <v>4</v>
      </c>
      <c r="D148" t="str">
        <f t="shared" si="2"/>
        <v/>
      </c>
    </row>
    <row r="149" spans="1:4" x14ac:dyDescent="0.25">
      <c r="B149" s="1">
        <v>0.36099999999999999</v>
      </c>
      <c r="C149" t="s">
        <v>13</v>
      </c>
      <c r="D149" t="str">
        <f t="shared" si="2"/>
        <v/>
      </c>
    </row>
    <row r="150" spans="1:4" x14ac:dyDescent="0.25">
      <c r="D150" t="str">
        <f t="shared" si="2"/>
        <v/>
      </c>
    </row>
    <row r="151" spans="1:4" x14ac:dyDescent="0.25">
      <c r="A151" t="s">
        <v>63</v>
      </c>
      <c r="D151">
        <f t="shared" si="2"/>
        <v>6</v>
      </c>
    </row>
    <row r="152" spans="1:4" x14ac:dyDescent="0.25">
      <c r="D152" t="str">
        <f t="shared" si="2"/>
        <v/>
      </c>
    </row>
    <row r="153" spans="1:4" x14ac:dyDescent="0.25">
      <c r="B153" s="1">
        <v>1</v>
      </c>
      <c r="C153" t="s">
        <v>64</v>
      </c>
      <c r="D153" t="str">
        <f t="shared" si="2"/>
        <v/>
      </c>
    </row>
    <row r="154" spans="1:4" x14ac:dyDescent="0.25">
      <c r="D154" t="str">
        <f t="shared" si="2"/>
        <v/>
      </c>
    </row>
    <row r="155" spans="1:4" x14ac:dyDescent="0.25">
      <c r="A155" t="s">
        <v>65</v>
      </c>
      <c r="D155">
        <f t="shared" si="2"/>
        <v>337</v>
      </c>
    </row>
    <row r="156" spans="1:4" x14ac:dyDescent="0.25">
      <c r="D156" t="str">
        <f t="shared" si="2"/>
        <v/>
      </c>
    </row>
    <row r="157" spans="1:4" x14ac:dyDescent="0.25">
      <c r="B157" s="1">
        <v>0.309</v>
      </c>
      <c r="C157" t="s">
        <v>66</v>
      </c>
      <c r="D157" t="str">
        <f t="shared" si="2"/>
        <v/>
      </c>
    </row>
    <row r="158" spans="1:4" x14ac:dyDescent="0.25">
      <c r="B158" s="1">
        <v>0.40500000000000003</v>
      </c>
      <c r="C158" t="s">
        <v>67</v>
      </c>
      <c r="D158" t="str">
        <f t="shared" si="2"/>
        <v/>
      </c>
    </row>
    <row r="159" spans="1:4" x14ac:dyDescent="0.25">
      <c r="B159" s="1">
        <v>0.28399999999999997</v>
      </c>
      <c r="C159" t="s">
        <v>18</v>
      </c>
      <c r="D159" t="str">
        <f t="shared" si="2"/>
        <v/>
      </c>
    </row>
    <row r="160" spans="1:4" x14ac:dyDescent="0.25">
      <c r="D160" t="str">
        <f t="shared" si="2"/>
        <v/>
      </c>
    </row>
    <row r="161" spans="1:4" x14ac:dyDescent="0.25">
      <c r="A161" t="s">
        <v>68</v>
      </c>
      <c r="D161">
        <f t="shared" si="2"/>
        <v>14</v>
      </c>
    </row>
    <row r="162" spans="1:4" x14ac:dyDescent="0.25">
      <c r="D162" t="str">
        <f t="shared" si="2"/>
        <v/>
      </c>
    </row>
    <row r="163" spans="1:4" x14ac:dyDescent="0.25">
      <c r="B163" s="1">
        <v>0.5</v>
      </c>
      <c r="C163" t="s">
        <v>13</v>
      </c>
      <c r="D163" t="str">
        <f t="shared" si="2"/>
        <v/>
      </c>
    </row>
    <row r="164" spans="1:4" x14ac:dyDescent="0.25">
      <c r="B164" s="1">
        <v>0.5</v>
      </c>
      <c r="C164" t="s">
        <v>11</v>
      </c>
      <c r="D164" t="str">
        <f t="shared" si="2"/>
        <v/>
      </c>
    </row>
    <row r="165" spans="1:4" x14ac:dyDescent="0.25">
      <c r="D165" t="str">
        <f t="shared" si="2"/>
        <v/>
      </c>
    </row>
    <row r="166" spans="1:4" x14ac:dyDescent="0.25">
      <c r="A166" t="s">
        <v>69</v>
      </c>
      <c r="D166">
        <f t="shared" si="2"/>
        <v>43</v>
      </c>
    </row>
    <row r="167" spans="1:4" x14ac:dyDescent="0.25">
      <c r="D167" t="str">
        <f t="shared" si="2"/>
        <v/>
      </c>
    </row>
    <row r="168" spans="1:4" x14ac:dyDescent="0.25">
      <c r="B168" s="1">
        <v>0.443</v>
      </c>
      <c r="C168" t="s">
        <v>67</v>
      </c>
      <c r="D168" t="str">
        <f t="shared" si="2"/>
        <v/>
      </c>
    </row>
    <row r="169" spans="1:4" x14ac:dyDescent="0.25">
      <c r="B169" s="1">
        <v>8.5999999999999993E-2</v>
      </c>
      <c r="C169" t="s">
        <v>70</v>
      </c>
      <c r="D169" t="str">
        <f t="shared" si="2"/>
        <v/>
      </c>
    </row>
    <row r="170" spans="1:4" x14ac:dyDescent="0.25">
      <c r="B170" s="1">
        <v>0.45300000000000001</v>
      </c>
      <c r="C170" t="s">
        <v>11</v>
      </c>
      <c r="D170" t="str">
        <f t="shared" si="2"/>
        <v/>
      </c>
    </row>
    <row r="171" spans="1:4" x14ac:dyDescent="0.25">
      <c r="B171" s="1">
        <v>1.6E-2</v>
      </c>
      <c r="C171" t="s">
        <v>71</v>
      </c>
      <c r="D171" t="str">
        <f t="shared" si="2"/>
        <v/>
      </c>
    </row>
    <row r="172" spans="1:4" x14ac:dyDescent="0.25">
      <c r="D172" t="str">
        <f t="shared" si="2"/>
        <v/>
      </c>
    </row>
    <row r="173" spans="1:4" x14ac:dyDescent="0.25">
      <c r="A173" t="s">
        <v>72</v>
      </c>
      <c r="D173">
        <f t="shared" si="2"/>
        <v>266</v>
      </c>
    </row>
    <row r="174" spans="1:4" x14ac:dyDescent="0.25">
      <c r="D174" t="str">
        <f t="shared" si="2"/>
        <v/>
      </c>
    </row>
    <row r="175" spans="1:4" x14ac:dyDescent="0.25">
      <c r="B175" s="1">
        <v>1</v>
      </c>
      <c r="C175" t="s">
        <v>67</v>
      </c>
      <c r="D175" t="str">
        <f t="shared" si="2"/>
        <v/>
      </c>
    </row>
    <row r="176" spans="1:4" x14ac:dyDescent="0.25">
      <c r="D176" t="str">
        <f t="shared" si="2"/>
        <v/>
      </c>
    </row>
    <row r="177" spans="1:4" x14ac:dyDescent="0.25">
      <c r="A177" t="s">
        <v>73</v>
      </c>
      <c r="D177">
        <f t="shared" si="2"/>
        <v>501</v>
      </c>
    </row>
    <row r="178" spans="1:4" x14ac:dyDescent="0.25">
      <c r="D178" t="str">
        <f t="shared" si="2"/>
        <v/>
      </c>
    </row>
    <row r="179" spans="1:4" x14ac:dyDescent="0.25">
      <c r="B179" s="1">
        <v>4.0000000000000001E-3</v>
      </c>
      <c r="C179" t="s">
        <v>61</v>
      </c>
      <c r="D179" t="str">
        <f t="shared" si="2"/>
        <v/>
      </c>
    </row>
    <row r="180" spans="1:4" x14ac:dyDescent="0.25">
      <c r="B180" s="1">
        <v>0.2</v>
      </c>
      <c r="C180" t="s">
        <v>9</v>
      </c>
      <c r="D180" t="str">
        <f t="shared" si="2"/>
        <v/>
      </c>
    </row>
    <row r="181" spans="1:4" x14ac:dyDescent="0.25">
      <c r="B181" s="1">
        <v>0.42799999999999999</v>
      </c>
      <c r="C181" t="s">
        <v>18</v>
      </c>
      <c r="D181" t="str">
        <f t="shared" si="2"/>
        <v/>
      </c>
    </row>
    <row r="182" spans="1:4" x14ac:dyDescent="0.25">
      <c r="B182" s="1">
        <v>0.06</v>
      </c>
      <c r="C182" t="s">
        <v>13</v>
      </c>
      <c r="D182" t="str">
        <f t="shared" si="2"/>
        <v/>
      </c>
    </row>
    <row r="183" spans="1:4" x14ac:dyDescent="0.25">
      <c r="B183" s="1">
        <v>0.3</v>
      </c>
      <c r="C183" t="s">
        <v>70</v>
      </c>
      <c r="D183" t="str">
        <f t="shared" si="2"/>
        <v/>
      </c>
    </row>
    <row r="184" spans="1:4" x14ac:dyDescent="0.25">
      <c r="B184" s="1">
        <v>5.0000000000000001E-3</v>
      </c>
      <c r="C184" t="s">
        <v>71</v>
      </c>
      <c r="D184" t="str">
        <f t="shared" si="2"/>
        <v/>
      </c>
    </row>
    <row r="185" spans="1:4" x14ac:dyDescent="0.25">
      <c r="D185" t="str">
        <f t="shared" si="2"/>
        <v/>
      </c>
    </row>
    <row r="186" spans="1:4" x14ac:dyDescent="0.25">
      <c r="A186" t="s">
        <v>74</v>
      </c>
      <c r="D186">
        <f t="shared" si="2"/>
        <v>603</v>
      </c>
    </row>
    <row r="187" spans="1:4" x14ac:dyDescent="0.25">
      <c r="D187" t="str">
        <f t="shared" si="2"/>
        <v/>
      </c>
    </row>
    <row r="188" spans="1:4" x14ac:dyDescent="0.25">
      <c r="B188" s="1">
        <v>1</v>
      </c>
      <c r="C188" t="s">
        <v>18</v>
      </c>
      <c r="D188" t="str">
        <f t="shared" si="2"/>
        <v/>
      </c>
    </row>
    <row r="189" spans="1:4" x14ac:dyDescent="0.25">
      <c r="D189" t="str">
        <f t="shared" si="2"/>
        <v/>
      </c>
    </row>
    <row r="190" spans="1:4" x14ac:dyDescent="0.25">
      <c r="A190" t="s">
        <v>75</v>
      </c>
      <c r="D190">
        <f t="shared" si="2"/>
        <v>3</v>
      </c>
    </row>
    <row r="191" spans="1:4" x14ac:dyDescent="0.25">
      <c r="D191" t="str">
        <f t="shared" si="2"/>
        <v/>
      </c>
    </row>
    <row r="192" spans="1:4" x14ac:dyDescent="0.25">
      <c r="B192" s="1">
        <v>1</v>
      </c>
      <c r="C192" t="s">
        <v>76</v>
      </c>
      <c r="D192" t="str">
        <f t="shared" si="2"/>
        <v/>
      </c>
    </row>
    <row r="193" spans="1:4" x14ac:dyDescent="0.25">
      <c r="D193" t="str">
        <f t="shared" si="2"/>
        <v/>
      </c>
    </row>
    <row r="194" spans="1:4" x14ac:dyDescent="0.25">
      <c r="A194" t="s">
        <v>77</v>
      </c>
      <c r="D194">
        <f t="shared" si="2"/>
        <v>111</v>
      </c>
    </row>
    <row r="195" spans="1:4" x14ac:dyDescent="0.25">
      <c r="D195" t="str">
        <f t="shared" ref="D195:D258" si="3">IFERROR(HLOOKUP($A195,$E$2:$OL$3,2,FALSE),"")</f>
        <v/>
      </c>
    </row>
    <row r="196" spans="1:4" x14ac:dyDescent="0.25">
      <c r="B196" s="1">
        <v>1</v>
      </c>
      <c r="C196" t="s">
        <v>76</v>
      </c>
      <c r="D196" t="str">
        <f t="shared" si="3"/>
        <v/>
      </c>
    </row>
    <row r="197" spans="1:4" x14ac:dyDescent="0.25">
      <c r="D197" t="str">
        <f t="shared" si="3"/>
        <v/>
      </c>
    </row>
    <row r="198" spans="1:4" x14ac:dyDescent="0.25">
      <c r="A198" t="s">
        <v>78</v>
      </c>
      <c r="D198">
        <f t="shared" si="3"/>
        <v>2</v>
      </c>
    </row>
    <row r="199" spans="1:4" x14ac:dyDescent="0.25">
      <c r="D199" t="str">
        <f t="shared" si="3"/>
        <v/>
      </c>
    </row>
    <row r="200" spans="1:4" x14ac:dyDescent="0.25">
      <c r="B200" s="1">
        <v>1</v>
      </c>
      <c r="C200" t="s">
        <v>79</v>
      </c>
      <c r="D200" t="str">
        <f t="shared" si="3"/>
        <v/>
      </c>
    </row>
    <row r="201" spans="1:4" x14ac:dyDescent="0.25">
      <c r="D201" t="str">
        <f t="shared" si="3"/>
        <v/>
      </c>
    </row>
    <row r="202" spans="1:4" x14ac:dyDescent="0.25">
      <c r="A202" t="s">
        <v>80</v>
      </c>
      <c r="D202">
        <f t="shared" si="3"/>
        <v>2</v>
      </c>
    </row>
    <row r="203" spans="1:4" x14ac:dyDescent="0.25">
      <c r="D203" t="str">
        <f t="shared" si="3"/>
        <v/>
      </c>
    </row>
    <row r="204" spans="1:4" x14ac:dyDescent="0.25">
      <c r="B204" s="1">
        <v>1</v>
      </c>
      <c r="C204" t="s">
        <v>79</v>
      </c>
      <c r="D204" t="str">
        <f t="shared" si="3"/>
        <v/>
      </c>
    </row>
    <row r="205" spans="1:4" x14ac:dyDescent="0.25">
      <c r="D205" t="str">
        <f t="shared" si="3"/>
        <v/>
      </c>
    </row>
    <row r="206" spans="1:4" x14ac:dyDescent="0.25">
      <c r="A206" t="s">
        <v>81</v>
      </c>
      <c r="D206">
        <f t="shared" si="3"/>
        <v>8</v>
      </c>
    </row>
    <row r="207" spans="1:4" x14ac:dyDescent="0.25">
      <c r="D207" t="str">
        <f t="shared" si="3"/>
        <v/>
      </c>
    </row>
    <row r="208" spans="1:4" x14ac:dyDescent="0.25">
      <c r="B208" s="1">
        <v>0.52300000000000002</v>
      </c>
      <c r="C208" t="s">
        <v>82</v>
      </c>
      <c r="D208" t="str">
        <f t="shared" si="3"/>
        <v/>
      </c>
    </row>
    <row r="209" spans="1:4" x14ac:dyDescent="0.25">
      <c r="A209" t="s">
        <v>0</v>
      </c>
      <c r="B209" t="s">
        <v>83</v>
      </c>
      <c r="C209" t="s">
        <v>84</v>
      </c>
      <c r="D209" t="str">
        <f t="shared" si="3"/>
        <v/>
      </c>
    </row>
    <row r="210" spans="1:4" x14ac:dyDescent="0.25">
      <c r="A210" t="s">
        <v>85</v>
      </c>
      <c r="D210">
        <f t="shared" si="3"/>
        <v>2415</v>
      </c>
    </row>
    <row r="211" spans="1:4" x14ac:dyDescent="0.25">
      <c r="D211" t="str">
        <f t="shared" si="3"/>
        <v/>
      </c>
    </row>
    <row r="212" spans="1:4" x14ac:dyDescent="0.25">
      <c r="B212" s="1">
        <v>7.0000000000000001E-3</v>
      </c>
      <c r="C212" t="s">
        <v>17</v>
      </c>
      <c r="D212" t="str">
        <f t="shared" si="3"/>
        <v/>
      </c>
    </row>
    <row r="213" spans="1:4" x14ac:dyDescent="0.25">
      <c r="B213" s="1">
        <v>0.109</v>
      </c>
      <c r="C213" t="s">
        <v>86</v>
      </c>
      <c r="D213" t="str">
        <f t="shared" si="3"/>
        <v/>
      </c>
    </row>
    <row r="214" spans="1:4" x14ac:dyDescent="0.25">
      <c r="B214" s="1">
        <v>1E-3</v>
      </c>
      <c r="C214" t="s">
        <v>9</v>
      </c>
      <c r="D214" t="str">
        <f t="shared" si="3"/>
        <v/>
      </c>
    </row>
    <row r="215" spans="1:4" x14ac:dyDescent="0.25">
      <c r="B215" s="1">
        <v>2E-3</v>
      </c>
      <c r="C215" t="s">
        <v>42</v>
      </c>
      <c r="D215" t="str">
        <f t="shared" si="3"/>
        <v/>
      </c>
    </row>
    <row r="216" spans="1:4" x14ac:dyDescent="0.25">
      <c r="B216" s="1">
        <v>0.71899999999999997</v>
      </c>
      <c r="C216" t="s">
        <v>18</v>
      </c>
      <c r="D216" t="str">
        <f t="shared" si="3"/>
        <v/>
      </c>
    </row>
    <row r="217" spans="1:4" x14ac:dyDescent="0.25">
      <c r="B217" s="1">
        <v>2.1000000000000001E-2</v>
      </c>
      <c r="C217" t="s">
        <v>32</v>
      </c>
      <c r="D217" t="str">
        <f t="shared" si="3"/>
        <v/>
      </c>
    </row>
    <row r="218" spans="1:4" x14ac:dyDescent="0.25">
      <c r="B218" s="1">
        <v>0.13300000000000001</v>
      </c>
      <c r="C218" t="s">
        <v>70</v>
      </c>
      <c r="D218" t="str">
        <f t="shared" si="3"/>
        <v/>
      </c>
    </row>
    <row r="219" spans="1:4" x14ac:dyDescent="0.25">
      <c r="B219" s="1">
        <v>3.0000000000000001E-3</v>
      </c>
      <c r="C219" t="s">
        <v>71</v>
      </c>
      <c r="D219" t="str">
        <f t="shared" si="3"/>
        <v/>
      </c>
    </row>
    <row r="220" spans="1:4" x14ac:dyDescent="0.25">
      <c r="D220" t="str">
        <f t="shared" si="3"/>
        <v/>
      </c>
    </row>
    <row r="221" spans="1:4" x14ac:dyDescent="0.25">
      <c r="A221" t="s">
        <v>87</v>
      </c>
      <c r="D221">
        <f t="shared" si="3"/>
        <v>306</v>
      </c>
    </row>
    <row r="222" spans="1:4" x14ac:dyDescent="0.25">
      <c r="D222" t="str">
        <f t="shared" si="3"/>
        <v/>
      </c>
    </row>
    <row r="223" spans="1:4" x14ac:dyDescent="0.25">
      <c r="B223" s="1">
        <v>0.25700000000000001</v>
      </c>
      <c r="C223" t="s">
        <v>88</v>
      </c>
      <c r="D223" t="str">
        <f t="shared" si="3"/>
        <v/>
      </c>
    </row>
    <row r="224" spans="1:4" x14ac:dyDescent="0.25">
      <c r="B224" s="1">
        <v>0.30599999999999999</v>
      </c>
      <c r="C224" t="s">
        <v>86</v>
      </c>
      <c r="D224" t="str">
        <f t="shared" si="3"/>
        <v/>
      </c>
    </row>
    <row r="225" spans="1:4" x14ac:dyDescent="0.25">
      <c r="B225" s="1">
        <v>1.2999999999999999E-2</v>
      </c>
      <c r="C225" t="s">
        <v>18</v>
      </c>
      <c r="D225" t="str">
        <f t="shared" si="3"/>
        <v/>
      </c>
    </row>
    <row r="226" spans="1:4" x14ac:dyDescent="0.25">
      <c r="B226" s="1">
        <v>0.36499999999999999</v>
      </c>
      <c r="C226" t="s">
        <v>89</v>
      </c>
      <c r="D226" t="str">
        <f t="shared" si="3"/>
        <v/>
      </c>
    </row>
    <row r="227" spans="1:4" x14ac:dyDescent="0.25">
      <c r="B227" s="1">
        <v>5.7000000000000002E-2</v>
      </c>
      <c r="C227" t="s">
        <v>90</v>
      </c>
      <c r="D227" t="str">
        <f t="shared" si="3"/>
        <v/>
      </c>
    </row>
    <row r="228" spans="1:4" x14ac:dyDescent="0.25">
      <c r="D228" t="str">
        <f t="shared" si="3"/>
        <v/>
      </c>
    </row>
    <row r="229" spans="1:4" x14ac:dyDescent="0.25">
      <c r="A229" t="s">
        <v>91</v>
      </c>
      <c r="D229">
        <f t="shared" si="3"/>
        <v>177</v>
      </c>
    </row>
    <row r="230" spans="1:4" x14ac:dyDescent="0.25">
      <c r="D230" t="str">
        <f t="shared" si="3"/>
        <v/>
      </c>
    </row>
    <row r="231" spans="1:4" x14ac:dyDescent="0.25">
      <c r="B231" s="1">
        <v>1</v>
      </c>
      <c r="C231" t="s">
        <v>32</v>
      </c>
      <c r="D231" t="str">
        <f t="shared" si="3"/>
        <v/>
      </c>
    </row>
    <row r="232" spans="1:4" x14ac:dyDescent="0.25">
      <c r="D232" t="str">
        <f t="shared" si="3"/>
        <v/>
      </c>
    </row>
    <row r="233" spans="1:4" x14ac:dyDescent="0.25">
      <c r="A233" t="s">
        <v>92</v>
      </c>
      <c r="D233">
        <f t="shared" si="3"/>
        <v>130</v>
      </c>
    </row>
    <row r="234" spans="1:4" x14ac:dyDescent="0.25">
      <c r="D234" t="str">
        <f t="shared" si="3"/>
        <v/>
      </c>
    </row>
    <row r="235" spans="1:4" x14ac:dyDescent="0.25">
      <c r="B235" s="1">
        <v>4.4999999999999998E-2</v>
      </c>
      <c r="C235" t="s">
        <v>86</v>
      </c>
      <c r="D235" t="str">
        <f t="shared" si="3"/>
        <v/>
      </c>
    </row>
    <row r="236" spans="1:4" x14ac:dyDescent="0.25">
      <c r="B236" s="1">
        <v>0.95399999999999996</v>
      </c>
      <c r="C236" t="s">
        <v>89</v>
      </c>
      <c r="D236" t="str">
        <f t="shared" si="3"/>
        <v/>
      </c>
    </row>
    <row r="237" spans="1:4" x14ac:dyDescent="0.25">
      <c r="D237" t="str">
        <f t="shared" si="3"/>
        <v/>
      </c>
    </row>
    <row r="238" spans="1:4" x14ac:dyDescent="0.25">
      <c r="A238" t="s">
        <v>93</v>
      </c>
      <c r="D238">
        <f t="shared" si="3"/>
        <v>211</v>
      </c>
    </row>
    <row r="239" spans="1:4" x14ac:dyDescent="0.25">
      <c r="D239" t="str">
        <f t="shared" si="3"/>
        <v/>
      </c>
    </row>
    <row r="240" spans="1:4" x14ac:dyDescent="0.25">
      <c r="B240" s="1">
        <v>0.60199999999999998</v>
      </c>
      <c r="C240" t="s">
        <v>86</v>
      </c>
      <c r="D240" t="str">
        <f t="shared" si="3"/>
        <v/>
      </c>
    </row>
    <row r="241" spans="1:4" x14ac:dyDescent="0.25">
      <c r="B241" s="1">
        <v>0.39700000000000002</v>
      </c>
      <c r="C241" t="s">
        <v>79</v>
      </c>
      <c r="D241" t="str">
        <f t="shared" si="3"/>
        <v/>
      </c>
    </row>
    <row r="242" spans="1:4" x14ac:dyDescent="0.25">
      <c r="D242" t="str">
        <f t="shared" si="3"/>
        <v/>
      </c>
    </row>
    <row r="243" spans="1:4" x14ac:dyDescent="0.25">
      <c r="A243" t="s">
        <v>94</v>
      </c>
      <c r="D243">
        <f t="shared" si="3"/>
        <v>22</v>
      </c>
    </row>
    <row r="244" spans="1:4" x14ac:dyDescent="0.25">
      <c r="D244" t="str">
        <f t="shared" si="3"/>
        <v/>
      </c>
    </row>
    <row r="245" spans="1:4" x14ac:dyDescent="0.25">
      <c r="B245" s="1">
        <v>1</v>
      </c>
      <c r="C245" t="s">
        <v>62</v>
      </c>
      <c r="D245" t="str">
        <f t="shared" si="3"/>
        <v/>
      </c>
    </row>
    <row r="246" spans="1:4" x14ac:dyDescent="0.25">
      <c r="D246" t="str">
        <f t="shared" si="3"/>
        <v/>
      </c>
    </row>
    <row r="247" spans="1:4" x14ac:dyDescent="0.25">
      <c r="A247" t="s">
        <v>95</v>
      </c>
      <c r="D247">
        <f t="shared" si="3"/>
        <v>11</v>
      </c>
    </row>
    <row r="248" spans="1:4" x14ac:dyDescent="0.25">
      <c r="D248" t="str">
        <f t="shared" si="3"/>
        <v/>
      </c>
    </row>
    <row r="249" spans="1:4" x14ac:dyDescent="0.25">
      <c r="B249" s="1">
        <v>1</v>
      </c>
      <c r="C249" t="s">
        <v>32</v>
      </c>
      <c r="D249" t="str">
        <f t="shared" si="3"/>
        <v/>
      </c>
    </row>
    <row r="250" spans="1:4" x14ac:dyDescent="0.25">
      <c r="D250" t="str">
        <f t="shared" si="3"/>
        <v/>
      </c>
    </row>
    <row r="251" spans="1:4" x14ac:dyDescent="0.25">
      <c r="A251" t="s">
        <v>96</v>
      </c>
      <c r="D251">
        <f t="shared" si="3"/>
        <v>83</v>
      </c>
    </row>
    <row r="252" spans="1:4" x14ac:dyDescent="0.25">
      <c r="D252" t="str">
        <f t="shared" si="3"/>
        <v/>
      </c>
    </row>
    <row r="253" spans="1:4" x14ac:dyDescent="0.25">
      <c r="B253" s="1">
        <v>0.217</v>
      </c>
      <c r="C253" t="s">
        <v>46</v>
      </c>
      <c r="D253" t="str">
        <f t="shared" si="3"/>
        <v/>
      </c>
    </row>
    <row r="254" spans="1:4" x14ac:dyDescent="0.25">
      <c r="B254" s="1">
        <v>0.05</v>
      </c>
      <c r="C254" t="s">
        <v>13</v>
      </c>
      <c r="D254" t="str">
        <f t="shared" si="3"/>
        <v/>
      </c>
    </row>
    <row r="255" spans="1:4" x14ac:dyDescent="0.25">
      <c r="B255" s="1">
        <v>0.44900000000000001</v>
      </c>
      <c r="C255" t="s">
        <v>97</v>
      </c>
      <c r="D255" t="str">
        <f t="shared" si="3"/>
        <v/>
      </c>
    </row>
    <row r="256" spans="1:4" x14ac:dyDescent="0.25">
      <c r="B256" s="1">
        <v>0.27300000000000002</v>
      </c>
      <c r="C256" t="s">
        <v>98</v>
      </c>
      <c r="D256" t="str">
        <f t="shared" si="3"/>
        <v/>
      </c>
    </row>
    <row r="257" spans="1:4" x14ac:dyDescent="0.25">
      <c r="B257" s="1">
        <v>8.9999999999999993E-3</v>
      </c>
      <c r="C257" t="s">
        <v>99</v>
      </c>
      <c r="D257" t="str">
        <f t="shared" si="3"/>
        <v/>
      </c>
    </row>
    <row r="258" spans="1:4" x14ac:dyDescent="0.25">
      <c r="D258" t="str">
        <f t="shared" si="3"/>
        <v/>
      </c>
    </row>
    <row r="259" spans="1:4" x14ac:dyDescent="0.25">
      <c r="A259" t="s">
        <v>100</v>
      </c>
      <c r="D259">
        <f t="shared" ref="D259:D322" si="4">IFERROR(HLOOKUP($A259,$E$2:$OL$3,2,FALSE),"")</f>
        <v>29</v>
      </c>
    </row>
    <row r="260" spans="1:4" x14ac:dyDescent="0.25">
      <c r="D260" t="str">
        <f t="shared" si="4"/>
        <v/>
      </c>
    </row>
    <row r="261" spans="1:4" x14ac:dyDescent="0.25">
      <c r="B261" s="1">
        <v>1</v>
      </c>
      <c r="C261" t="s">
        <v>32</v>
      </c>
      <c r="D261" t="str">
        <f t="shared" si="4"/>
        <v/>
      </c>
    </row>
    <row r="262" spans="1:4" x14ac:dyDescent="0.25">
      <c r="D262" t="str">
        <f t="shared" si="4"/>
        <v/>
      </c>
    </row>
    <row r="263" spans="1:4" x14ac:dyDescent="0.25">
      <c r="A263" t="s">
        <v>101</v>
      </c>
      <c r="D263">
        <f t="shared" si="4"/>
        <v>88</v>
      </c>
    </row>
    <row r="264" spans="1:4" x14ac:dyDescent="0.25">
      <c r="D264" t="str">
        <f t="shared" si="4"/>
        <v/>
      </c>
    </row>
    <row r="265" spans="1:4" x14ac:dyDescent="0.25">
      <c r="B265" s="1">
        <v>0.128</v>
      </c>
      <c r="C265" t="s">
        <v>42</v>
      </c>
      <c r="D265" t="str">
        <f t="shared" si="4"/>
        <v/>
      </c>
    </row>
    <row r="266" spans="1:4" x14ac:dyDescent="0.25">
      <c r="B266" s="1">
        <v>0.182</v>
      </c>
      <c r="C266" t="s">
        <v>18</v>
      </c>
      <c r="D266" t="str">
        <f t="shared" si="4"/>
        <v/>
      </c>
    </row>
    <row r="267" spans="1:4" x14ac:dyDescent="0.25">
      <c r="B267" s="1">
        <v>0.68899999999999995</v>
      </c>
      <c r="C267" t="s">
        <v>32</v>
      </c>
      <c r="D267" t="str">
        <f t="shared" si="4"/>
        <v/>
      </c>
    </row>
    <row r="268" spans="1:4" x14ac:dyDescent="0.25">
      <c r="D268" t="str">
        <f t="shared" si="4"/>
        <v/>
      </c>
    </row>
    <row r="269" spans="1:4" x14ac:dyDescent="0.25">
      <c r="A269" t="s">
        <v>102</v>
      </c>
      <c r="D269">
        <f t="shared" si="4"/>
        <v>728</v>
      </c>
    </row>
    <row r="270" spans="1:4" x14ac:dyDescent="0.25">
      <c r="D270" t="str">
        <f t="shared" si="4"/>
        <v/>
      </c>
    </row>
    <row r="271" spans="1:4" x14ac:dyDescent="0.25">
      <c r="B271" s="1">
        <v>4.7E-2</v>
      </c>
      <c r="C271" t="s">
        <v>86</v>
      </c>
      <c r="D271" t="str">
        <f t="shared" si="4"/>
        <v/>
      </c>
    </row>
    <row r="272" spans="1:4" x14ac:dyDescent="0.25">
      <c r="B272" s="1">
        <v>0.25700000000000001</v>
      </c>
      <c r="C272" t="s">
        <v>18</v>
      </c>
      <c r="D272" t="str">
        <f t="shared" si="4"/>
        <v/>
      </c>
    </row>
    <row r="273" spans="1:4" x14ac:dyDescent="0.25">
      <c r="B273" s="1">
        <v>7.3999999999999996E-2</v>
      </c>
      <c r="C273" t="s">
        <v>89</v>
      </c>
      <c r="D273" t="str">
        <f t="shared" si="4"/>
        <v/>
      </c>
    </row>
    <row r="274" spans="1:4" x14ac:dyDescent="0.25">
      <c r="B274" s="1">
        <v>0.62</v>
      </c>
      <c r="C274" t="s">
        <v>32</v>
      </c>
      <c r="D274" t="str">
        <f t="shared" si="4"/>
        <v/>
      </c>
    </row>
    <row r="275" spans="1:4" x14ac:dyDescent="0.25">
      <c r="D275" t="str">
        <f t="shared" si="4"/>
        <v/>
      </c>
    </row>
    <row r="276" spans="1:4" x14ac:dyDescent="0.25">
      <c r="A276" t="s">
        <v>103</v>
      </c>
      <c r="D276">
        <f t="shared" si="4"/>
        <v>43</v>
      </c>
    </row>
    <row r="277" spans="1:4" x14ac:dyDescent="0.25">
      <c r="D277" t="str">
        <f t="shared" si="4"/>
        <v/>
      </c>
    </row>
    <row r="278" spans="1:4" x14ac:dyDescent="0.25">
      <c r="B278" s="1">
        <v>1</v>
      </c>
      <c r="C278" t="s">
        <v>32</v>
      </c>
      <c r="D278" t="str">
        <f t="shared" si="4"/>
        <v/>
      </c>
    </row>
    <row r="279" spans="1:4" x14ac:dyDescent="0.25">
      <c r="D279" t="str">
        <f t="shared" si="4"/>
        <v/>
      </c>
    </row>
    <row r="280" spans="1:4" x14ac:dyDescent="0.25">
      <c r="A280" t="s">
        <v>104</v>
      </c>
      <c r="D280">
        <f t="shared" si="4"/>
        <v>2037</v>
      </c>
    </row>
    <row r="281" spans="1:4" x14ac:dyDescent="0.25">
      <c r="D281" t="str">
        <f t="shared" si="4"/>
        <v/>
      </c>
    </row>
    <row r="282" spans="1:4" x14ac:dyDescent="0.25">
      <c r="B282" s="1">
        <v>0.01</v>
      </c>
      <c r="C282" t="s">
        <v>17</v>
      </c>
      <c r="D282" t="str">
        <f t="shared" si="4"/>
        <v/>
      </c>
    </row>
    <row r="283" spans="1:4" x14ac:dyDescent="0.25">
      <c r="B283" s="1">
        <v>0.1</v>
      </c>
      <c r="C283" t="s">
        <v>86</v>
      </c>
      <c r="D283" t="str">
        <f t="shared" si="4"/>
        <v/>
      </c>
    </row>
    <row r="284" spans="1:4" x14ac:dyDescent="0.25">
      <c r="B284" s="1">
        <v>1E-3</v>
      </c>
      <c r="C284" t="s">
        <v>9</v>
      </c>
      <c r="D284" t="str">
        <f t="shared" si="4"/>
        <v/>
      </c>
    </row>
    <row r="285" spans="1:4" x14ac:dyDescent="0.25">
      <c r="B285" s="1">
        <v>8.0000000000000002E-3</v>
      </c>
      <c r="C285" t="s">
        <v>42</v>
      </c>
      <c r="D285" t="str">
        <f t="shared" si="4"/>
        <v/>
      </c>
    </row>
    <row r="286" spans="1:4" x14ac:dyDescent="0.25">
      <c r="B286" s="1">
        <v>0.496</v>
      </c>
      <c r="C286" t="s">
        <v>18</v>
      </c>
      <c r="D286" t="str">
        <f t="shared" si="4"/>
        <v/>
      </c>
    </row>
    <row r="287" spans="1:4" x14ac:dyDescent="0.25">
      <c r="B287" s="1">
        <v>0.29699999999999999</v>
      </c>
      <c r="C287" t="s">
        <v>32</v>
      </c>
      <c r="D287" t="str">
        <f t="shared" si="4"/>
        <v/>
      </c>
    </row>
    <row r="288" spans="1:4" x14ac:dyDescent="0.25">
      <c r="B288" s="1">
        <v>0.08</v>
      </c>
      <c r="C288" t="s">
        <v>70</v>
      </c>
      <c r="D288" t="str">
        <f t="shared" si="4"/>
        <v/>
      </c>
    </row>
    <row r="289" spans="1:4" x14ac:dyDescent="0.25">
      <c r="B289" s="1">
        <v>4.0000000000000001E-3</v>
      </c>
      <c r="C289" t="s">
        <v>71</v>
      </c>
      <c r="D289" t="str">
        <f t="shared" si="4"/>
        <v/>
      </c>
    </row>
    <row r="290" spans="1:4" x14ac:dyDescent="0.25">
      <c r="D290" t="str">
        <f t="shared" si="4"/>
        <v/>
      </c>
    </row>
    <row r="291" spans="1:4" x14ac:dyDescent="0.25">
      <c r="A291" t="s">
        <v>105</v>
      </c>
      <c r="D291">
        <f t="shared" si="4"/>
        <v>431</v>
      </c>
    </row>
    <row r="292" spans="1:4" x14ac:dyDescent="0.25">
      <c r="D292" t="str">
        <f t="shared" si="4"/>
        <v/>
      </c>
    </row>
    <row r="293" spans="1:4" x14ac:dyDescent="0.25">
      <c r="B293" s="1">
        <v>4.8000000000000001E-2</v>
      </c>
      <c r="C293" t="s">
        <v>89</v>
      </c>
      <c r="D293" t="str">
        <f t="shared" si="4"/>
        <v/>
      </c>
    </row>
    <row r="294" spans="1:4" x14ac:dyDescent="0.25">
      <c r="B294" s="1">
        <v>0.95099999999999996</v>
      </c>
      <c r="C294" t="s">
        <v>32</v>
      </c>
      <c r="D294" t="str">
        <f t="shared" si="4"/>
        <v/>
      </c>
    </row>
    <row r="295" spans="1:4" x14ac:dyDescent="0.25">
      <c r="D295" t="str">
        <f t="shared" si="4"/>
        <v/>
      </c>
    </row>
    <row r="296" spans="1:4" x14ac:dyDescent="0.25">
      <c r="A296" t="s">
        <v>106</v>
      </c>
      <c r="D296">
        <f t="shared" si="4"/>
        <v>1647</v>
      </c>
    </row>
    <row r="297" spans="1:4" x14ac:dyDescent="0.25">
      <c r="D297" t="str">
        <f t="shared" si="4"/>
        <v/>
      </c>
    </row>
    <row r="298" spans="1:4" x14ac:dyDescent="0.25">
      <c r="B298" s="1">
        <v>1E-3</v>
      </c>
      <c r="C298" t="s">
        <v>17</v>
      </c>
      <c r="D298" t="str">
        <f t="shared" si="4"/>
        <v/>
      </c>
    </row>
    <row r="299" spans="1:4" x14ac:dyDescent="0.25">
      <c r="B299" s="1">
        <v>0.14699999999999999</v>
      </c>
      <c r="C299" t="s">
        <v>86</v>
      </c>
      <c r="D299" t="str">
        <f t="shared" si="4"/>
        <v/>
      </c>
    </row>
    <row r="300" spans="1:4" x14ac:dyDescent="0.25">
      <c r="B300" s="1">
        <v>0.64900000000000002</v>
      </c>
      <c r="C300" t="s">
        <v>18</v>
      </c>
      <c r="D300" t="str">
        <f t="shared" si="4"/>
        <v/>
      </c>
    </row>
    <row r="301" spans="1:4" x14ac:dyDescent="0.25">
      <c r="B301" s="1">
        <v>0.17399999999999999</v>
      </c>
      <c r="C301" t="s">
        <v>32</v>
      </c>
      <c r="D301" t="str">
        <f t="shared" si="4"/>
        <v/>
      </c>
    </row>
    <row r="302" spans="1:4" x14ac:dyDescent="0.25">
      <c r="B302" s="1">
        <v>2.5999999999999999E-2</v>
      </c>
      <c r="C302" t="s">
        <v>70</v>
      </c>
      <c r="D302" t="str">
        <f t="shared" si="4"/>
        <v/>
      </c>
    </row>
    <row r="303" spans="1:4" x14ac:dyDescent="0.25">
      <c r="D303" t="str">
        <f t="shared" si="4"/>
        <v/>
      </c>
    </row>
    <row r="304" spans="1:4" x14ac:dyDescent="0.25">
      <c r="A304" t="s">
        <v>107</v>
      </c>
      <c r="D304">
        <f t="shared" si="4"/>
        <v>224</v>
      </c>
    </row>
    <row r="305" spans="1:4" x14ac:dyDescent="0.25">
      <c r="D305" t="str">
        <f t="shared" si="4"/>
        <v/>
      </c>
    </row>
    <row r="306" spans="1:4" x14ac:dyDescent="0.25">
      <c r="B306" s="1">
        <v>3.0000000000000001E-3</v>
      </c>
      <c r="C306" t="s">
        <v>108</v>
      </c>
      <c r="D306" t="str">
        <f t="shared" si="4"/>
        <v/>
      </c>
    </row>
    <row r="307" spans="1:4" x14ac:dyDescent="0.25">
      <c r="B307" s="1">
        <v>8.0000000000000002E-3</v>
      </c>
      <c r="C307" t="s">
        <v>86</v>
      </c>
      <c r="D307" t="str">
        <f t="shared" si="4"/>
        <v/>
      </c>
    </row>
    <row r="308" spans="1:4" x14ac:dyDescent="0.25">
      <c r="B308" s="1">
        <v>2.4E-2</v>
      </c>
      <c r="C308" t="s">
        <v>18</v>
      </c>
      <c r="D308" t="str">
        <f t="shared" si="4"/>
        <v/>
      </c>
    </row>
    <row r="309" spans="1:4" x14ac:dyDescent="0.25">
      <c r="B309" s="1">
        <v>0.95799999999999996</v>
      </c>
      <c r="C309" t="s">
        <v>70</v>
      </c>
      <c r="D309" t="str">
        <f t="shared" si="4"/>
        <v/>
      </c>
    </row>
    <row r="310" spans="1:4" x14ac:dyDescent="0.25">
      <c r="B310" s="1">
        <v>5.0000000000000001E-3</v>
      </c>
      <c r="C310" t="s">
        <v>71</v>
      </c>
      <c r="D310" t="str">
        <f t="shared" si="4"/>
        <v/>
      </c>
    </row>
    <row r="311" spans="1:4" x14ac:dyDescent="0.25">
      <c r="D311" t="str">
        <f t="shared" si="4"/>
        <v/>
      </c>
    </row>
    <row r="312" spans="1:4" x14ac:dyDescent="0.25">
      <c r="A312" t="s">
        <v>109</v>
      </c>
      <c r="D312">
        <f t="shared" si="4"/>
        <v>170</v>
      </c>
    </row>
    <row r="313" spans="1:4" x14ac:dyDescent="0.25">
      <c r="D313" t="str">
        <f t="shared" si="4"/>
        <v/>
      </c>
    </row>
    <row r="314" spans="1:4" x14ac:dyDescent="0.25">
      <c r="B314" s="1">
        <v>0.39500000000000002</v>
      </c>
      <c r="C314" t="s">
        <v>86</v>
      </c>
      <c r="D314" t="str">
        <f t="shared" si="4"/>
        <v/>
      </c>
    </row>
    <row r="315" spans="1:4" x14ac:dyDescent="0.25">
      <c r="B315" s="1">
        <v>8.5000000000000006E-2</v>
      </c>
      <c r="C315" t="s">
        <v>18</v>
      </c>
      <c r="D315" t="str">
        <f t="shared" si="4"/>
        <v/>
      </c>
    </row>
    <row r="316" spans="1:4" x14ac:dyDescent="0.25">
      <c r="B316" s="1">
        <v>0.497</v>
      </c>
      <c r="C316" t="s">
        <v>32</v>
      </c>
      <c r="D316" t="str">
        <f t="shared" si="4"/>
        <v/>
      </c>
    </row>
    <row r="317" spans="1:4" x14ac:dyDescent="0.25">
      <c r="B317" s="1">
        <v>0.02</v>
      </c>
      <c r="C317" t="s">
        <v>110</v>
      </c>
      <c r="D317" t="str">
        <f t="shared" si="4"/>
        <v/>
      </c>
    </row>
    <row r="318" spans="1:4" x14ac:dyDescent="0.25">
      <c r="D318" t="str">
        <f t="shared" si="4"/>
        <v/>
      </c>
    </row>
    <row r="319" spans="1:4" x14ac:dyDescent="0.25">
      <c r="A319" t="s">
        <v>111</v>
      </c>
      <c r="D319">
        <f t="shared" si="4"/>
        <v>712</v>
      </c>
    </row>
    <row r="320" spans="1:4" x14ac:dyDescent="0.25">
      <c r="D320" t="str">
        <f t="shared" si="4"/>
        <v/>
      </c>
    </row>
    <row r="321" spans="1:4" x14ac:dyDescent="0.25">
      <c r="B321" s="1">
        <v>0.114</v>
      </c>
      <c r="C321" t="s">
        <v>86</v>
      </c>
      <c r="D321" t="str">
        <f t="shared" si="4"/>
        <v/>
      </c>
    </row>
    <row r="322" spans="1:4" x14ac:dyDescent="0.25">
      <c r="B322" s="1">
        <v>0.30299999999999999</v>
      </c>
      <c r="C322" t="s">
        <v>18</v>
      </c>
      <c r="D322" t="str">
        <f t="shared" si="4"/>
        <v/>
      </c>
    </row>
    <row r="323" spans="1:4" x14ac:dyDescent="0.25">
      <c r="B323" s="1">
        <v>0.55700000000000005</v>
      </c>
      <c r="C323" t="s">
        <v>32</v>
      </c>
      <c r="D323" t="str">
        <f t="shared" ref="D323:D386" si="5">IFERROR(HLOOKUP($A323,$E$2:$OL$3,2,FALSE),"")</f>
        <v/>
      </c>
    </row>
    <row r="324" spans="1:4" x14ac:dyDescent="0.25">
      <c r="B324" s="1">
        <v>2.4E-2</v>
      </c>
      <c r="C324" t="s">
        <v>97</v>
      </c>
      <c r="D324" t="str">
        <f t="shared" si="5"/>
        <v/>
      </c>
    </row>
    <row r="325" spans="1:4" x14ac:dyDescent="0.25">
      <c r="D325" t="str">
        <f t="shared" si="5"/>
        <v/>
      </c>
    </row>
    <row r="326" spans="1:4" x14ac:dyDescent="0.25">
      <c r="A326" t="s">
        <v>112</v>
      </c>
      <c r="D326">
        <f t="shared" si="5"/>
        <v>689</v>
      </c>
    </row>
    <row r="327" spans="1:4" x14ac:dyDescent="0.25">
      <c r="D327" t="str">
        <f t="shared" si="5"/>
        <v/>
      </c>
    </row>
    <row r="328" spans="1:4" x14ac:dyDescent="0.25">
      <c r="B328" s="1">
        <v>0.11700000000000001</v>
      </c>
      <c r="C328" t="s">
        <v>86</v>
      </c>
      <c r="D328" t="str">
        <f t="shared" si="5"/>
        <v/>
      </c>
    </row>
    <row r="329" spans="1:4" x14ac:dyDescent="0.25">
      <c r="B329" s="1">
        <v>0.28599999999999998</v>
      </c>
      <c r="C329" t="s">
        <v>18</v>
      </c>
      <c r="D329" t="str">
        <f t="shared" si="5"/>
        <v/>
      </c>
    </row>
    <row r="330" spans="1:4" x14ac:dyDescent="0.25">
      <c r="B330" s="1">
        <v>0.57099999999999995</v>
      </c>
      <c r="C330" t="s">
        <v>32</v>
      </c>
      <c r="D330" t="str">
        <f t="shared" si="5"/>
        <v/>
      </c>
    </row>
    <row r="331" spans="1:4" x14ac:dyDescent="0.25">
      <c r="B331" s="1">
        <v>2.4E-2</v>
      </c>
      <c r="C331" t="s">
        <v>97</v>
      </c>
      <c r="D331" t="str">
        <f t="shared" si="5"/>
        <v/>
      </c>
    </row>
    <row r="332" spans="1:4" x14ac:dyDescent="0.25">
      <c r="D332" t="str">
        <f t="shared" si="5"/>
        <v/>
      </c>
    </row>
    <row r="333" spans="1:4" x14ac:dyDescent="0.25">
      <c r="A333" t="s">
        <v>113</v>
      </c>
      <c r="D333">
        <f t="shared" si="5"/>
        <v>689</v>
      </c>
    </row>
    <row r="334" spans="1:4" x14ac:dyDescent="0.25">
      <c r="D334" t="str">
        <f t="shared" si="5"/>
        <v/>
      </c>
    </row>
    <row r="335" spans="1:4" x14ac:dyDescent="0.25">
      <c r="B335" s="1">
        <v>0.11700000000000001</v>
      </c>
      <c r="C335" t="s">
        <v>86</v>
      </c>
      <c r="D335" t="str">
        <f t="shared" si="5"/>
        <v/>
      </c>
    </row>
    <row r="336" spans="1:4" x14ac:dyDescent="0.25">
      <c r="B336" s="1">
        <v>0.28599999999999998</v>
      </c>
      <c r="C336" t="s">
        <v>18</v>
      </c>
      <c r="D336" t="str">
        <f t="shared" si="5"/>
        <v/>
      </c>
    </row>
    <row r="337" spans="1:4" x14ac:dyDescent="0.25">
      <c r="B337" s="1">
        <v>0.57099999999999995</v>
      </c>
      <c r="C337" t="s">
        <v>32</v>
      </c>
      <c r="D337" t="str">
        <f t="shared" si="5"/>
        <v/>
      </c>
    </row>
    <row r="338" spans="1:4" x14ac:dyDescent="0.25">
      <c r="B338" s="1">
        <v>2.4E-2</v>
      </c>
      <c r="C338" t="s">
        <v>97</v>
      </c>
      <c r="D338" t="str">
        <f t="shared" si="5"/>
        <v/>
      </c>
    </row>
    <row r="339" spans="1:4" x14ac:dyDescent="0.25">
      <c r="D339" t="str">
        <f t="shared" si="5"/>
        <v/>
      </c>
    </row>
    <row r="340" spans="1:4" x14ac:dyDescent="0.25">
      <c r="A340" t="s">
        <v>114</v>
      </c>
      <c r="D340">
        <f t="shared" si="5"/>
        <v>129</v>
      </c>
    </row>
    <row r="341" spans="1:4" x14ac:dyDescent="0.25">
      <c r="D341" t="str">
        <f t="shared" si="5"/>
        <v/>
      </c>
    </row>
    <row r="342" spans="1:4" x14ac:dyDescent="0.25">
      <c r="B342" s="1">
        <v>0.27600000000000002</v>
      </c>
      <c r="C342" t="s">
        <v>18</v>
      </c>
      <c r="D342" t="str">
        <f t="shared" si="5"/>
        <v/>
      </c>
    </row>
    <row r="343" spans="1:4" x14ac:dyDescent="0.25">
      <c r="B343" s="1">
        <v>0.72299999999999998</v>
      </c>
      <c r="C343" t="s">
        <v>32</v>
      </c>
      <c r="D343" t="str">
        <f t="shared" si="5"/>
        <v/>
      </c>
    </row>
    <row r="344" spans="1:4" x14ac:dyDescent="0.25">
      <c r="D344" t="str">
        <f t="shared" si="5"/>
        <v/>
      </c>
    </row>
    <row r="345" spans="1:4" x14ac:dyDescent="0.25">
      <c r="A345" t="s">
        <v>115</v>
      </c>
      <c r="D345">
        <f t="shared" si="5"/>
        <v>62</v>
      </c>
    </row>
    <row r="346" spans="1:4" x14ac:dyDescent="0.25">
      <c r="D346" t="str">
        <f t="shared" si="5"/>
        <v/>
      </c>
    </row>
    <row r="347" spans="1:4" x14ac:dyDescent="0.25">
      <c r="B347" s="1">
        <v>0.126</v>
      </c>
      <c r="C347" t="s">
        <v>86</v>
      </c>
      <c r="D347" t="str">
        <f t="shared" si="5"/>
        <v/>
      </c>
    </row>
    <row r="348" spans="1:4" x14ac:dyDescent="0.25">
      <c r="B348" s="1">
        <v>0.873</v>
      </c>
      <c r="C348" t="s">
        <v>62</v>
      </c>
      <c r="D348" t="str">
        <f t="shared" si="5"/>
        <v/>
      </c>
    </row>
    <row r="349" spans="1:4" x14ac:dyDescent="0.25">
      <c r="D349" t="str">
        <f t="shared" si="5"/>
        <v/>
      </c>
    </row>
    <row r="350" spans="1:4" x14ac:dyDescent="0.25">
      <c r="A350" t="s">
        <v>116</v>
      </c>
      <c r="D350">
        <f t="shared" si="5"/>
        <v>39</v>
      </c>
    </row>
    <row r="351" spans="1:4" x14ac:dyDescent="0.25">
      <c r="D351" t="str">
        <f t="shared" si="5"/>
        <v/>
      </c>
    </row>
    <row r="352" spans="1:4" x14ac:dyDescent="0.25">
      <c r="B352" s="1">
        <v>1</v>
      </c>
      <c r="C352" t="s">
        <v>18</v>
      </c>
      <c r="D352" t="str">
        <f t="shared" si="5"/>
        <v/>
      </c>
    </row>
    <row r="353" spans="1:4" x14ac:dyDescent="0.25">
      <c r="D353" t="str">
        <f t="shared" si="5"/>
        <v/>
      </c>
    </row>
    <row r="354" spans="1:4" x14ac:dyDescent="0.25">
      <c r="A354" t="s">
        <v>117</v>
      </c>
      <c r="D354">
        <f t="shared" si="5"/>
        <v>30</v>
      </c>
    </row>
    <row r="355" spans="1:4" x14ac:dyDescent="0.25">
      <c r="D355" t="str">
        <f t="shared" si="5"/>
        <v/>
      </c>
    </row>
    <row r="356" spans="1:4" x14ac:dyDescent="0.25">
      <c r="B356" s="1">
        <v>1</v>
      </c>
      <c r="C356" t="s">
        <v>18</v>
      </c>
      <c r="D356" t="str">
        <f t="shared" si="5"/>
        <v/>
      </c>
    </row>
    <row r="357" spans="1:4" x14ac:dyDescent="0.25">
      <c r="A357" t="s">
        <v>0</v>
      </c>
      <c r="B357" t="s">
        <v>118</v>
      </c>
      <c r="C357" t="s">
        <v>119</v>
      </c>
      <c r="D357" t="str">
        <f t="shared" si="5"/>
        <v/>
      </c>
    </row>
    <row r="358" spans="1:4" x14ac:dyDescent="0.25">
      <c r="A358" t="s">
        <v>120</v>
      </c>
      <c r="D358">
        <f t="shared" si="5"/>
        <v>4</v>
      </c>
    </row>
    <row r="359" spans="1:4" x14ac:dyDescent="0.25">
      <c r="D359" t="str">
        <f t="shared" si="5"/>
        <v/>
      </c>
    </row>
    <row r="360" spans="1:4" x14ac:dyDescent="0.25">
      <c r="B360" s="1">
        <v>0.40899999999999997</v>
      </c>
      <c r="C360" t="s">
        <v>13</v>
      </c>
      <c r="D360" t="str">
        <f t="shared" si="5"/>
        <v/>
      </c>
    </row>
    <row r="361" spans="1:4" x14ac:dyDescent="0.25">
      <c r="B361" s="1">
        <v>0.59</v>
      </c>
      <c r="C361" t="s">
        <v>11</v>
      </c>
      <c r="D361" t="str">
        <f t="shared" si="5"/>
        <v/>
      </c>
    </row>
    <row r="362" spans="1:4" x14ac:dyDescent="0.25">
      <c r="D362" t="str">
        <f t="shared" si="5"/>
        <v/>
      </c>
    </row>
    <row r="363" spans="1:4" x14ac:dyDescent="0.25">
      <c r="A363" t="s">
        <v>121</v>
      </c>
      <c r="D363">
        <f t="shared" si="5"/>
        <v>2</v>
      </c>
    </row>
    <row r="364" spans="1:4" x14ac:dyDescent="0.25">
      <c r="D364" t="str">
        <f t="shared" si="5"/>
        <v/>
      </c>
    </row>
    <row r="365" spans="1:4" x14ac:dyDescent="0.25">
      <c r="B365" s="1">
        <v>0.54800000000000004</v>
      </c>
      <c r="C365" t="s">
        <v>13</v>
      </c>
      <c r="D365" t="str">
        <f t="shared" si="5"/>
        <v/>
      </c>
    </row>
    <row r="366" spans="1:4" x14ac:dyDescent="0.25">
      <c r="B366" s="1">
        <v>0.45100000000000001</v>
      </c>
      <c r="C366" t="s">
        <v>11</v>
      </c>
      <c r="D366" t="str">
        <f t="shared" si="5"/>
        <v/>
      </c>
    </row>
    <row r="367" spans="1:4" x14ac:dyDescent="0.25">
      <c r="A367" t="s">
        <v>0</v>
      </c>
      <c r="B367" t="s">
        <v>122</v>
      </c>
      <c r="C367" t="s">
        <v>123</v>
      </c>
      <c r="D367" t="str">
        <f t="shared" si="5"/>
        <v/>
      </c>
    </row>
    <row r="368" spans="1:4" x14ac:dyDescent="0.25">
      <c r="A368" t="s">
        <v>124</v>
      </c>
      <c r="D368">
        <f t="shared" si="5"/>
        <v>1395</v>
      </c>
    </row>
    <row r="369" spans="1:4" x14ac:dyDescent="0.25">
      <c r="D369" t="str">
        <f t="shared" si="5"/>
        <v/>
      </c>
    </row>
    <row r="370" spans="1:4" x14ac:dyDescent="0.25">
      <c r="B370" s="1">
        <v>0.21099999999999999</v>
      </c>
      <c r="C370" t="s">
        <v>125</v>
      </c>
      <c r="D370" t="str">
        <f t="shared" si="5"/>
        <v/>
      </c>
    </row>
    <row r="371" spans="1:4" x14ac:dyDescent="0.25">
      <c r="B371" s="1">
        <v>9.6000000000000002E-2</v>
      </c>
      <c r="C371" t="s">
        <v>126</v>
      </c>
      <c r="D371" t="str">
        <f t="shared" si="5"/>
        <v/>
      </c>
    </row>
    <row r="372" spans="1:4" x14ac:dyDescent="0.25">
      <c r="B372" s="1">
        <v>0.221</v>
      </c>
      <c r="C372" t="s">
        <v>108</v>
      </c>
      <c r="D372" t="str">
        <f t="shared" si="5"/>
        <v/>
      </c>
    </row>
    <row r="373" spans="1:4" x14ac:dyDescent="0.25">
      <c r="B373" s="1">
        <v>1E-3</v>
      </c>
      <c r="C373" t="s">
        <v>98</v>
      </c>
      <c r="D373" t="str">
        <f t="shared" si="5"/>
        <v/>
      </c>
    </row>
    <row r="374" spans="1:4" x14ac:dyDescent="0.25">
      <c r="B374" s="1">
        <v>0.46500000000000002</v>
      </c>
      <c r="C374" t="s">
        <v>79</v>
      </c>
      <c r="D374" t="str">
        <f t="shared" si="5"/>
        <v/>
      </c>
    </row>
    <row r="375" spans="1:4" x14ac:dyDescent="0.25">
      <c r="B375" s="1">
        <v>3.0000000000000001E-3</v>
      </c>
      <c r="C375" t="s">
        <v>71</v>
      </c>
      <c r="D375" t="str">
        <f t="shared" si="5"/>
        <v/>
      </c>
    </row>
    <row r="376" spans="1:4" x14ac:dyDescent="0.25">
      <c r="A376" t="s">
        <v>0</v>
      </c>
      <c r="B376" t="s">
        <v>127</v>
      </c>
      <c r="C376" t="s">
        <v>128</v>
      </c>
      <c r="D376" t="str">
        <f t="shared" si="5"/>
        <v/>
      </c>
    </row>
    <row r="377" spans="1:4" x14ac:dyDescent="0.25">
      <c r="A377" t="s">
        <v>129</v>
      </c>
      <c r="D377">
        <f t="shared" si="5"/>
        <v>4</v>
      </c>
    </row>
    <row r="378" spans="1:4" x14ac:dyDescent="0.25">
      <c r="D378" t="str">
        <f t="shared" si="5"/>
        <v/>
      </c>
    </row>
    <row r="379" spans="1:4" x14ac:dyDescent="0.25">
      <c r="B379" s="1">
        <v>0.56999999999999995</v>
      </c>
      <c r="C379" t="s">
        <v>30</v>
      </c>
      <c r="D379" t="str">
        <f t="shared" si="5"/>
        <v/>
      </c>
    </row>
    <row r="380" spans="1:4" x14ac:dyDescent="0.25">
      <c r="D380" t="str">
        <f t="shared" si="5"/>
        <v/>
      </c>
    </row>
    <row r="381" spans="1:4" x14ac:dyDescent="0.25">
      <c r="A381" t="s">
        <v>130</v>
      </c>
      <c r="D381">
        <f t="shared" si="5"/>
        <v>2</v>
      </c>
    </row>
    <row r="382" spans="1:4" x14ac:dyDescent="0.25">
      <c r="D382" t="str">
        <f t="shared" si="5"/>
        <v/>
      </c>
    </row>
    <row r="383" spans="1:4" x14ac:dyDescent="0.25">
      <c r="B383" s="1">
        <v>1</v>
      </c>
      <c r="C383" t="s">
        <v>86</v>
      </c>
      <c r="D383" t="str">
        <f t="shared" si="5"/>
        <v/>
      </c>
    </row>
    <row r="384" spans="1:4" x14ac:dyDescent="0.25">
      <c r="D384" t="str">
        <f t="shared" si="5"/>
        <v/>
      </c>
    </row>
    <row r="385" spans="1:4" x14ac:dyDescent="0.25">
      <c r="A385" t="s">
        <v>131</v>
      </c>
      <c r="D385">
        <f t="shared" si="5"/>
        <v>10</v>
      </c>
    </row>
    <row r="386" spans="1:4" x14ac:dyDescent="0.25">
      <c r="D386" t="str">
        <f t="shared" si="5"/>
        <v/>
      </c>
    </row>
    <row r="387" spans="1:4" x14ac:dyDescent="0.25">
      <c r="B387" s="1">
        <v>0.42699999999999999</v>
      </c>
      <c r="C387" t="s">
        <v>126</v>
      </c>
      <c r="D387" t="str">
        <f t="shared" ref="D387:D450" si="6">IFERROR(HLOOKUP($A387,$E$2:$OL$3,2,FALSE),"")</f>
        <v/>
      </c>
    </row>
    <row r="388" spans="1:4" x14ac:dyDescent="0.25">
      <c r="B388" s="1">
        <v>0.57199999999999995</v>
      </c>
      <c r="C388" t="s">
        <v>79</v>
      </c>
      <c r="D388" t="str">
        <f t="shared" si="6"/>
        <v/>
      </c>
    </row>
    <row r="389" spans="1:4" x14ac:dyDescent="0.25">
      <c r="D389" t="str">
        <f t="shared" si="6"/>
        <v/>
      </c>
    </row>
    <row r="390" spans="1:4" x14ac:dyDescent="0.25">
      <c r="A390" t="s">
        <v>132</v>
      </c>
      <c r="D390">
        <f t="shared" si="6"/>
        <v>1</v>
      </c>
    </row>
    <row r="391" spans="1:4" x14ac:dyDescent="0.25">
      <c r="D391" t="str">
        <f t="shared" si="6"/>
        <v/>
      </c>
    </row>
    <row r="392" spans="1:4" x14ac:dyDescent="0.25">
      <c r="B392" s="1">
        <v>1</v>
      </c>
      <c r="C392" t="s">
        <v>108</v>
      </c>
      <c r="D392" t="str">
        <f t="shared" si="6"/>
        <v/>
      </c>
    </row>
    <row r="393" spans="1:4" x14ac:dyDescent="0.25">
      <c r="D393" t="str">
        <f t="shared" si="6"/>
        <v/>
      </c>
    </row>
    <row r="394" spans="1:4" x14ac:dyDescent="0.25">
      <c r="A394" t="s">
        <v>133</v>
      </c>
      <c r="D394">
        <f t="shared" si="6"/>
        <v>167</v>
      </c>
    </row>
    <row r="395" spans="1:4" x14ac:dyDescent="0.25">
      <c r="D395" t="str">
        <f t="shared" si="6"/>
        <v/>
      </c>
    </row>
    <row r="396" spans="1:4" x14ac:dyDescent="0.25">
      <c r="B396" s="1">
        <v>1</v>
      </c>
      <c r="C396" t="s">
        <v>134</v>
      </c>
      <c r="D396" t="str">
        <f t="shared" si="6"/>
        <v/>
      </c>
    </row>
    <row r="397" spans="1:4" x14ac:dyDescent="0.25">
      <c r="D397" t="str">
        <f t="shared" si="6"/>
        <v/>
      </c>
    </row>
    <row r="398" spans="1:4" x14ac:dyDescent="0.25">
      <c r="A398" t="s">
        <v>135</v>
      </c>
      <c r="D398">
        <f t="shared" si="6"/>
        <v>36</v>
      </c>
    </row>
    <row r="399" spans="1:4" x14ac:dyDescent="0.25">
      <c r="D399" t="str">
        <f t="shared" si="6"/>
        <v/>
      </c>
    </row>
    <row r="400" spans="1:4" x14ac:dyDescent="0.25">
      <c r="B400" s="1">
        <v>1</v>
      </c>
      <c r="C400" t="s">
        <v>134</v>
      </c>
      <c r="D400" t="str">
        <f t="shared" si="6"/>
        <v/>
      </c>
    </row>
    <row r="401" spans="1:4" x14ac:dyDescent="0.25">
      <c r="D401" t="str">
        <f t="shared" si="6"/>
        <v/>
      </c>
    </row>
    <row r="402" spans="1:4" x14ac:dyDescent="0.25">
      <c r="A402" t="s">
        <v>136</v>
      </c>
      <c r="D402">
        <f t="shared" si="6"/>
        <v>4</v>
      </c>
    </row>
    <row r="403" spans="1:4" x14ac:dyDescent="0.25">
      <c r="D403" t="str">
        <f t="shared" si="6"/>
        <v/>
      </c>
    </row>
    <row r="404" spans="1:4" x14ac:dyDescent="0.25">
      <c r="B404" s="1">
        <v>1</v>
      </c>
      <c r="C404" t="s">
        <v>134</v>
      </c>
      <c r="D404" t="str">
        <f t="shared" si="6"/>
        <v/>
      </c>
    </row>
    <row r="405" spans="1:4" x14ac:dyDescent="0.25">
      <c r="D405" t="str">
        <f t="shared" si="6"/>
        <v/>
      </c>
    </row>
    <row r="406" spans="1:4" x14ac:dyDescent="0.25">
      <c r="A406" t="s">
        <v>137</v>
      </c>
      <c r="D406">
        <f t="shared" si="6"/>
        <v>1</v>
      </c>
    </row>
    <row r="407" spans="1:4" x14ac:dyDescent="0.25">
      <c r="D407" t="str">
        <f t="shared" si="6"/>
        <v/>
      </c>
    </row>
    <row r="408" spans="1:4" x14ac:dyDescent="0.25">
      <c r="B408" s="1">
        <v>1</v>
      </c>
      <c r="C408" t="s">
        <v>79</v>
      </c>
      <c r="D408" t="str">
        <f t="shared" si="6"/>
        <v/>
      </c>
    </row>
    <row r="409" spans="1:4" x14ac:dyDescent="0.25">
      <c r="D409" t="str">
        <f t="shared" si="6"/>
        <v/>
      </c>
    </row>
    <row r="410" spans="1:4" x14ac:dyDescent="0.25">
      <c r="A410" t="s">
        <v>138</v>
      </c>
      <c r="D410">
        <f t="shared" si="6"/>
        <v>189</v>
      </c>
    </row>
    <row r="411" spans="1:4" x14ac:dyDescent="0.25">
      <c r="D411" t="str">
        <f t="shared" si="6"/>
        <v/>
      </c>
    </row>
    <row r="412" spans="1:4" x14ac:dyDescent="0.25">
      <c r="B412" s="1">
        <v>0.11600000000000001</v>
      </c>
      <c r="C412" t="s">
        <v>8</v>
      </c>
      <c r="D412" t="str">
        <f t="shared" si="6"/>
        <v/>
      </c>
    </row>
    <row r="413" spans="1:4" x14ac:dyDescent="0.25">
      <c r="B413" s="1">
        <v>0.14299999999999999</v>
      </c>
      <c r="C413" t="s">
        <v>139</v>
      </c>
      <c r="D413" t="str">
        <f t="shared" si="6"/>
        <v/>
      </c>
    </row>
    <row r="414" spans="1:4" x14ac:dyDescent="0.25">
      <c r="B414" s="1">
        <v>2.1999999999999999E-2</v>
      </c>
      <c r="C414" t="s">
        <v>108</v>
      </c>
      <c r="D414" t="str">
        <f t="shared" si="6"/>
        <v/>
      </c>
    </row>
    <row r="415" spans="1:4" x14ac:dyDescent="0.25">
      <c r="B415" s="1">
        <v>0.04</v>
      </c>
      <c r="C415" t="s">
        <v>140</v>
      </c>
      <c r="D415" t="str">
        <f t="shared" si="6"/>
        <v/>
      </c>
    </row>
    <row r="416" spans="1:4" x14ac:dyDescent="0.25">
      <c r="B416" s="1">
        <v>0.441</v>
      </c>
      <c r="C416" t="s">
        <v>86</v>
      </c>
      <c r="D416" t="str">
        <f t="shared" si="6"/>
        <v/>
      </c>
    </row>
    <row r="417" spans="1:4" x14ac:dyDescent="0.25">
      <c r="B417" s="1">
        <v>0.122</v>
      </c>
      <c r="C417" t="s">
        <v>42</v>
      </c>
      <c r="D417" t="str">
        <f t="shared" si="6"/>
        <v/>
      </c>
    </row>
    <row r="418" spans="1:4" x14ac:dyDescent="0.25">
      <c r="B418" s="1">
        <v>1.7999999999999999E-2</v>
      </c>
      <c r="C418" t="s">
        <v>13</v>
      </c>
      <c r="D418" t="str">
        <f t="shared" si="6"/>
        <v/>
      </c>
    </row>
    <row r="419" spans="1:4" x14ac:dyDescent="0.25">
      <c r="B419" s="1">
        <v>6.6000000000000003E-2</v>
      </c>
      <c r="C419" t="s">
        <v>97</v>
      </c>
      <c r="D419" t="str">
        <f t="shared" si="6"/>
        <v/>
      </c>
    </row>
    <row r="420" spans="1:4" x14ac:dyDescent="0.25">
      <c r="B420" s="1">
        <v>2.8000000000000001E-2</v>
      </c>
      <c r="C420" t="s">
        <v>79</v>
      </c>
      <c r="D420" t="str">
        <f t="shared" si="6"/>
        <v/>
      </c>
    </row>
    <row r="421" spans="1:4" x14ac:dyDescent="0.25">
      <c r="D421" t="str">
        <f t="shared" si="6"/>
        <v/>
      </c>
    </row>
    <row r="422" spans="1:4" x14ac:dyDescent="0.25">
      <c r="A422" t="s">
        <v>141</v>
      </c>
      <c r="D422">
        <f t="shared" si="6"/>
        <v>40</v>
      </c>
    </row>
    <row r="423" spans="1:4" x14ac:dyDescent="0.25">
      <c r="D423" t="str">
        <f t="shared" si="6"/>
        <v/>
      </c>
    </row>
    <row r="424" spans="1:4" x14ac:dyDescent="0.25">
      <c r="B424" s="1">
        <v>0.40500000000000003</v>
      </c>
      <c r="C424" t="s">
        <v>86</v>
      </c>
      <c r="D424" t="str">
        <f t="shared" si="6"/>
        <v/>
      </c>
    </row>
    <row r="425" spans="1:4" x14ac:dyDescent="0.25">
      <c r="B425" s="1">
        <v>0.45200000000000001</v>
      </c>
      <c r="C425" t="s">
        <v>4</v>
      </c>
      <c r="D425" t="str">
        <f t="shared" si="6"/>
        <v/>
      </c>
    </row>
    <row r="426" spans="1:4" x14ac:dyDescent="0.25">
      <c r="B426" s="1">
        <v>7.9000000000000001E-2</v>
      </c>
      <c r="C426" t="s">
        <v>11</v>
      </c>
      <c r="D426" t="str">
        <f t="shared" si="6"/>
        <v/>
      </c>
    </row>
    <row r="427" spans="1:4" x14ac:dyDescent="0.25">
      <c r="B427" s="1">
        <v>6.2E-2</v>
      </c>
      <c r="C427" t="s">
        <v>79</v>
      </c>
      <c r="D427" t="str">
        <f t="shared" si="6"/>
        <v/>
      </c>
    </row>
    <row r="428" spans="1:4" x14ac:dyDescent="0.25">
      <c r="D428" t="str">
        <f t="shared" si="6"/>
        <v/>
      </c>
    </row>
    <row r="429" spans="1:4" x14ac:dyDescent="0.25">
      <c r="A429" t="s">
        <v>142</v>
      </c>
      <c r="D429">
        <f t="shared" si="6"/>
        <v>53</v>
      </c>
    </row>
    <row r="430" spans="1:4" x14ac:dyDescent="0.25">
      <c r="D430" t="str">
        <f t="shared" si="6"/>
        <v/>
      </c>
    </row>
    <row r="431" spans="1:4" x14ac:dyDescent="0.25">
      <c r="B431" s="1">
        <v>0.79600000000000004</v>
      </c>
      <c r="C431" t="s">
        <v>67</v>
      </c>
      <c r="D431" t="str">
        <f t="shared" si="6"/>
        <v/>
      </c>
    </row>
    <row r="432" spans="1:4" x14ac:dyDescent="0.25">
      <c r="B432" s="1">
        <v>0.17</v>
      </c>
      <c r="C432" t="s">
        <v>86</v>
      </c>
      <c r="D432" t="str">
        <f t="shared" si="6"/>
        <v/>
      </c>
    </row>
    <row r="433" spans="1:4" x14ac:dyDescent="0.25">
      <c r="B433" s="1">
        <v>3.3000000000000002E-2</v>
      </c>
      <c r="C433" t="s">
        <v>143</v>
      </c>
      <c r="D433" t="str">
        <f t="shared" si="6"/>
        <v/>
      </c>
    </row>
    <row r="434" spans="1:4" x14ac:dyDescent="0.25">
      <c r="D434" t="str">
        <f t="shared" si="6"/>
        <v/>
      </c>
    </row>
    <row r="435" spans="1:4" x14ac:dyDescent="0.25">
      <c r="A435" t="s">
        <v>144</v>
      </c>
      <c r="D435">
        <f t="shared" si="6"/>
        <v>549</v>
      </c>
    </row>
    <row r="436" spans="1:4" x14ac:dyDescent="0.25">
      <c r="D436" t="str">
        <f t="shared" si="6"/>
        <v/>
      </c>
    </row>
    <row r="437" spans="1:4" x14ac:dyDescent="0.25">
      <c r="B437" s="1">
        <v>3.0000000000000001E-3</v>
      </c>
      <c r="C437" t="s">
        <v>98</v>
      </c>
      <c r="D437" t="str">
        <f t="shared" si="6"/>
        <v/>
      </c>
    </row>
    <row r="438" spans="1:4" x14ac:dyDescent="0.25">
      <c r="B438" s="1">
        <v>0.98799999999999999</v>
      </c>
      <c r="C438" t="s">
        <v>79</v>
      </c>
      <c r="D438" t="str">
        <f t="shared" si="6"/>
        <v/>
      </c>
    </row>
    <row r="439" spans="1:4" x14ac:dyDescent="0.25">
      <c r="B439" s="1">
        <v>7.0000000000000001E-3</v>
      </c>
      <c r="C439" t="s">
        <v>71</v>
      </c>
      <c r="D439" t="str">
        <f t="shared" si="6"/>
        <v/>
      </c>
    </row>
    <row r="440" spans="1:4" x14ac:dyDescent="0.25">
      <c r="D440" t="str">
        <f t="shared" si="6"/>
        <v/>
      </c>
    </row>
    <row r="441" spans="1:4" x14ac:dyDescent="0.25">
      <c r="A441" t="s">
        <v>145</v>
      </c>
      <c r="D441">
        <f t="shared" si="6"/>
        <v>59</v>
      </c>
    </row>
    <row r="442" spans="1:4" x14ac:dyDescent="0.25">
      <c r="D442" t="str">
        <f t="shared" si="6"/>
        <v/>
      </c>
    </row>
    <row r="443" spans="1:4" x14ac:dyDescent="0.25">
      <c r="B443" s="1">
        <v>0.30199999999999999</v>
      </c>
      <c r="C443" t="s">
        <v>140</v>
      </c>
      <c r="D443" t="str">
        <f t="shared" si="6"/>
        <v/>
      </c>
    </row>
    <row r="444" spans="1:4" x14ac:dyDescent="0.25">
      <c r="B444" s="1">
        <v>0.69699999999999995</v>
      </c>
      <c r="C444" t="s">
        <v>134</v>
      </c>
      <c r="D444" t="str">
        <f t="shared" si="6"/>
        <v/>
      </c>
    </row>
    <row r="445" spans="1:4" x14ac:dyDescent="0.25">
      <c r="A445" t="s">
        <v>0</v>
      </c>
      <c r="B445" t="s">
        <v>146</v>
      </c>
      <c r="C445" t="s">
        <v>147</v>
      </c>
      <c r="D445" t="str">
        <f t="shared" si="6"/>
        <v/>
      </c>
    </row>
    <row r="446" spans="1:4" x14ac:dyDescent="0.25">
      <c r="A446" t="s">
        <v>148</v>
      </c>
      <c r="D446">
        <f t="shared" si="6"/>
        <v>97</v>
      </c>
    </row>
    <row r="447" spans="1:4" x14ac:dyDescent="0.25">
      <c r="D447" t="str">
        <f t="shared" si="6"/>
        <v/>
      </c>
    </row>
    <row r="448" spans="1:4" x14ac:dyDescent="0.25">
      <c r="B448" s="1">
        <v>0.38500000000000001</v>
      </c>
      <c r="C448" t="s">
        <v>86</v>
      </c>
      <c r="D448" t="str">
        <f t="shared" si="6"/>
        <v/>
      </c>
    </row>
    <row r="449" spans="1:4" x14ac:dyDescent="0.25">
      <c r="B449" s="1">
        <v>0.61399999999999999</v>
      </c>
      <c r="C449" t="s">
        <v>32</v>
      </c>
      <c r="D449" t="str">
        <f t="shared" si="6"/>
        <v/>
      </c>
    </row>
    <row r="450" spans="1:4" x14ac:dyDescent="0.25">
      <c r="D450" t="str">
        <f t="shared" si="6"/>
        <v/>
      </c>
    </row>
    <row r="451" spans="1:4" x14ac:dyDescent="0.25">
      <c r="A451" t="s">
        <v>149</v>
      </c>
      <c r="D451">
        <f t="shared" ref="D451:D514" si="7">IFERROR(HLOOKUP($A451,$E$2:$OL$3,2,FALSE),"")</f>
        <v>205</v>
      </c>
    </row>
    <row r="452" spans="1:4" x14ac:dyDescent="0.25">
      <c r="D452" t="str">
        <f t="shared" si="7"/>
        <v/>
      </c>
    </row>
    <row r="453" spans="1:4" x14ac:dyDescent="0.25">
      <c r="B453" s="1">
        <v>7.0000000000000001E-3</v>
      </c>
      <c r="C453" t="s">
        <v>86</v>
      </c>
      <c r="D453" t="str">
        <f t="shared" si="7"/>
        <v/>
      </c>
    </row>
    <row r="454" spans="1:4" x14ac:dyDescent="0.25">
      <c r="B454" s="1">
        <v>0.99199999999999999</v>
      </c>
      <c r="C454" t="s">
        <v>32</v>
      </c>
      <c r="D454" t="str">
        <f t="shared" si="7"/>
        <v/>
      </c>
    </row>
    <row r="455" spans="1:4" x14ac:dyDescent="0.25">
      <c r="D455" t="str">
        <f t="shared" si="7"/>
        <v/>
      </c>
    </row>
    <row r="456" spans="1:4" x14ac:dyDescent="0.25">
      <c r="A456" t="s">
        <v>150</v>
      </c>
      <c r="D456">
        <f t="shared" si="7"/>
        <v>536</v>
      </c>
    </row>
    <row r="457" spans="1:4" x14ac:dyDescent="0.25">
      <c r="D457" t="str">
        <f t="shared" si="7"/>
        <v/>
      </c>
    </row>
    <row r="458" spans="1:4" x14ac:dyDescent="0.25">
      <c r="B458" s="1">
        <v>1.7000000000000001E-2</v>
      </c>
      <c r="C458" t="s">
        <v>18</v>
      </c>
      <c r="D458" t="str">
        <f t="shared" si="7"/>
        <v/>
      </c>
    </row>
    <row r="459" spans="1:4" x14ac:dyDescent="0.25">
      <c r="B459" s="1">
        <v>5.0000000000000001E-3</v>
      </c>
      <c r="C459" t="s">
        <v>43</v>
      </c>
      <c r="D459" t="str">
        <f t="shared" si="7"/>
        <v/>
      </c>
    </row>
    <row r="460" spans="1:4" x14ac:dyDescent="0.25">
      <c r="B460" s="1">
        <v>5.0000000000000001E-3</v>
      </c>
      <c r="C460" t="s">
        <v>151</v>
      </c>
      <c r="D460" t="str">
        <f t="shared" si="7"/>
        <v/>
      </c>
    </row>
    <row r="461" spans="1:4" x14ac:dyDescent="0.25">
      <c r="B461" s="1">
        <v>0.95199999999999996</v>
      </c>
      <c r="C461" t="s">
        <v>32</v>
      </c>
      <c r="D461" t="str">
        <f t="shared" si="7"/>
        <v/>
      </c>
    </row>
    <row r="462" spans="1:4" x14ac:dyDescent="0.25">
      <c r="B462" s="1">
        <v>1.2999999999999999E-2</v>
      </c>
      <c r="C462" t="s">
        <v>13</v>
      </c>
      <c r="D462" t="str">
        <f t="shared" si="7"/>
        <v/>
      </c>
    </row>
    <row r="463" spans="1:4" x14ac:dyDescent="0.25">
      <c r="B463" s="1">
        <v>6.0000000000000001E-3</v>
      </c>
      <c r="C463" t="s">
        <v>11</v>
      </c>
      <c r="D463" t="str">
        <f t="shared" si="7"/>
        <v/>
      </c>
    </row>
    <row r="464" spans="1:4" x14ac:dyDescent="0.25">
      <c r="D464" t="str">
        <f t="shared" si="7"/>
        <v/>
      </c>
    </row>
    <row r="465" spans="1:4" x14ac:dyDescent="0.25">
      <c r="A465" t="s">
        <v>152</v>
      </c>
      <c r="D465">
        <f t="shared" si="7"/>
        <v>28</v>
      </c>
    </row>
    <row r="466" spans="1:4" x14ac:dyDescent="0.25">
      <c r="D466" t="str">
        <f t="shared" si="7"/>
        <v/>
      </c>
    </row>
    <row r="467" spans="1:4" x14ac:dyDescent="0.25">
      <c r="B467" s="1">
        <v>0.32200000000000001</v>
      </c>
      <c r="C467" t="s">
        <v>86</v>
      </c>
      <c r="D467" t="str">
        <f t="shared" si="7"/>
        <v/>
      </c>
    </row>
    <row r="468" spans="1:4" x14ac:dyDescent="0.25">
      <c r="B468" s="1">
        <v>0.67700000000000005</v>
      </c>
      <c r="C468" t="s">
        <v>32</v>
      </c>
      <c r="D468" t="str">
        <f t="shared" si="7"/>
        <v/>
      </c>
    </row>
    <row r="469" spans="1:4" x14ac:dyDescent="0.25">
      <c r="D469" t="str">
        <f t="shared" si="7"/>
        <v/>
      </c>
    </row>
    <row r="470" spans="1:4" x14ac:dyDescent="0.25">
      <c r="A470" t="s">
        <v>153</v>
      </c>
      <c r="D470">
        <f t="shared" si="7"/>
        <v>494</v>
      </c>
    </row>
    <row r="471" spans="1:4" x14ac:dyDescent="0.25">
      <c r="D471" t="str">
        <f t="shared" si="7"/>
        <v/>
      </c>
    </row>
    <row r="472" spans="1:4" x14ac:dyDescent="0.25">
      <c r="B472" s="1">
        <v>1</v>
      </c>
      <c r="C472" t="s">
        <v>32</v>
      </c>
      <c r="D472" t="str">
        <f t="shared" si="7"/>
        <v/>
      </c>
    </row>
    <row r="473" spans="1:4" x14ac:dyDescent="0.25">
      <c r="D473" t="str">
        <f t="shared" si="7"/>
        <v/>
      </c>
    </row>
    <row r="474" spans="1:4" x14ac:dyDescent="0.25">
      <c r="A474" t="s">
        <v>154</v>
      </c>
      <c r="D474">
        <f t="shared" si="7"/>
        <v>9</v>
      </c>
    </row>
    <row r="475" spans="1:4" x14ac:dyDescent="0.25">
      <c r="D475" t="str">
        <f t="shared" si="7"/>
        <v/>
      </c>
    </row>
    <row r="476" spans="1:4" x14ac:dyDescent="0.25">
      <c r="B476" s="1">
        <v>1</v>
      </c>
      <c r="C476" t="s">
        <v>32</v>
      </c>
      <c r="D476" t="str">
        <f t="shared" si="7"/>
        <v/>
      </c>
    </row>
    <row r="477" spans="1:4" x14ac:dyDescent="0.25">
      <c r="D477" t="str">
        <f t="shared" si="7"/>
        <v/>
      </c>
    </row>
    <row r="478" spans="1:4" x14ac:dyDescent="0.25">
      <c r="A478" t="s">
        <v>155</v>
      </c>
      <c r="D478">
        <f t="shared" si="7"/>
        <v>3</v>
      </c>
    </row>
    <row r="479" spans="1:4" x14ac:dyDescent="0.25">
      <c r="D479" t="str">
        <f t="shared" si="7"/>
        <v/>
      </c>
    </row>
    <row r="480" spans="1:4" x14ac:dyDescent="0.25">
      <c r="B480" s="1">
        <v>1</v>
      </c>
      <c r="C480" t="s">
        <v>13</v>
      </c>
      <c r="D480" t="str">
        <f t="shared" si="7"/>
        <v/>
      </c>
    </row>
    <row r="481" spans="1:4" x14ac:dyDescent="0.25">
      <c r="D481" t="str">
        <f t="shared" si="7"/>
        <v/>
      </c>
    </row>
    <row r="482" spans="1:4" x14ac:dyDescent="0.25">
      <c r="A482" t="s">
        <v>156</v>
      </c>
      <c r="D482">
        <f t="shared" si="7"/>
        <v>11</v>
      </c>
    </row>
    <row r="483" spans="1:4" x14ac:dyDescent="0.25">
      <c r="D483" t="str">
        <f t="shared" si="7"/>
        <v/>
      </c>
    </row>
    <row r="484" spans="1:4" x14ac:dyDescent="0.25">
      <c r="B484" s="1">
        <v>1</v>
      </c>
      <c r="C484" t="s">
        <v>32</v>
      </c>
      <c r="D484" t="str">
        <f t="shared" si="7"/>
        <v/>
      </c>
    </row>
    <row r="485" spans="1:4" x14ac:dyDescent="0.25">
      <c r="D485" t="str">
        <f t="shared" si="7"/>
        <v/>
      </c>
    </row>
    <row r="486" spans="1:4" x14ac:dyDescent="0.25">
      <c r="A486" t="s">
        <v>157</v>
      </c>
      <c r="D486">
        <f t="shared" si="7"/>
        <v>163</v>
      </c>
    </row>
    <row r="487" spans="1:4" x14ac:dyDescent="0.25">
      <c r="D487" t="str">
        <f t="shared" si="7"/>
        <v/>
      </c>
    </row>
    <row r="488" spans="1:4" x14ac:dyDescent="0.25">
      <c r="B488" s="1">
        <v>1</v>
      </c>
      <c r="C488" t="s">
        <v>32</v>
      </c>
      <c r="D488" t="str">
        <f t="shared" si="7"/>
        <v/>
      </c>
    </row>
    <row r="489" spans="1:4" x14ac:dyDescent="0.25">
      <c r="D489" t="str">
        <f t="shared" si="7"/>
        <v/>
      </c>
    </row>
    <row r="490" spans="1:4" x14ac:dyDescent="0.25">
      <c r="A490" t="s">
        <v>158</v>
      </c>
      <c r="D490">
        <f t="shared" si="7"/>
        <v>750</v>
      </c>
    </row>
    <row r="491" spans="1:4" x14ac:dyDescent="0.25">
      <c r="D491" t="str">
        <f t="shared" si="7"/>
        <v/>
      </c>
    </row>
    <row r="492" spans="1:4" x14ac:dyDescent="0.25">
      <c r="B492" s="1">
        <v>3.1E-2</v>
      </c>
      <c r="C492" t="s">
        <v>86</v>
      </c>
      <c r="D492" t="str">
        <f t="shared" si="7"/>
        <v/>
      </c>
    </row>
    <row r="493" spans="1:4" x14ac:dyDescent="0.25">
      <c r="B493" s="1">
        <v>9.2999999999999999E-2</v>
      </c>
      <c r="C493" t="s">
        <v>18</v>
      </c>
      <c r="D493" t="str">
        <f t="shared" si="7"/>
        <v/>
      </c>
    </row>
    <row r="494" spans="1:4" x14ac:dyDescent="0.25">
      <c r="B494" s="1">
        <v>0.874</v>
      </c>
      <c r="C494" t="s">
        <v>32</v>
      </c>
      <c r="D494" t="str">
        <f t="shared" si="7"/>
        <v/>
      </c>
    </row>
    <row r="495" spans="1:4" x14ac:dyDescent="0.25">
      <c r="D495" t="str">
        <f t="shared" si="7"/>
        <v/>
      </c>
    </row>
    <row r="496" spans="1:4" x14ac:dyDescent="0.25">
      <c r="A496" t="s">
        <v>159</v>
      </c>
      <c r="D496">
        <f t="shared" si="7"/>
        <v>181</v>
      </c>
    </row>
    <row r="497" spans="1:4" x14ac:dyDescent="0.25">
      <c r="D497" t="str">
        <f t="shared" si="7"/>
        <v/>
      </c>
    </row>
    <row r="498" spans="1:4" x14ac:dyDescent="0.25">
      <c r="B498" s="1">
        <v>3.7999999999999999E-2</v>
      </c>
      <c r="C498" t="s">
        <v>86</v>
      </c>
      <c r="D498" t="str">
        <f t="shared" si="7"/>
        <v/>
      </c>
    </row>
    <row r="499" spans="1:4" x14ac:dyDescent="0.25">
      <c r="B499" s="1">
        <v>0.96099999999999997</v>
      </c>
      <c r="C499" t="s">
        <v>32</v>
      </c>
      <c r="D499" t="str">
        <f t="shared" si="7"/>
        <v/>
      </c>
    </row>
    <row r="500" spans="1:4" x14ac:dyDescent="0.25">
      <c r="D500" t="str">
        <f t="shared" si="7"/>
        <v/>
      </c>
    </row>
    <row r="501" spans="1:4" x14ac:dyDescent="0.25">
      <c r="A501" t="s">
        <v>160</v>
      </c>
      <c r="D501">
        <f t="shared" si="7"/>
        <v>6</v>
      </c>
    </row>
    <row r="502" spans="1:4" x14ac:dyDescent="0.25">
      <c r="D502" t="str">
        <f t="shared" si="7"/>
        <v/>
      </c>
    </row>
    <row r="503" spans="1:4" x14ac:dyDescent="0.25">
      <c r="B503" s="1">
        <v>1</v>
      </c>
      <c r="C503" t="s">
        <v>32</v>
      </c>
      <c r="D503" t="str">
        <f t="shared" si="7"/>
        <v/>
      </c>
    </row>
    <row r="504" spans="1:4" x14ac:dyDescent="0.25">
      <c r="D504" t="str">
        <f t="shared" si="7"/>
        <v/>
      </c>
    </row>
    <row r="505" spans="1:4" x14ac:dyDescent="0.25">
      <c r="A505" t="s">
        <v>161</v>
      </c>
      <c r="D505">
        <f t="shared" si="7"/>
        <v>115</v>
      </c>
    </row>
    <row r="506" spans="1:4" x14ac:dyDescent="0.25">
      <c r="D506" t="str">
        <f t="shared" si="7"/>
        <v/>
      </c>
    </row>
    <row r="507" spans="1:4" x14ac:dyDescent="0.25">
      <c r="B507" s="1">
        <v>8.2000000000000003E-2</v>
      </c>
      <c r="C507" t="s">
        <v>86</v>
      </c>
      <c r="D507" t="str">
        <f t="shared" si="7"/>
        <v/>
      </c>
    </row>
    <row r="508" spans="1:4" x14ac:dyDescent="0.25">
      <c r="B508" s="1">
        <v>0.91700000000000004</v>
      </c>
      <c r="C508" t="s">
        <v>32</v>
      </c>
      <c r="D508" t="str">
        <f t="shared" si="7"/>
        <v/>
      </c>
    </row>
    <row r="509" spans="1:4" x14ac:dyDescent="0.25">
      <c r="D509" t="str">
        <f t="shared" si="7"/>
        <v/>
      </c>
    </row>
    <row r="510" spans="1:4" x14ac:dyDescent="0.25">
      <c r="A510" t="s">
        <v>162</v>
      </c>
      <c r="D510">
        <f t="shared" si="7"/>
        <v>50</v>
      </c>
    </row>
    <row r="511" spans="1:4" x14ac:dyDescent="0.25">
      <c r="D511" t="str">
        <f t="shared" si="7"/>
        <v/>
      </c>
    </row>
    <row r="512" spans="1:4" x14ac:dyDescent="0.25">
      <c r="B512" s="1">
        <v>1</v>
      </c>
      <c r="C512" t="s">
        <v>32</v>
      </c>
      <c r="D512" t="str">
        <f t="shared" si="7"/>
        <v/>
      </c>
    </row>
    <row r="513" spans="1:4" x14ac:dyDescent="0.25">
      <c r="D513" t="str">
        <f t="shared" si="7"/>
        <v/>
      </c>
    </row>
    <row r="514" spans="1:4" x14ac:dyDescent="0.25">
      <c r="A514" t="s">
        <v>163</v>
      </c>
      <c r="D514">
        <f t="shared" si="7"/>
        <v>48</v>
      </c>
    </row>
    <row r="515" spans="1:4" x14ac:dyDescent="0.25">
      <c r="D515" t="str">
        <f t="shared" ref="D515:D578" si="8">IFERROR(HLOOKUP($A515,$E$2:$OL$3,2,FALSE),"")</f>
        <v/>
      </c>
    </row>
    <row r="516" spans="1:4" x14ac:dyDescent="0.25">
      <c r="B516" s="1">
        <v>7.3999999999999996E-2</v>
      </c>
      <c r="C516" t="s">
        <v>86</v>
      </c>
      <c r="D516" t="str">
        <f t="shared" si="8"/>
        <v/>
      </c>
    </row>
    <row r="517" spans="1:4" x14ac:dyDescent="0.25">
      <c r="B517" s="1">
        <v>0.39800000000000002</v>
      </c>
      <c r="C517" t="s">
        <v>62</v>
      </c>
      <c r="D517" t="str">
        <f t="shared" si="8"/>
        <v/>
      </c>
    </row>
    <row r="518" spans="1:4" x14ac:dyDescent="0.25">
      <c r="B518" s="1">
        <v>0.52700000000000002</v>
      </c>
      <c r="C518" t="s">
        <v>32</v>
      </c>
      <c r="D518" t="str">
        <f t="shared" si="8"/>
        <v/>
      </c>
    </row>
    <row r="519" spans="1:4" x14ac:dyDescent="0.25">
      <c r="D519" t="str">
        <f t="shared" si="8"/>
        <v/>
      </c>
    </row>
    <row r="520" spans="1:4" x14ac:dyDescent="0.25">
      <c r="A520" t="s">
        <v>164</v>
      </c>
      <c r="D520">
        <f t="shared" si="8"/>
        <v>703</v>
      </c>
    </row>
    <row r="521" spans="1:4" x14ac:dyDescent="0.25">
      <c r="D521" t="str">
        <f t="shared" si="8"/>
        <v/>
      </c>
    </row>
    <row r="522" spans="1:4" x14ac:dyDescent="0.25">
      <c r="B522" s="1">
        <v>0.94399999999999995</v>
      </c>
      <c r="C522" t="s">
        <v>86</v>
      </c>
      <c r="D522" t="str">
        <f t="shared" si="8"/>
        <v/>
      </c>
    </row>
    <row r="523" spans="1:4" x14ac:dyDescent="0.25">
      <c r="B523" s="1">
        <v>5.5E-2</v>
      </c>
      <c r="C523" t="s">
        <v>32</v>
      </c>
      <c r="D523" t="str">
        <f t="shared" si="8"/>
        <v/>
      </c>
    </row>
    <row r="524" spans="1:4" x14ac:dyDescent="0.25">
      <c r="D524" t="str">
        <f t="shared" si="8"/>
        <v/>
      </c>
    </row>
    <row r="525" spans="1:4" x14ac:dyDescent="0.25">
      <c r="A525" t="s">
        <v>165</v>
      </c>
      <c r="D525">
        <f t="shared" si="8"/>
        <v>199</v>
      </c>
    </row>
    <row r="526" spans="1:4" x14ac:dyDescent="0.25">
      <c r="D526" t="str">
        <f t="shared" si="8"/>
        <v/>
      </c>
    </row>
    <row r="527" spans="1:4" x14ac:dyDescent="0.25">
      <c r="B527" s="1">
        <v>3.6999999999999998E-2</v>
      </c>
      <c r="C527" t="s">
        <v>86</v>
      </c>
      <c r="D527" t="str">
        <f t="shared" si="8"/>
        <v/>
      </c>
    </row>
    <row r="528" spans="1:4" x14ac:dyDescent="0.25">
      <c r="B528" s="1">
        <v>0.94299999999999995</v>
      </c>
      <c r="C528" t="s">
        <v>32</v>
      </c>
      <c r="D528" t="str">
        <f t="shared" si="8"/>
        <v/>
      </c>
    </row>
    <row r="529" spans="1:4" x14ac:dyDescent="0.25">
      <c r="B529" s="1">
        <v>1.9E-2</v>
      </c>
      <c r="C529" t="s">
        <v>110</v>
      </c>
      <c r="D529" t="str">
        <f t="shared" si="8"/>
        <v/>
      </c>
    </row>
    <row r="530" spans="1:4" x14ac:dyDescent="0.25">
      <c r="D530" t="str">
        <f t="shared" si="8"/>
        <v/>
      </c>
    </row>
    <row r="531" spans="1:4" x14ac:dyDescent="0.25">
      <c r="A531" t="s">
        <v>166</v>
      </c>
      <c r="D531">
        <f t="shared" si="8"/>
        <v>104</v>
      </c>
    </row>
    <row r="532" spans="1:4" x14ac:dyDescent="0.25">
      <c r="D532" t="str">
        <f t="shared" si="8"/>
        <v/>
      </c>
    </row>
    <row r="533" spans="1:4" x14ac:dyDescent="0.25">
      <c r="B533" s="1">
        <v>1</v>
      </c>
      <c r="C533" t="s">
        <v>32</v>
      </c>
      <c r="D533" t="str">
        <f t="shared" si="8"/>
        <v/>
      </c>
    </row>
    <row r="534" spans="1:4" x14ac:dyDescent="0.25">
      <c r="D534" t="str">
        <f t="shared" si="8"/>
        <v/>
      </c>
    </row>
    <row r="535" spans="1:4" x14ac:dyDescent="0.25">
      <c r="A535" t="s">
        <v>167</v>
      </c>
      <c r="D535">
        <f t="shared" si="8"/>
        <v>88</v>
      </c>
    </row>
    <row r="536" spans="1:4" x14ac:dyDescent="0.25">
      <c r="D536" t="str">
        <f t="shared" si="8"/>
        <v/>
      </c>
    </row>
    <row r="537" spans="1:4" x14ac:dyDescent="0.25">
      <c r="B537" s="1">
        <v>0.63100000000000001</v>
      </c>
      <c r="C537" t="s">
        <v>86</v>
      </c>
      <c r="D537" t="str">
        <f t="shared" si="8"/>
        <v/>
      </c>
    </row>
    <row r="538" spans="1:4" x14ac:dyDescent="0.25">
      <c r="B538" s="1">
        <v>0.36799999999999999</v>
      </c>
      <c r="C538" t="s">
        <v>32</v>
      </c>
      <c r="D538" t="str">
        <f t="shared" si="8"/>
        <v/>
      </c>
    </row>
    <row r="539" spans="1:4" x14ac:dyDescent="0.25">
      <c r="A539" t="s">
        <v>0</v>
      </c>
      <c r="B539" t="s">
        <v>168</v>
      </c>
      <c r="C539" t="s">
        <v>169</v>
      </c>
      <c r="D539" t="str">
        <f t="shared" si="8"/>
        <v/>
      </c>
    </row>
    <row r="540" spans="1:4" x14ac:dyDescent="0.25">
      <c r="A540" t="s">
        <v>170</v>
      </c>
      <c r="D540">
        <f t="shared" si="8"/>
        <v>5</v>
      </c>
    </row>
    <row r="541" spans="1:4" x14ac:dyDescent="0.25">
      <c r="D541" t="str">
        <f t="shared" si="8"/>
        <v/>
      </c>
    </row>
    <row r="542" spans="1:4" x14ac:dyDescent="0.25">
      <c r="B542" s="1">
        <v>1</v>
      </c>
      <c r="C542" t="s">
        <v>98</v>
      </c>
      <c r="D542" t="str">
        <f t="shared" si="8"/>
        <v/>
      </c>
    </row>
    <row r="543" spans="1:4" x14ac:dyDescent="0.25">
      <c r="D543" t="str">
        <f t="shared" si="8"/>
        <v/>
      </c>
    </row>
    <row r="544" spans="1:4" x14ac:dyDescent="0.25">
      <c r="A544" t="s">
        <v>171</v>
      </c>
      <c r="D544">
        <f t="shared" si="8"/>
        <v>84</v>
      </c>
    </row>
    <row r="545" spans="1:4" x14ac:dyDescent="0.25">
      <c r="D545" t="str">
        <f t="shared" si="8"/>
        <v/>
      </c>
    </row>
    <row r="546" spans="1:4" x14ac:dyDescent="0.25">
      <c r="B546" s="1">
        <v>1</v>
      </c>
      <c r="C546" t="s">
        <v>98</v>
      </c>
      <c r="D546" t="str">
        <f t="shared" si="8"/>
        <v/>
      </c>
    </row>
    <row r="547" spans="1:4" x14ac:dyDescent="0.25">
      <c r="D547" t="str">
        <f t="shared" si="8"/>
        <v/>
      </c>
    </row>
    <row r="548" spans="1:4" x14ac:dyDescent="0.25">
      <c r="A548" t="s">
        <v>172</v>
      </c>
      <c r="D548">
        <f t="shared" si="8"/>
        <v>16</v>
      </c>
    </row>
    <row r="549" spans="1:4" x14ac:dyDescent="0.25">
      <c r="D549" t="str">
        <f t="shared" si="8"/>
        <v/>
      </c>
    </row>
    <row r="550" spans="1:4" x14ac:dyDescent="0.25">
      <c r="B550" s="1">
        <v>1</v>
      </c>
      <c r="C550" t="s">
        <v>61</v>
      </c>
      <c r="D550" t="str">
        <f t="shared" si="8"/>
        <v/>
      </c>
    </row>
    <row r="551" spans="1:4" x14ac:dyDescent="0.25">
      <c r="D551" t="str">
        <f t="shared" si="8"/>
        <v/>
      </c>
    </row>
    <row r="552" spans="1:4" x14ac:dyDescent="0.25">
      <c r="A552" t="s">
        <v>173</v>
      </c>
      <c r="D552">
        <f t="shared" si="8"/>
        <v>101</v>
      </c>
    </row>
    <row r="553" spans="1:4" x14ac:dyDescent="0.25">
      <c r="D553" t="str">
        <f t="shared" si="8"/>
        <v/>
      </c>
    </row>
    <row r="554" spans="1:4" x14ac:dyDescent="0.25">
      <c r="B554" s="1">
        <v>0.623</v>
      </c>
      <c r="C554" t="s">
        <v>61</v>
      </c>
      <c r="D554" t="str">
        <f t="shared" si="8"/>
        <v/>
      </c>
    </row>
    <row r="555" spans="1:4" x14ac:dyDescent="0.25">
      <c r="B555" s="1">
        <v>0.376</v>
      </c>
      <c r="C555" t="s">
        <v>30</v>
      </c>
      <c r="D555" t="str">
        <f t="shared" si="8"/>
        <v/>
      </c>
    </row>
    <row r="556" spans="1:4" x14ac:dyDescent="0.25">
      <c r="A556" t="s">
        <v>0</v>
      </c>
      <c r="B556" t="s">
        <v>174</v>
      </c>
      <c r="D556" t="str">
        <f t="shared" si="8"/>
        <v/>
      </c>
    </row>
    <row r="557" spans="1:4" x14ac:dyDescent="0.25">
      <c r="A557" t="s">
        <v>175</v>
      </c>
      <c r="D557">
        <f t="shared" si="8"/>
        <v>26</v>
      </c>
    </row>
    <row r="558" spans="1:4" x14ac:dyDescent="0.25">
      <c r="D558" t="str">
        <f t="shared" si="8"/>
        <v/>
      </c>
    </row>
    <row r="559" spans="1:4" x14ac:dyDescent="0.25">
      <c r="B559" s="1">
        <v>1</v>
      </c>
      <c r="C559" t="s">
        <v>176</v>
      </c>
      <c r="D559" t="str">
        <f t="shared" si="8"/>
        <v/>
      </c>
    </row>
    <row r="560" spans="1:4" x14ac:dyDescent="0.25">
      <c r="D560" t="str">
        <f t="shared" si="8"/>
        <v/>
      </c>
    </row>
    <row r="561" spans="1:4" x14ac:dyDescent="0.25">
      <c r="A561" t="s">
        <v>177</v>
      </c>
      <c r="D561">
        <f t="shared" si="8"/>
        <v>8</v>
      </c>
    </row>
    <row r="562" spans="1:4" x14ac:dyDescent="0.25">
      <c r="D562" t="str">
        <f t="shared" si="8"/>
        <v/>
      </c>
    </row>
    <row r="563" spans="1:4" x14ac:dyDescent="0.25">
      <c r="B563" s="1">
        <v>1</v>
      </c>
      <c r="C563" t="s">
        <v>178</v>
      </c>
      <c r="D563" t="str">
        <f t="shared" si="8"/>
        <v/>
      </c>
    </row>
    <row r="564" spans="1:4" x14ac:dyDescent="0.25">
      <c r="D564" t="str">
        <f t="shared" si="8"/>
        <v/>
      </c>
    </row>
    <row r="565" spans="1:4" x14ac:dyDescent="0.25">
      <c r="A565" t="s">
        <v>179</v>
      </c>
      <c r="D565">
        <f t="shared" si="8"/>
        <v>5</v>
      </c>
    </row>
    <row r="566" spans="1:4" x14ac:dyDescent="0.25">
      <c r="D566" t="str">
        <f t="shared" si="8"/>
        <v/>
      </c>
    </row>
    <row r="567" spans="1:4" x14ac:dyDescent="0.25">
      <c r="B567" s="1">
        <v>1</v>
      </c>
      <c r="C567" t="s">
        <v>176</v>
      </c>
      <c r="D567" t="str">
        <f t="shared" si="8"/>
        <v/>
      </c>
    </row>
    <row r="568" spans="1:4" x14ac:dyDescent="0.25">
      <c r="D568" t="str">
        <f t="shared" si="8"/>
        <v/>
      </c>
    </row>
    <row r="569" spans="1:4" x14ac:dyDescent="0.25">
      <c r="A569" t="s">
        <v>180</v>
      </c>
      <c r="D569">
        <f t="shared" si="8"/>
        <v>10</v>
      </c>
    </row>
    <row r="570" spans="1:4" x14ac:dyDescent="0.25">
      <c r="D570" t="str">
        <f t="shared" si="8"/>
        <v/>
      </c>
    </row>
    <row r="571" spans="1:4" x14ac:dyDescent="0.25">
      <c r="B571" s="1">
        <v>1</v>
      </c>
      <c r="C571" t="s">
        <v>13</v>
      </c>
      <c r="D571" t="str">
        <f t="shared" si="8"/>
        <v/>
      </c>
    </row>
    <row r="572" spans="1:4" x14ac:dyDescent="0.25">
      <c r="D572" t="str">
        <f t="shared" si="8"/>
        <v/>
      </c>
    </row>
    <row r="573" spans="1:4" x14ac:dyDescent="0.25">
      <c r="A573" t="s">
        <v>181</v>
      </c>
      <c r="D573">
        <f t="shared" si="8"/>
        <v>14</v>
      </c>
    </row>
    <row r="574" spans="1:4" x14ac:dyDescent="0.25">
      <c r="D574" t="str">
        <f t="shared" si="8"/>
        <v/>
      </c>
    </row>
    <row r="575" spans="1:4" x14ac:dyDescent="0.25">
      <c r="B575" s="1">
        <v>1</v>
      </c>
      <c r="C575" t="s">
        <v>13</v>
      </c>
      <c r="D575" t="str">
        <f t="shared" si="8"/>
        <v/>
      </c>
    </row>
    <row r="576" spans="1:4" x14ac:dyDescent="0.25">
      <c r="A576" t="s">
        <v>0</v>
      </c>
      <c r="B576" t="s">
        <v>182</v>
      </c>
      <c r="D576" t="str">
        <f t="shared" si="8"/>
        <v/>
      </c>
    </row>
    <row r="577" spans="1:4" x14ac:dyDescent="0.25">
      <c r="A577" t="s">
        <v>175</v>
      </c>
      <c r="D577">
        <f t="shared" si="8"/>
        <v>26</v>
      </c>
    </row>
    <row r="578" spans="1:4" x14ac:dyDescent="0.25">
      <c r="D578" t="str">
        <f t="shared" si="8"/>
        <v/>
      </c>
    </row>
    <row r="579" spans="1:4" x14ac:dyDescent="0.25">
      <c r="B579" s="1">
        <v>1</v>
      </c>
      <c r="C579" t="s">
        <v>176</v>
      </c>
      <c r="D579" t="str">
        <f t="shared" ref="D579:D642" si="9">IFERROR(HLOOKUP($A579,$E$2:$OL$3,2,FALSE),"")</f>
        <v/>
      </c>
    </row>
    <row r="580" spans="1:4" x14ac:dyDescent="0.25">
      <c r="D580" t="str">
        <f t="shared" si="9"/>
        <v/>
      </c>
    </row>
    <row r="581" spans="1:4" x14ac:dyDescent="0.25">
      <c r="A581" t="s">
        <v>177</v>
      </c>
      <c r="D581">
        <f t="shared" si="9"/>
        <v>8</v>
      </c>
    </row>
    <row r="582" spans="1:4" x14ac:dyDescent="0.25">
      <c r="D582" t="str">
        <f t="shared" si="9"/>
        <v/>
      </c>
    </row>
    <row r="583" spans="1:4" x14ac:dyDescent="0.25">
      <c r="B583" s="1">
        <v>1</v>
      </c>
      <c r="C583" t="s">
        <v>178</v>
      </c>
      <c r="D583" t="str">
        <f t="shared" si="9"/>
        <v/>
      </c>
    </row>
    <row r="584" spans="1:4" x14ac:dyDescent="0.25">
      <c r="D584" t="str">
        <f t="shared" si="9"/>
        <v/>
      </c>
    </row>
    <row r="585" spans="1:4" x14ac:dyDescent="0.25">
      <c r="A585" t="s">
        <v>179</v>
      </c>
      <c r="D585">
        <f t="shared" si="9"/>
        <v>5</v>
      </c>
    </row>
    <row r="586" spans="1:4" x14ac:dyDescent="0.25">
      <c r="D586" t="str">
        <f t="shared" si="9"/>
        <v/>
      </c>
    </row>
    <row r="587" spans="1:4" x14ac:dyDescent="0.25">
      <c r="B587" s="1">
        <v>1</v>
      </c>
      <c r="C587" t="s">
        <v>176</v>
      </c>
      <c r="D587" t="str">
        <f t="shared" si="9"/>
        <v/>
      </c>
    </row>
    <row r="588" spans="1:4" x14ac:dyDescent="0.25">
      <c r="D588" t="str">
        <f t="shared" si="9"/>
        <v/>
      </c>
    </row>
    <row r="589" spans="1:4" x14ac:dyDescent="0.25">
      <c r="A589" t="s">
        <v>180</v>
      </c>
      <c r="D589">
        <f t="shared" si="9"/>
        <v>10</v>
      </c>
    </row>
    <row r="590" spans="1:4" x14ac:dyDescent="0.25">
      <c r="D590" t="str">
        <f t="shared" si="9"/>
        <v/>
      </c>
    </row>
    <row r="591" spans="1:4" x14ac:dyDescent="0.25">
      <c r="B591" s="1">
        <v>1</v>
      </c>
      <c r="C591" t="s">
        <v>13</v>
      </c>
      <c r="D591" t="str">
        <f t="shared" si="9"/>
        <v/>
      </c>
    </row>
    <row r="592" spans="1:4" x14ac:dyDescent="0.25">
      <c r="A592" t="s">
        <v>0</v>
      </c>
      <c r="B592" t="s">
        <v>183</v>
      </c>
      <c r="C592" t="s">
        <v>184</v>
      </c>
      <c r="D592" t="str">
        <f t="shared" si="9"/>
        <v/>
      </c>
    </row>
    <row r="593" spans="1:4" x14ac:dyDescent="0.25">
      <c r="A593" t="s">
        <v>185</v>
      </c>
      <c r="D593">
        <f t="shared" si="9"/>
        <v>17</v>
      </c>
    </row>
    <row r="594" spans="1:4" x14ac:dyDescent="0.25">
      <c r="D594" t="str">
        <f t="shared" si="9"/>
        <v/>
      </c>
    </row>
    <row r="595" spans="1:4" x14ac:dyDescent="0.25">
      <c r="B595" s="1">
        <v>1</v>
      </c>
      <c r="C595" t="s">
        <v>42</v>
      </c>
      <c r="D595" t="str">
        <f t="shared" si="9"/>
        <v/>
      </c>
    </row>
    <row r="596" spans="1:4" x14ac:dyDescent="0.25">
      <c r="D596" t="str">
        <f t="shared" si="9"/>
        <v/>
      </c>
    </row>
    <row r="597" spans="1:4" x14ac:dyDescent="0.25">
      <c r="A597" t="s">
        <v>186</v>
      </c>
      <c r="D597">
        <f t="shared" si="9"/>
        <v>25</v>
      </c>
    </row>
    <row r="598" spans="1:4" x14ac:dyDescent="0.25">
      <c r="D598" t="str">
        <f t="shared" si="9"/>
        <v/>
      </c>
    </row>
    <row r="599" spans="1:4" x14ac:dyDescent="0.25">
      <c r="B599" s="1">
        <v>1</v>
      </c>
      <c r="C599" t="s">
        <v>56</v>
      </c>
      <c r="D599" t="str">
        <f t="shared" si="9"/>
        <v/>
      </c>
    </row>
    <row r="600" spans="1:4" x14ac:dyDescent="0.25">
      <c r="D600" t="str">
        <f t="shared" si="9"/>
        <v/>
      </c>
    </row>
    <row r="601" spans="1:4" x14ac:dyDescent="0.25">
      <c r="A601" t="s">
        <v>187</v>
      </c>
      <c r="D601">
        <f t="shared" si="9"/>
        <v>20</v>
      </c>
    </row>
    <row r="602" spans="1:4" x14ac:dyDescent="0.25">
      <c r="D602" t="str">
        <f t="shared" si="9"/>
        <v/>
      </c>
    </row>
    <row r="603" spans="1:4" x14ac:dyDescent="0.25">
      <c r="B603" s="1">
        <v>1</v>
      </c>
      <c r="C603" t="s">
        <v>97</v>
      </c>
      <c r="D603" t="str">
        <f t="shared" si="9"/>
        <v/>
      </c>
    </row>
    <row r="604" spans="1:4" x14ac:dyDescent="0.25">
      <c r="D604" t="str">
        <f t="shared" si="9"/>
        <v/>
      </c>
    </row>
    <row r="605" spans="1:4" x14ac:dyDescent="0.25">
      <c r="A605" t="s">
        <v>188</v>
      </c>
      <c r="D605">
        <f t="shared" si="9"/>
        <v>289</v>
      </c>
    </row>
    <row r="606" spans="1:4" x14ac:dyDescent="0.25">
      <c r="D606" t="str">
        <f t="shared" si="9"/>
        <v/>
      </c>
    </row>
    <row r="607" spans="1:4" x14ac:dyDescent="0.25">
      <c r="B607" s="1">
        <v>5.7000000000000002E-2</v>
      </c>
      <c r="C607" t="s">
        <v>108</v>
      </c>
      <c r="D607" t="str">
        <f t="shared" si="9"/>
        <v/>
      </c>
    </row>
    <row r="608" spans="1:4" x14ac:dyDescent="0.25">
      <c r="B608" s="1">
        <v>0.93600000000000005</v>
      </c>
      <c r="C608" t="s">
        <v>18</v>
      </c>
      <c r="D608" t="str">
        <f t="shared" si="9"/>
        <v/>
      </c>
    </row>
    <row r="609" spans="1:4" x14ac:dyDescent="0.25">
      <c r="B609" s="1">
        <v>6.0000000000000001E-3</v>
      </c>
      <c r="C609" t="s">
        <v>71</v>
      </c>
      <c r="D609" t="str">
        <f t="shared" si="9"/>
        <v/>
      </c>
    </row>
    <row r="610" spans="1:4" x14ac:dyDescent="0.25">
      <c r="D610" t="str">
        <f t="shared" si="9"/>
        <v/>
      </c>
    </row>
    <row r="611" spans="1:4" x14ac:dyDescent="0.25">
      <c r="A611" t="s">
        <v>189</v>
      </c>
      <c r="D611">
        <f t="shared" si="9"/>
        <v>79</v>
      </c>
    </row>
    <row r="612" spans="1:4" x14ac:dyDescent="0.25">
      <c r="D612" t="str">
        <f t="shared" si="9"/>
        <v/>
      </c>
    </row>
    <row r="613" spans="1:4" x14ac:dyDescent="0.25">
      <c r="B613" s="1">
        <v>0.23300000000000001</v>
      </c>
      <c r="C613" t="s">
        <v>110</v>
      </c>
      <c r="D613" t="str">
        <f t="shared" si="9"/>
        <v/>
      </c>
    </row>
    <row r="614" spans="1:4" x14ac:dyDescent="0.25">
      <c r="B614" s="1">
        <v>0.76600000000000001</v>
      </c>
      <c r="C614" t="s">
        <v>30</v>
      </c>
      <c r="D614" t="str">
        <f t="shared" si="9"/>
        <v/>
      </c>
    </row>
    <row r="615" spans="1:4" x14ac:dyDescent="0.25">
      <c r="D615" t="str">
        <f t="shared" si="9"/>
        <v/>
      </c>
    </row>
    <row r="616" spans="1:4" x14ac:dyDescent="0.25">
      <c r="A616" t="s">
        <v>190</v>
      </c>
      <c r="D616">
        <f t="shared" si="9"/>
        <v>112</v>
      </c>
    </row>
    <row r="617" spans="1:4" x14ac:dyDescent="0.25">
      <c r="D617" t="str">
        <f t="shared" si="9"/>
        <v/>
      </c>
    </row>
    <row r="618" spans="1:4" x14ac:dyDescent="0.25">
      <c r="B618" s="1">
        <v>0.39100000000000001</v>
      </c>
      <c r="C618" t="s">
        <v>110</v>
      </c>
      <c r="D618" t="str">
        <f t="shared" si="9"/>
        <v/>
      </c>
    </row>
    <row r="619" spans="1:4" x14ac:dyDescent="0.25">
      <c r="B619" s="1">
        <v>0.60799999999999998</v>
      </c>
      <c r="C619" t="s">
        <v>13</v>
      </c>
      <c r="D619" t="str">
        <f t="shared" si="9"/>
        <v/>
      </c>
    </row>
    <row r="620" spans="1:4" x14ac:dyDescent="0.25">
      <c r="D620" t="str">
        <f t="shared" si="9"/>
        <v/>
      </c>
    </row>
    <row r="621" spans="1:4" x14ac:dyDescent="0.25">
      <c r="A621" t="s">
        <v>191</v>
      </c>
      <c r="D621">
        <f t="shared" si="9"/>
        <v>54</v>
      </c>
    </row>
    <row r="622" spans="1:4" x14ac:dyDescent="0.25">
      <c r="D622" t="str">
        <f t="shared" si="9"/>
        <v/>
      </c>
    </row>
    <row r="623" spans="1:4" x14ac:dyDescent="0.25">
      <c r="B623" s="1">
        <v>6.2E-2</v>
      </c>
      <c r="C623" t="s">
        <v>42</v>
      </c>
      <c r="D623" t="str">
        <f t="shared" si="9"/>
        <v/>
      </c>
    </row>
    <row r="624" spans="1:4" x14ac:dyDescent="0.25">
      <c r="B624" s="1">
        <v>0.47399999999999998</v>
      </c>
      <c r="C624" t="s">
        <v>56</v>
      </c>
      <c r="D624" t="str">
        <f t="shared" si="9"/>
        <v/>
      </c>
    </row>
    <row r="625" spans="1:4" x14ac:dyDescent="0.25">
      <c r="B625" s="1">
        <v>0.36499999999999999</v>
      </c>
      <c r="C625" t="s">
        <v>110</v>
      </c>
      <c r="D625" t="str">
        <f t="shared" si="9"/>
        <v/>
      </c>
    </row>
    <row r="626" spans="1:4" x14ac:dyDescent="0.25">
      <c r="B626" s="1">
        <v>9.7000000000000003E-2</v>
      </c>
      <c r="C626" t="s">
        <v>13</v>
      </c>
      <c r="D626" t="str">
        <f t="shared" si="9"/>
        <v/>
      </c>
    </row>
    <row r="627" spans="1:4" x14ac:dyDescent="0.25">
      <c r="D627" t="str">
        <f t="shared" si="9"/>
        <v/>
      </c>
    </row>
    <row r="628" spans="1:4" x14ac:dyDescent="0.25">
      <c r="A628" t="s">
        <v>192</v>
      </c>
      <c r="D628">
        <f t="shared" si="9"/>
        <v>295</v>
      </c>
    </row>
    <row r="629" spans="1:4" x14ac:dyDescent="0.25">
      <c r="D629" t="str">
        <f t="shared" si="9"/>
        <v/>
      </c>
    </row>
    <row r="630" spans="1:4" x14ac:dyDescent="0.25">
      <c r="B630" s="1">
        <v>0.20499999999999999</v>
      </c>
      <c r="C630" t="s">
        <v>42</v>
      </c>
      <c r="D630" t="str">
        <f t="shared" si="9"/>
        <v/>
      </c>
    </row>
    <row r="631" spans="1:4" x14ac:dyDescent="0.25">
      <c r="B631" s="1">
        <v>0.79400000000000004</v>
      </c>
      <c r="C631" t="s">
        <v>110</v>
      </c>
      <c r="D631" t="str">
        <f t="shared" si="9"/>
        <v/>
      </c>
    </row>
    <row r="632" spans="1:4" x14ac:dyDescent="0.25">
      <c r="D632" t="str">
        <f t="shared" si="9"/>
        <v/>
      </c>
    </row>
    <row r="633" spans="1:4" x14ac:dyDescent="0.25">
      <c r="A633" t="s">
        <v>193</v>
      </c>
      <c r="D633">
        <f t="shared" si="9"/>
        <v>72</v>
      </c>
    </row>
    <row r="634" spans="1:4" x14ac:dyDescent="0.25">
      <c r="D634" t="str">
        <f t="shared" si="9"/>
        <v/>
      </c>
    </row>
    <row r="635" spans="1:4" x14ac:dyDescent="0.25">
      <c r="B635" s="1">
        <v>1</v>
      </c>
      <c r="C635" t="s">
        <v>56</v>
      </c>
      <c r="D635" t="str">
        <f t="shared" si="9"/>
        <v/>
      </c>
    </row>
    <row r="636" spans="1:4" x14ac:dyDescent="0.25">
      <c r="D636" t="str">
        <f t="shared" si="9"/>
        <v/>
      </c>
    </row>
    <row r="637" spans="1:4" x14ac:dyDescent="0.25">
      <c r="A637" t="s">
        <v>194</v>
      </c>
      <c r="D637">
        <f t="shared" si="9"/>
        <v>1038</v>
      </c>
    </row>
    <row r="638" spans="1:4" x14ac:dyDescent="0.25">
      <c r="D638" t="str">
        <f t="shared" si="9"/>
        <v/>
      </c>
    </row>
    <row r="639" spans="1:4" x14ac:dyDescent="0.25">
      <c r="B639" s="1">
        <v>0.499</v>
      </c>
      <c r="C639" t="s">
        <v>56</v>
      </c>
      <c r="D639" t="str">
        <f t="shared" si="9"/>
        <v/>
      </c>
    </row>
    <row r="640" spans="1:4" x14ac:dyDescent="0.25">
      <c r="B640" s="1">
        <v>0.499</v>
      </c>
      <c r="C640" t="s">
        <v>13</v>
      </c>
      <c r="D640" t="str">
        <f t="shared" si="9"/>
        <v/>
      </c>
    </row>
    <row r="641" spans="1:4" x14ac:dyDescent="0.25">
      <c r="B641" s="1">
        <v>1E-3</v>
      </c>
      <c r="C641" t="s">
        <v>71</v>
      </c>
      <c r="D641" t="str">
        <f t="shared" si="9"/>
        <v/>
      </c>
    </row>
    <row r="642" spans="1:4" x14ac:dyDescent="0.25">
      <c r="D642" t="str">
        <f t="shared" si="9"/>
        <v/>
      </c>
    </row>
    <row r="643" spans="1:4" x14ac:dyDescent="0.25">
      <c r="A643" t="s">
        <v>195</v>
      </c>
      <c r="D643">
        <f t="shared" ref="D643:D706" si="10">IFERROR(HLOOKUP($A643,$E$2:$OL$3,2,FALSE),"")</f>
        <v>1</v>
      </c>
    </row>
    <row r="644" spans="1:4" x14ac:dyDescent="0.25">
      <c r="D644" t="str">
        <f t="shared" si="10"/>
        <v/>
      </c>
    </row>
    <row r="645" spans="1:4" x14ac:dyDescent="0.25">
      <c r="B645" s="1">
        <v>1</v>
      </c>
      <c r="C645" t="s">
        <v>11</v>
      </c>
      <c r="D645" t="str">
        <f t="shared" si="10"/>
        <v/>
      </c>
    </row>
    <row r="646" spans="1:4" x14ac:dyDescent="0.25">
      <c r="D646" t="str">
        <f t="shared" si="10"/>
        <v/>
      </c>
    </row>
    <row r="647" spans="1:4" x14ac:dyDescent="0.25">
      <c r="A647" t="s">
        <v>196</v>
      </c>
      <c r="D647">
        <f t="shared" si="10"/>
        <v>11</v>
      </c>
    </row>
    <row r="648" spans="1:4" x14ac:dyDescent="0.25">
      <c r="D648" t="str">
        <f t="shared" si="10"/>
        <v/>
      </c>
    </row>
    <row r="649" spans="1:4" x14ac:dyDescent="0.25">
      <c r="B649" s="1">
        <v>1</v>
      </c>
      <c r="C649" t="s">
        <v>13</v>
      </c>
      <c r="D649" t="str">
        <f t="shared" si="10"/>
        <v/>
      </c>
    </row>
    <row r="650" spans="1:4" x14ac:dyDescent="0.25">
      <c r="D650" t="str">
        <f t="shared" si="10"/>
        <v/>
      </c>
    </row>
    <row r="651" spans="1:4" x14ac:dyDescent="0.25">
      <c r="A651" t="s">
        <v>197</v>
      </c>
      <c r="D651">
        <f t="shared" si="10"/>
        <v>14</v>
      </c>
    </row>
    <row r="652" spans="1:4" x14ac:dyDescent="0.25">
      <c r="D652" t="str">
        <f t="shared" si="10"/>
        <v/>
      </c>
    </row>
    <row r="653" spans="1:4" x14ac:dyDescent="0.25">
      <c r="B653" s="1">
        <v>1</v>
      </c>
      <c r="C653" t="s">
        <v>13</v>
      </c>
      <c r="D653" t="str">
        <f t="shared" si="10"/>
        <v/>
      </c>
    </row>
    <row r="654" spans="1:4" x14ac:dyDescent="0.25">
      <c r="D654" t="str">
        <f t="shared" si="10"/>
        <v/>
      </c>
    </row>
    <row r="655" spans="1:4" x14ac:dyDescent="0.25">
      <c r="A655" t="s">
        <v>198</v>
      </c>
      <c r="D655">
        <f t="shared" si="10"/>
        <v>261</v>
      </c>
    </row>
    <row r="656" spans="1:4" x14ac:dyDescent="0.25">
      <c r="D656" t="str">
        <f t="shared" si="10"/>
        <v/>
      </c>
    </row>
    <row r="657" spans="1:4" x14ac:dyDescent="0.25">
      <c r="B657" s="1">
        <v>0.182</v>
      </c>
      <c r="C657" t="s">
        <v>86</v>
      </c>
      <c r="D657" t="str">
        <f t="shared" si="10"/>
        <v/>
      </c>
    </row>
    <row r="658" spans="1:4" x14ac:dyDescent="0.25">
      <c r="B658" s="1">
        <v>0.753</v>
      </c>
      <c r="C658" t="s">
        <v>18</v>
      </c>
      <c r="D658" t="str">
        <f t="shared" si="10"/>
        <v/>
      </c>
    </row>
    <row r="659" spans="1:4" x14ac:dyDescent="0.25">
      <c r="B659" s="1">
        <v>5.8000000000000003E-2</v>
      </c>
      <c r="C659" t="s">
        <v>11</v>
      </c>
      <c r="D659" t="str">
        <f t="shared" si="10"/>
        <v/>
      </c>
    </row>
    <row r="660" spans="1:4" x14ac:dyDescent="0.25">
      <c r="B660" s="1">
        <v>5.0000000000000001E-3</v>
      </c>
      <c r="C660" t="s">
        <v>71</v>
      </c>
      <c r="D660" t="str">
        <f t="shared" si="10"/>
        <v/>
      </c>
    </row>
    <row r="661" spans="1:4" x14ac:dyDescent="0.25">
      <c r="D661" t="str">
        <f t="shared" si="10"/>
        <v/>
      </c>
    </row>
    <row r="662" spans="1:4" x14ac:dyDescent="0.25">
      <c r="A662" t="s">
        <v>199</v>
      </c>
      <c r="D662">
        <f t="shared" si="10"/>
        <v>7</v>
      </c>
    </row>
    <row r="663" spans="1:4" x14ac:dyDescent="0.25">
      <c r="D663" t="str">
        <f t="shared" si="10"/>
        <v/>
      </c>
    </row>
    <row r="664" spans="1:4" x14ac:dyDescent="0.25">
      <c r="B664" s="1">
        <v>1</v>
      </c>
      <c r="C664" t="s">
        <v>11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200</v>
      </c>
      <c r="D666">
        <f t="shared" si="10"/>
        <v>2</v>
      </c>
    </row>
    <row r="667" spans="1:4" x14ac:dyDescent="0.25">
      <c r="D667" t="str">
        <f t="shared" si="10"/>
        <v/>
      </c>
    </row>
    <row r="668" spans="1:4" x14ac:dyDescent="0.25">
      <c r="B668" s="1">
        <v>1</v>
      </c>
      <c r="C668" t="s">
        <v>86</v>
      </c>
      <c r="D668" t="str">
        <f t="shared" si="10"/>
        <v/>
      </c>
    </row>
    <row r="669" spans="1:4" x14ac:dyDescent="0.25">
      <c r="D669" t="str">
        <f t="shared" si="10"/>
        <v/>
      </c>
    </row>
    <row r="670" spans="1:4" x14ac:dyDescent="0.25">
      <c r="A670" t="s">
        <v>201</v>
      </c>
      <c r="D670">
        <f t="shared" si="10"/>
        <v>3</v>
      </c>
    </row>
    <row r="671" spans="1:4" x14ac:dyDescent="0.25">
      <c r="D671" t="str">
        <f t="shared" si="10"/>
        <v/>
      </c>
    </row>
    <row r="672" spans="1:4" x14ac:dyDescent="0.25">
      <c r="B672" s="1">
        <v>0.30299999999999999</v>
      </c>
      <c r="C672" t="s">
        <v>108</v>
      </c>
      <c r="D672" t="str">
        <f t="shared" si="10"/>
        <v/>
      </c>
    </row>
    <row r="673" spans="1:4" x14ac:dyDescent="0.25">
      <c r="B673" s="1">
        <v>0.69599999999999995</v>
      </c>
      <c r="C673" t="s">
        <v>13</v>
      </c>
      <c r="D673" t="str">
        <f t="shared" si="10"/>
        <v/>
      </c>
    </row>
    <row r="674" spans="1:4" x14ac:dyDescent="0.25">
      <c r="D674" t="str">
        <f t="shared" si="10"/>
        <v/>
      </c>
    </row>
    <row r="675" spans="1:4" x14ac:dyDescent="0.25">
      <c r="A675" t="s">
        <v>202</v>
      </c>
      <c r="D675">
        <f t="shared" si="10"/>
        <v>1</v>
      </c>
    </row>
    <row r="676" spans="1:4" x14ac:dyDescent="0.25">
      <c r="D676" t="str">
        <f t="shared" si="10"/>
        <v/>
      </c>
    </row>
    <row r="677" spans="1:4" x14ac:dyDescent="0.25">
      <c r="B677" s="1">
        <v>1</v>
      </c>
      <c r="C677" t="s">
        <v>42</v>
      </c>
      <c r="D677" t="str">
        <f t="shared" si="10"/>
        <v/>
      </c>
    </row>
    <row r="678" spans="1:4" x14ac:dyDescent="0.25">
      <c r="D678" t="str">
        <f t="shared" si="10"/>
        <v/>
      </c>
    </row>
    <row r="679" spans="1:4" x14ac:dyDescent="0.25">
      <c r="A679" t="s">
        <v>203</v>
      </c>
      <c r="D679">
        <f t="shared" si="10"/>
        <v>17</v>
      </c>
    </row>
    <row r="680" spans="1:4" x14ac:dyDescent="0.25">
      <c r="D680" t="str">
        <f t="shared" si="10"/>
        <v/>
      </c>
    </row>
    <row r="681" spans="1:4" x14ac:dyDescent="0.25">
      <c r="B681" s="1">
        <v>1</v>
      </c>
      <c r="C681" t="s">
        <v>13</v>
      </c>
      <c r="D681" t="str">
        <f t="shared" si="10"/>
        <v/>
      </c>
    </row>
    <row r="682" spans="1:4" x14ac:dyDescent="0.25">
      <c r="D682" t="str">
        <f t="shared" si="10"/>
        <v/>
      </c>
    </row>
    <row r="683" spans="1:4" x14ac:dyDescent="0.25">
      <c r="A683" t="s">
        <v>204</v>
      </c>
      <c r="D683">
        <f t="shared" si="10"/>
        <v>100</v>
      </c>
    </row>
    <row r="684" spans="1:4" x14ac:dyDescent="0.25">
      <c r="D684" t="str">
        <f t="shared" si="10"/>
        <v/>
      </c>
    </row>
    <row r="685" spans="1:4" x14ac:dyDescent="0.25">
      <c r="B685" s="1">
        <v>7.1999999999999995E-2</v>
      </c>
      <c r="C685" t="s">
        <v>13</v>
      </c>
      <c r="D685" t="str">
        <f t="shared" si="10"/>
        <v/>
      </c>
    </row>
    <row r="686" spans="1:4" x14ac:dyDescent="0.25">
      <c r="B686" s="1">
        <v>0.92700000000000005</v>
      </c>
      <c r="C686" t="s">
        <v>11</v>
      </c>
      <c r="D686" t="str">
        <f t="shared" si="10"/>
        <v/>
      </c>
    </row>
    <row r="687" spans="1:4" x14ac:dyDescent="0.25">
      <c r="D687" t="str">
        <f t="shared" si="10"/>
        <v/>
      </c>
    </row>
    <row r="688" spans="1:4" x14ac:dyDescent="0.25">
      <c r="A688" t="s">
        <v>205</v>
      </c>
      <c r="D688">
        <f t="shared" si="10"/>
        <v>2</v>
      </c>
    </row>
    <row r="689" spans="1:4" x14ac:dyDescent="0.25">
      <c r="D689" t="str">
        <f t="shared" si="10"/>
        <v/>
      </c>
    </row>
    <row r="690" spans="1:4" x14ac:dyDescent="0.25">
      <c r="B690" s="1">
        <v>1</v>
      </c>
      <c r="C690" t="s">
        <v>32</v>
      </c>
      <c r="D690" t="str">
        <f t="shared" si="10"/>
        <v/>
      </c>
    </row>
    <row r="691" spans="1:4" x14ac:dyDescent="0.25">
      <c r="D691" t="str">
        <f t="shared" si="10"/>
        <v/>
      </c>
    </row>
    <row r="692" spans="1:4" x14ac:dyDescent="0.25">
      <c r="A692" t="s">
        <v>206</v>
      </c>
      <c r="D692">
        <f t="shared" si="10"/>
        <v>4</v>
      </c>
    </row>
    <row r="693" spans="1:4" x14ac:dyDescent="0.25">
      <c r="D693" t="str">
        <f t="shared" si="10"/>
        <v/>
      </c>
    </row>
    <row r="694" spans="1:4" x14ac:dyDescent="0.25">
      <c r="B694" s="1">
        <v>1</v>
      </c>
      <c r="C694" t="s">
        <v>13</v>
      </c>
      <c r="D694" t="str">
        <f t="shared" si="10"/>
        <v/>
      </c>
    </row>
    <row r="695" spans="1:4" x14ac:dyDescent="0.25">
      <c r="D695" t="str">
        <f t="shared" si="10"/>
        <v/>
      </c>
    </row>
    <row r="696" spans="1:4" x14ac:dyDescent="0.25">
      <c r="A696" t="s">
        <v>207</v>
      </c>
      <c r="D696">
        <f t="shared" si="10"/>
        <v>2</v>
      </c>
    </row>
    <row r="697" spans="1:4" x14ac:dyDescent="0.25">
      <c r="D697" t="str">
        <f t="shared" si="10"/>
        <v/>
      </c>
    </row>
    <row r="698" spans="1:4" x14ac:dyDescent="0.25">
      <c r="B698" s="1">
        <v>1</v>
      </c>
      <c r="C698" t="s">
        <v>42</v>
      </c>
      <c r="D698" t="str">
        <f t="shared" si="10"/>
        <v/>
      </c>
    </row>
    <row r="699" spans="1:4" x14ac:dyDescent="0.25">
      <c r="D699" t="str">
        <f t="shared" si="10"/>
        <v/>
      </c>
    </row>
    <row r="700" spans="1:4" x14ac:dyDescent="0.25">
      <c r="A700" t="s">
        <v>208</v>
      </c>
      <c r="D700">
        <f t="shared" si="10"/>
        <v>24</v>
      </c>
    </row>
    <row r="701" spans="1:4" x14ac:dyDescent="0.25">
      <c r="D701" t="str">
        <f t="shared" si="10"/>
        <v/>
      </c>
    </row>
    <row r="702" spans="1:4" x14ac:dyDescent="0.25">
      <c r="B702" s="1">
        <v>1</v>
      </c>
      <c r="C702" t="s">
        <v>13</v>
      </c>
      <c r="D702" t="str">
        <f t="shared" si="10"/>
        <v/>
      </c>
    </row>
    <row r="703" spans="1:4" x14ac:dyDescent="0.25">
      <c r="D703" t="str">
        <f t="shared" si="10"/>
        <v/>
      </c>
    </row>
    <row r="704" spans="1:4" x14ac:dyDescent="0.25">
      <c r="A704" t="s">
        <v>209</v>
      </c>
      <c r="D704">
        <f t="shared" si="10"/>
        <v>6</v>
      </c>
    </row>
    <row r="705" spans="1:4" x14ac:dyDescent="0.25">
      <c r="D705" t="str">
        <f t="shared" si="10"/>
        <v/>
      </c>
    </row>
    <row r="706" spans="1:4" x14ac:dyDescent="0.25">
      <c r="B706" s="1">
        <v>1</v>
      </c>
      <c r="C706" t="s">
        <v>28</v>
      </c>
      <c r="D706" t="str">
        <f t="shared" si="10"/>
        <v/>
      </c>
    </row>
    <row r="707" spans="1:4" x14ac:dyDescent="0.25">
      <c r="D707" t="str">
        <f t="shared" ref="D707:D770" si="11">IFERROR(HLOOKUP($A707,$E$2:$OL$3,2,FALSE),"")</f>
        <v/>
      </c>
    </row>
    <row r="708" spans="1:4" x14ac:dyDescent="0.25">
      <c r="A708" t="s">
        <v>210</v>
      </c>
      <c r="D708">
        <f t="shared" si="11"/>
        <v>2</v>
      </c>
    </row>
    <row r="709" spans="1:4" x14ac:dyDescent="0.25">
      <c r="D709" t="str">
        <f t="shared" si="11"/>
        <v/>
      </c>
    </row>
    <row r="710" spans="1:4" x14ac:dyDescent="0.25">
      <c r="B710" s="1">
        <v>1</v>
      </c>
      <c r="C710" t="s">
        <v>32</v>
      </c>
      <c r="D710" t="str">
        <f t="shared" si="11"/>
        <v/>
      </c>
    </row>
    <row r="711" spans="1:4" x14ac:dyDescent="0.25">
      <c r="D711" t="str">
        <f t="shared" si="11"/>
        <v/>
      </c>
    </row>
    <row r="712" spans="1:4" x14ac:dyDescent="0.25">
      <c r="A712" t="s">
        <v>211</v>
      </c>
      <c r="D712">
        <f t="shared" si="11"/>
        <v>1876</v>
      </c>
    </row>
    <row r="713" spans="1:4" x14ac:dyDescent="0.25">
      <c r="D713" t="str">
        <f t="shared" si="11"/>
        <v/>
      </c>
    </row>
    <row r="714" spans="1:4" x14ac:dyDescent="0.25">
      <c r="B714" s="1">
        <v>1E-3</v>
      </c>
      <c r="C714" t="s">
        <v>212</v>
      </c>
      <c r="D714" t="str">
        <f t="shared" si="11"/>
        <v/>
      </c>
    </row>
    <row r="715" spans="1:4" x14ac:dyDescent="0.25">
      <c r="B715" s="1">
        <v>0.28899999999999998</v>
      </c>
      <c r="C715" t="s">
        <v>42</v>
      </c>
      <c r="D715" t="str">
        <f t="shared" si="11"/>
        <v/>
      </c>
    </row>
    <row r="716" spans="1:4" x14ac:dyDescent="0.25">
      <c r="B716" s="1">
        <v>6.7000000000000004E-2</v>
      </c>
      <c r="C716" t="s">
        <v>18</v>
      </c>
      <c r="D716" t="str">
        <f t="shared" si="11"/>
        <v/>
      </c>
    </row>
    <row r="717" spans="1:4" x14ac:dyDescent="0.25">
      <c r="B717" s="1">
        <v>1E-3</v>
      </c>
      <c r="C717" t="s">
        <v>213</v>
      </c>
      <c r="D717" t="str">
        <f t="shared" si="11"/>
        <v/>
      </c>
    </row>
    <row r="718" spans="1:4" x14ac:dyDescent="0.25">
      <c r="B718" s="1">
        <v>4.0000000000000001E-3</v>
      </c>
      <c r="C718" t="s">
        <v>4</v>
      </c>
      <c r="D718" t="str">
        <f t="shared" si="11"/>
        <v/>
      </c>
    </row>
    <row r="719" spans="1:4" x14ac:dyDescent="0.25">
      <c r="B719" s="1">
        <v>3.1E-2</v>
      </c>
      <c r="C719" t="s">
        <v>151</v>
      </c>
      <c r="D719" t="str">
        <f t="shared" si="11"/>
        <v/>
      </c>
    </row>
    <row r="720" spans="1:4" x14ac:dyDescent="0.25">
      <c r="B720" s="1">
        <v>0.126</v>
      </c>
      <c r="C720" t="s">
        <v>32</v>
      </c>
      <c r="D720" t="str">
        <f t="shared" si="11"/>
        <v/>
      </c>
    </row>
    <row r="721" spans="1:4" x14ac:dyDescent="0.25">
      <c r="B721" s="1">
        <v>0.34499999999999997</v>
      </c>
      <c r="C721" t="s">
        <v>13</v>
      </c>
      <c r="D721" t="str">
        <f t="shared" si="11"/>
        <v/>
      </c>
    </row>
    <row r="722" spans="1:4" x14ac:dyDescent="0.25">
      <c r="B722" s="1">
        <v>0.13</v>
      </c>
      <c r="C722" t="s">
        <v>97</v>
      </c>
      <c r="D722" t="str">
        <f t="shared" si="11"/>
        <v/>
      </c>
    </row>
    <row r="723" spans="1:4" x14ac:dyDescent="0.25">
      <c r="B723" s="1">
        <v>0</v>
      </c>
      <c r="C723" t="s">
        <v>71</v>
      </c>
      <c r="D723" t="str">
        <f t="shared" si="11"/>
        <v/>
      </c>
    </row>
    <row r="724" spans="1:4" x14ac:dyDescent="0.25">
      <c r="D724" t="str">
        <f t="shared" si="11"/>
        <v/>
      </c>
    </row>
    <row r="725" spans="1:4" x14ac:dyDescent="0.25">
      <c r="A725" t="s">
        <v>214</v>
      </c>
      <c r="D725">
        <f t="shared" si="11"/>
        <v>30</v>
      </c>
    </row>
    <row r="726" spans="1:4" x14ac:dyDescent="0.25">
      <c r="D726" t="str">
        <f t="shared" si="11"/>
        <v/>
      </c>
    </row>
    <row r="727" spans="1:4" x14ac:dyDescent="0.25">
      <c r="B727" s="1">
        <v>1</v>
      </c>
      <c r="C727" t="s">
        <v>19</v>
      </c>
      <c r="D727" t="str">
        <f t="shared" si="11"/>
        <v/>
      </c>
    </row>
    <row r="728" spans="1:4" x14ac:dyDescent="0.25">
      <c r="D728" t="str">
        <f t="shared" si="11"/>
        <v/>
      </c>
    </row>
    <row r="729" spans="1:4" x14ac:dyDescent="0.25">
      <c r="A729" t="s">
        <v>215</v>
      </c>
      <c r="D729">
        <f t="shared" si="11"/>
        <v>30</v>
      </c>
    </row>
    <row r="730" spans="1:4" x14ac:dyDescent="0.25">
      <c r="D730" t="str">
        <f t="shared" si="11"/>
        <v/>
      </c>
    </row>
    <row r="731" spans="1:4" x14ac:dyDescent="0.25">
      <c r="B731" s="1">
        <v>0.217</v>
      </c>
      <c r="C731" t="s">
        <v>42</v>
      </c>
      <c r="D731" t="str">
        <f t="shared" si="11"/>
        <v/>
      </c>
    </row>
    <row r="732" spans="1:4" x14ac:dyDescent="0.25">
      <c r="B732" s="1">
        <v>0.114</v>
      </c>
      <c r="C732" t="s">
        <v>18</v>
      </c>
      <c r="D732" t="str">
        <f t="shared" si="11"/>
        <v/>
      </c>
    </row>
    <row r="733" spans="1:4" x14ac:dyDescent="0.25">
      <c r="B733" s="1">
        <v>0.09</v>
      </c>
      <c r="C733" t="s">
        <v>89</v>
      </c>
      <c r="D733" t="str">
        <f t="shared" si="11"/>
        <v/>
      </c>
    </row>
    <row r="734" spans="1:4" x14ac:dyDescent="0.25">
      <c r="B734" s="1">
        <v>0.186</v>
      </c>
      <c r="C734" t="s">
        <v>151</v>
      </c>
      <c r="D734" t="str">
        <f t="shared" si="11"/>
        <v/>
      </c>
    </row>
    <row r="735" spans="1:4" x14ac:dyDescent="0.25">
      <c r="B735" s="1">
        <v>0.27900000000000003</v>
      </c>
      <c r="C735" t="s">
        <v>32</v>
      </c>
      <c r="D735" t="str">
        <f t="shared" si="11"/>
        <v/>
      </c>
    </row>
    <row r="736" spans="1:4" x14ac:dyDescent="0.25">
      <c r="B736" s="1">
        <v>0.112</v>
      </c>
      <c r="C736" t="s">
        <v>13</v>
      </c>
      <c r="D736" t="str">
        <f t="shared" si="11"/>
        <v/>
      </c>
    </row>
    <row r="737" spans="1:4" x14ac:dyDescent="0.25">
      <c r="D737" t="str">
        <f t="shared" si="11"/>
        <v/>
      </c>
    </row>
    <row r="738" spans="1:4" x14ac:dyDescent="0.25">
      <c r="A738" t="s">
        <v>216</v>
      </c>
      <c r="D738">
        <f t="shared" si="11"/>
        <v>3181</v>
      </c>
    </row>
    <row r="739" spans="1:4" x14ac:dyDescent="0.25">
      <c r="D739" t="str">
        <f t="shared" si="11"/>
        <v/>
      </c>
    </row>
    <row r="740" spans="1:4" x14ac:dyDescent="0.25">
      <c r="B740" s="1">
        <v>0</v>
      </c>
      <c r="C740" t="s">
        <v>9</v>
      </c>
      <c r="D740" t="str">
        <f t="shared" si="11"/>
        <v/>
      </c>
    </row>
    <row r="741" spans="1:4" x14ac:dyDescent="0.25">
      <c r="B741" s="1">
        <v>6.0000000000000001E-3</v>
      </c>
      <c r="C741" t="s">
        <v>42</v>
      </c>
      <c r="D741" t="str">
        <f t="shared" si="11"/>
        <v/>
      </c>
    </row>
    <row r="742" spans="1:4" x14ac:dyDescent="0.25">
      <c r="B742" s="1">
        <v>6.0000000000000001E-3</v>
      </c>
      <c r="C742" t="s">
        <v>18</v>
      </c>
      <c r="D742" t="str">
        <f t="shared" si="11"/>
        <v/>
      </c>
    </row>
    <row r="743" spans="1:4" x14ac:dyDescent="0.25">
      <c r="B743" s="1">
        <v>0</v>
      </c>
      <c r="C743" t="s">
        <v>89</v>
      </c>
      <c r="D743" t="str">
        <f t="shared" si="11"/>
        <v/>
      </c>
    </row>
    <row r="744" spans="1:4" x14ac:dyDescent="0.25">
      <c r="B744" s="1">
        <v>0</v>
      </c>
      <c r="C744" t="s">
        <v>90</v>
      </c>
      <c r="D744" t="str">
        <f t="shared" si="11"/>
        <v/>
      </c>
    </row>
    <row r="745" spans="1:4" x14ac:dyDescent="0.25">
      <c r="B745" s="1">
        <v>2E-3</v>
      </c>
      <c r="C745" t="s">
        <v>213</v>
      </c>
      <c r="D745" t="str">
        <f t="shared" si="11"/>
        <v/>
      </c>
    </row>
    <row r="746" spans="1:4" x14ac:dyDescent="0.25">
      <c r="B746" s="1">
        <v>1E-3</v>
      </c>
      <c r="C746" t="s">
        <v>4</v>
      </c>
      <c r="D746" t="str">
        <f t="shared" si="11"/>
        <v/>
      </c>
    </row>
    <row r="747" spans="1:4" x14ac:dyDescent="0.25">
      <c r="B747" s="1">
        <v>0</v>
      </c>
      <c r="C747" t="s">
        <v>32</v>
      </c>
      <c r="D747" t="str">
        <f t="shared" si="11"/>
        <v/>
      </c>
    </row>
    <row r="748" spans="1:4" x14ac:dyDescent="0.25">
      <c r="B748" s="1">
        <v>1E-3</v>
      </c>
      <c r="C748" t="s">
        <v>19</v>
      </c>
      <c r="D748" t="str">
        <f t="shared" si="11"/>
        <v/>
      </c>
    </row>
    <row r="749" spans="1:4" x14ac:dyDescent="0.25">
      <c r="B749" s="1">
        <v>8.7999999999999995E-2</v>
      </c>
      <c r="C749" t="s">
        <v>217</v>
      </c>
      <c r="D749" t="str">
        <f t="shared" si="11"/>
        <v/>
      </c>
    </row>
    <row r="750" spans="1:4" x14ac:dyDescent="0.25">
      <c r="B750" s="1">
        <v>0.48399999999999999</v>
      </c>
      <c r="C750" t="s">
        <v>56</v>
      </c>
      <c r="D750" t="str">
        <f t="shared" si="11"/>
        <v/>
      </c>
    </row>
    <row r="751" spans="1:4" x14ac:dyDescent="0.25">
      <c r="B751" s="1">
        <v>1E-3</v>
      </c>
      <c r="C751" t="s">
        <v>110</v>
      </c>
      <c r="D751" t="str">
        <f t="shared" si="11"/>
        <v/>
      </c>
    </row>
    <row r="752" spans="1:4" x14ac:dyDescent="0.25">
      <c r="B752" s="1">
        <v>0.39900000000000002</v>
      </c>
      <c r="C752" t="s">
        <v>13</v>
      </c>
      <c r="D752" t="str">
        <f t="shared" si="11"/>
        <v/>
      </c>
    </row>
    <row r="753" spans="1:4" x14ac:dyDescent="0.25">
      <c r="B753" s="1">
        <v>0</v>
      </c>
      <c r="C753" t="s">
        <v>97</v>
      </c>
      <c r="D753" t="str">
        <f t="shared" si="11"/>
        <v/>
      </c>
    </row>
    <row r="754" spans="1:4" x14ac:dyDescent="0.25">
      <c r="B754" s="1">
        <v>0</v>
      </c>
      <c r="C754" t="s">
        <v>11</v>
      </c>
      <c r="D754" t="str">
        <f t="shared" si="11"/>
        <v/>
      </c>
    </row>
    <row r="755" spans="1:4" x14ac:dyDescent="0.25">
      <c r="B755" s="1">
        <v>0</v>
      </c>
      <c r="C755" t="s">
        <v>134</v>
      </c>
      <c r="D755" t="str">
        <f t="shared" si="11"/>
        <v/>
      </c>
    </row>
    <row r="756" spans="1:4" x14ac:dyDescent="0.25">
      <c r="B756" s="1">
        <v>1E-3</v>
      </c>
      <c r="C756" t="s">
        <v>71</v>
      </c>
      <c r="D756" t="str">
        <f t="shared" si="11"/>
        <v/>
      </c>
    </row>
    <row r="757" spans="1:4" x14ac:dyDescent="0.25">
      <c r="D757" t="str">
        <f t="shared" si="11"/>
        <v/>
      </c>
    </row>
    <row r="758" spans="1:4" x14ac:dyDescent="0.25">
      <c r="A758" t="s">
        <v>218</v>
      </c>
      <c r="D758">
        <f t="shared" si="11"/>
        <v>5318</v>
      </c>
    </row>
    <row r="759" spans="1:4" x14ac:dyDescent="0.25">
      <c r="D759" t="str">
        <f t="shared" si="11"/>
        <v/>
      </c>
    </row>
    <row r="760" spans="1:4" x14ac:dyDescent="0.25">
      <c r="B760" s="1">
        <v>0</v>
      </c>
      <c r="C760" t="s">
        <v>9</v>
      </c>
      <c r="D760" t="str">
        <f t="shared" si="11"/>
        <v/>
      </c>
    </row>
    <row r="761" spans="1:4" x14ac:dyDescent="0.25">
      <c r="B761" s="1">
        <v>0.105</v>
      </c>
      <c r="C761" t="s">
        <v>219</v>
      </c>
      <c r="D761" t="str">
        <f t="shared" si="11"/>
        <v/>
      </c>
    </row>
    <row r="762" spans="1:4" x14ac:dyDescent="0.25">
      <c r="B762" s="1">
        <v>0.373</v>
      </c>
      <c r="C762" t="s">
        <v>42</v>
      </c>
      <c r="D762" t="str">
        <f t="shared" si="11"/>
        <v/>
      </c>
    </row>
    <row r="763" spans="1:4" x14ac:dyDescent="0.25">
      <c r="B763" s="1">
        <v>5.0000000000000001E-3</v>
      </c>
      <c r="C763" t="s">
        <v>18</v>
      </c>
      <c r="D763" t="str">
        <f t="shared" si="11"/>
        <v/>
      </c>
    </row>
    <row r="764" spans="1:4" x14ac:dyDescent="0.25">
      <c r="B764" s="1">
        <v>2E-3</v>
      </c>
      <c r="C764" t="s">
        <v>89</v>
      </c>
      <c r="D764" t="str">
        <f t="shared" si="11"/>
        <v/>
      </c>
    </row>
    <row r="765" spans="1:4" x14ac:dyDescent="0.25">
      <c r="B765" s="1">
        <v>0</v>
      </c>
      <c r="C765" t="s">
        <v>90</v>
      </c>
      <c r="D765" t="str">
        <f t="shared" si="11"/>
        <v/>
      </c>
    </row>
    <row r="766" spans="1:4" x14ac:dyDescent="0.25">
      <c r="B766" s="1">
        <v>0</v>
      </c>
      <c r="C766" t="s">
        <v>213</v>
      </c>
      <c r="D766" t="str">
        <f t="shared" si="11"/>
        <v/>
      </c>
    </row>
    <row r="767" spans="1:4" x14ac:dyDescent="0.25">
      <c r="B767" s="1">
        <v>3.0000000000000001E-3</v>
      </c>
      <c r="C767" t="s">
        <v>4</v>
      </c>
      <c r="D767" t="str">
        <f t="shared" si="11"/>
        <v/>
      </c>
    </row>
    <row r="768" spans="1:4" x14ac:dyDescent="0.25">
      <c r="B768" s="1">
        <v>2E-3</v>
      </c>
      <c r="C768" t="s">
        <v>32</v>
      </c>
      <c r="D768" t="str">
        <f t="shared" si="11"/>
        <v/>
      </c>
    </row>
    <row r="769" spans="1:4" x14ac:dyDescent="0.25">
      <c r="B769" s="1">
        <v>1E-3</v>
      </c>
      <c r="C769" t="s">
        <v>19</v>
      </c>
      <c r="D769" t="str">
        <f t="shared" si="11"/>
        <v/>
      </c>
    </row>
    <row r="770" spans="1:4" x14ac:dyDescent="0.25">
      <c r="B770" s="1">
        <v>2E-3</v>
      </c>
      <c r="C770" t="s">
        <v>217</v>
      </c>
      <c r="D770" t="str">
        <f t="shared" si="11"/>
        <v/>
      </c>
    </row>
    <row r="771" spans="1:4" x14ac:dyDescent="0.25">
      <c r="B771" s="1">
        <v>0.105</v>
      </c>
      <c r="C771" t="s">
        <v>56</v>
      </c>
      <c r="D771" t="str">
        <f t="shared" ref="D771:D834" si="12">IFERROR(HLOOKUP($A771,$E$2:$OL$3,2,FALSE),"")</f>
        <v/>
      </c>
    </row>
    <row r="772" spans="1:4" x14ac:dyDescent="0.25">
      <c r="B772" s="1">
        <v>0.155</v>
      </c>
      <c r="C772" t="s">
        <v>110</v>
      </c>
      <c r="D772" t="str">
        <f t="shared" si="12"/>
        <v/>
      </c>
    </row>
    <row r="773" spans="1:4" x14ac:dyDescent="0.25">
      <c r="B773" s="1">
        <v>0.22500000000000001</v>
      </c>
      <c r="C773" t="s">
        <v>13</v>
      </c>
      <c r="D773" t="str">
        <f t="shared" si="12"/>
        <v/>
      </c>
    </row>
    <row r="774" spans="1:4" x14ac:dyDescent="0.25">
      <c r="B774" s="1">
        <v>1.0999999999999999E-2</v>
      </c>
      <c r="C774" t="s">
        <v>97</v>
      </c>
      <c r="D774" t="str">
        <f t="shared" si="12"/>
        <v/>
      </c>
    </row>
    <row r="775" spans="1:4" x14ac:dyDescent="0.25">
      <c r="B775" s="1">
        <v>0</v>
      </c>
      <c r="C775" t="s">
        <v>134</v>
      </c>
      <c r="D775" t="str">
        <f t="shared" si="12"/>
        <v/>
      </c>
    </row>
    <row r="776" spans="1:4" x14ac:dyDescent="0.25">
      <c r="B776" s="1">
        <v>4.0000000000000001E-3</v>
      </c>
      <c r="C776" t="s">
        <v>71</v>
      </c>
      <c r="D776" t="str">
        <f t="shared" si="12"/>
        <v/>
      </c>
    </row>
    <row r="777" spans="1:4" x14ac:dyDescent="0.25">
      <c r="D777" t="str">
        <f t="shared" si="12"/>
        <v/>
      </c>
    </row>
    <row r="778" spans="1:4" x14ac:dyDescent="0.25">
      <c r="A778" t="s">
        <v>220</v>
      </c>
      <c r="D778">
        <f t="shared" si="12"/>
        <v>249</v>
      </c>
    </row>
    <row r="779" spans="1:4" x14ac:dyDescent="0.25">
      <c r="D779" t="str">
        <f t="shared" si="12"/>
        <v/>
      </c>
    </row>
    <row r="780" spans="1:4" x14ac:dyDescent="0.25">
      <c r="B780" s="1">
        <v>6.4000000000000001E-2</v>
      </c>
      <c r="C780" t="s">
        <v>217</v>
      </c>
      <c r="D780" t="str">
        <f t="shared" si="12"/>
        <v/>
      </c>
    </row>
    <row r="781" spans="1:4" x14ac:dyDescent="0.25">
      <c r="B781" s="1">
        <v>1.0999999999999999E-2</v>
      </c>
      <c r="C781" t="s">
        <v>143</v>
      </c>
      <c r="D781" t="str">
        <f t="shared" si="12"/>
        <v/>
      </c>
    </row>
    <row r="782" spans="1:4" x14ac:dyDescent="0.25">
      <c r="B782" s="1">
        <v>0.88</v>
      </c>
      <c r="C782" t="s">
        <v>13</v>
      </c>
      <c r="D782" t="str">
        <f t="shared" si="12"/>
        <v/>
      </c>
    </row>
    <row r="783" spans="1:4" x14ac:dyDescent="0.25">
      <c r="B783" s="1">
        <v>3.9E-2</v>
      </c>
      <c r="C783" t="s">
        <v>30</v>
      </c>
      <c r="D783" t="str">
        <f t="shared" si="12"/>
        <v/>
      </c>
    </row>
    <row r="784" spans="1:4" x14ac:dyDescent="0.25">
      <c r="B784" s="1">
        <v>4.0000000000000001E-3</v>
      </c>
      <c r="C784" t="s">
        <v>71</v>
      </c>
      <c r="D784" t="str">
        <f t="shared" si="12"/>
        <v/>
      </c>
    </row>
    <row r="785" spans="1:4" x14ac:dyDescent="0.25">
      <c r="D785" t="str">
        <f t="shared" si="12"/>
        <v/>
      </c>
    </row>
    <row r="786" spans="1:4" x14ac:dyDescent="0.25">
      <c r="A786" t="s">
        <v>221</v>
      </c>
      <c r="D786">
        <f t="shared" si="12"/>
        <v>60</v>
      </c>
    </row>
    <row r="787" spans="1:4" x14ac:dyDescent="0.25">
      <c r="D787" t="str">
        <f t="shared" si="12"/>
        <v/>
      </c>
    </row>
    <row r="788" spans="1:4" x14ac:dyDescent="0.25">
      <c r="B788" s="1">
        <v>1</v>
      </c>
      <c r="C788" t="s">
        <v>42</v>
      </c>
      <c r="D788" t="str">
        <f t="shared" si="12"/>
        <v/>
      </c>
    </row>
    <row r="789" spans="1:4" x14ac:dyDescent="0.25">
      <c r="D789" t="str">
        <f t="shared" si="12"/>
        <v/>
      </c>
    </row>
    <row r="790" spans="1:4" x14ac:dyDescent="0.25">
      <c r="A790" t="s">
        <v>222</v>
      </c>
      <c r="D790">
        <f t="shared" si="12"/>
        <v>19</v>
      </c>
    </row>
    <row r="791" spans="1:4" x14ac:dyDescent="0.25">
      <c r="D791" t="str">
        <f t="shared" si="12"/>
        <v/>
      </c>
    </row>
    <row r="792" spans="1:4" x14ac:dyDescent="0.25">
      <c r="B792" s="1">
        <v>0.14799999999999999</v>
      </c>
      <c r="C792" t="s">
        <v>223</v>
      </c>
      <c r="D792" t="str">
        <f t="shared" si="12"/>
        <v/>
      </c>
    </row>
    <row r="793" spans="1:4" x14ac:dyDescent="0.25">
      <c r="B793" s="1">
        <v>0.85099999999999998</v>
      </c>
      <c r="C793" t="s">
        <v>30</v>
      </c>
      <c r="D793" t="str">
        <f t="shared" si="12"/>
        <v/>
      </c>
    </row>
    <row r="794" spans="1:4" x14ac:dyDescent="0.25">
      <c r="D794" t="str">
        <f t="shared" si="12"/>
        <v/>
      </c>
    </row>
    <row r="795" spans="1:4" x14ac:dyDescent="0.25">
      <c r="A795" t="s">
        <v>224</v>
      </c>
      <c r="D795">
        <f t="shared" si="12"/>
        <v>742</v>
      </c>
    </row>
    <row r="796" spans="1:4" x14ac:dyDescent="0.25">
      <c r="D796" t="str">
        <f t="shared" si="12"/>
        <v/>
      </c>
    </row>
    <row r="797" spans="1:4" x14ac:dyDescent="0.25">
      <c r="B797" s="1">
        <v>7.8E-2</v>
      </c>
      <c r="C797" t="s">
        <v>18</v>
      </c>
      <c r="D797" t="str">
        <f t="shared" si="12"/>
        <v/>
      </c>
    </row>
    <row r="798" spans="1:4" x14ac:dyDescent="0.25">
      <c r="B798" s="1">
        <v>1.7000000000000001E-2</v>
      </c>
      <c r="C798" t="s">
        <v>217</v>
      </c>
      <c r="D798" t="str">
        <f t="shared" si="12"/>
        <v/>
      </c>
    </row>
    <row r="799" spans="1:4" x14ac:dyDescent="0.25">
      <c r="B799" s="1">
        <v>0.49399999999999999</v>
      </c>
      <c r="C799" t="s">
        <v>110</v>
      </c>
      <c r="D799" t="str">
        <f t="shared" si="12"/>
        <v/>
      </c>
    </row>
    <row r="800" spans="1:4" x14ac:dyDescent="0.25">
      <c r="B800" s="1">
        <v>0.40600000000000003</v>
      </c>
      <c r="C800" t="s">
        <v>13</v>
      </c>
      <c r="D800" t="str">
        <f t="shared" si="12"/>
        <v/>
      </c>
    </row>
    <row r="801" spans="1:4" x14ac:dyDescent="0.25">
      <c r="B801" s="1">
        <v>3.0000000000000001E-3</v>
      </c>
      <c r="C801" t="s">
        <v>71</v>
      </c>
      <c r="D801" t="str">
        <f t="shared" si="12"/>
        <v/>
      </c>
    </row>
    <row r="802" spans="1:4" x14ac:dyDescent="0.25">
      <c r="D802" t="str">
        <f t="shared" si="12"/>
        <v/>
      </c>
    </row>
    <row r="803" spans="1:4" x14ac:dyDescent="0.25">
      <c r="A803" t="s">
        <v>225</v>
      </c>
      <c r="D803">
        <f t="shared" si="12"/>
        <v>18</v>
      </c>
    </row>
    <row r="804" spans="1:4" x14ac:dyDescent="0.25">
      <c r="D804" t="str">
        <f t="shared" si="12"/>
        <v/>
      </c>
    </row>
    <row r="805" spans="1:4" x14ac:dyDescent="0.25">
      <c r="B805" s="1">
        <v>1</v>
      </c>
      <c r="C805" t="s">
        <v>13</v>
      </c>
      <c r="D805" t="str">
        <f t="shared" si="12"/>
        <v/>
      </c>
    </row>
    <row r="806" spans="1:4" x14ac:dyDescent="0.25">
      <c r="D806" t="str">
        <f t="shared" si="12"/>
        <v/>
      </c>
    </row>
    <row r="807" spans="1:4" x14ac:dyDescent="0.25">
      <c r="A807" t="s">
        <v>226</v>
      </c>
      <c r="D807">
        <f t="shared" si="12"/>
        <v>10</v>
      </c>
    </row>
    <row r="808" spans="1:4" x14ac:dyDescent="0.25">
      <c r="D808" t="str">
        <f t="shared" si="12"/>
        <v/>
      </c>
    </row>
    <row r="809" spans="1:4" x14ac:dyDescent="0.25">
      <c r="B809" s="1">
        <v>0.28699999999999998</v>
      </c>
      <c r="C809" t="s">
        <v>86</v>
      </c>
      <c r="D809" t="str">
        <f t="shared" si="12"/>
        <v/>
      </c>
    </row>
    <row r="810" spans="1:4" x14ac:dyDescent="0.25">
      <c r="B810" s="1">
        <v>0.71199999999999997</v>
      </c>
      <c r="C810" t="s">
        <v>13</v>
      </c>
      <c r="D810" t="str">
        <f t="shared" si="12"/>
        <v/>
      </c>
    </row>
    <row r="811" spans="1:4" x14ac:dyDescent="0.25">
      <c r="D811" t="str">
        <f t="shared" si="12"/>
        <v/>
      </c>
    </row>
    <row r="812" spans="1:4" x14ac:dyDescent="0.25">
      <c r="A812" t="s">
        <v>227</v>
      </c>
      <c r="D812">
        <f t="shared" si="12"/>
        <v>39</v>
      </c>
    </row>
    <row r="813" spans="1:4" x14ac:dyDescent="0.25">
      <c r="D813" t="str">
        <f t="shared" si="12"/>
        <v/>
      </c>
    </row>
    <row r="814" spans="1:4" x14ac:dyDescent="0.25">
      <c r="B814" s="1">
        <v>1</v>
      </c>
      <c r="C814" t="s">
        <v>30</v>
      </c>
      <c r="D814" t="str">
        <f t="shared" si="12"/>
        <v/>
      </c>
    </row>
    <row r="815" spans="1:4" x14ac:dyDescent="0.25">
      <c r="D815" t="str">
        <f t="shared" si="12"/>
        <v/>
      </c>
    </row>
    <row r="816" spans="1:4" x14ac:dyDescent="0.25">
      <c r="A816" t="s">
        <v>228</v>
      </c>
      <c r="D816">
        <f t="shared" si="12"/>
        <v>114</v>
      </c>
    </row>
    <row r="817" spans="1:4" x14ac:dyDescent="0.25">
      <c r="D817" t="str">
        <f t="shared" si="12"/>
        <v/>
      </c>
    </row>
    <row r="818" spans="1:4" x14ac:dyDescent="0.25">
      <c r="B818" s="1">
        <v>0.52400000000000002</v>
      </c>
      <c r="C818" t="s">
        <v>13</v>
      </c>
      <c r="D818" t="str">
        <f t="shared" si="12"/>
        <v/>
      </c>
    </row>
    <row r="819" spans="1:4" x14ac:dyDescent="0.25">
      <c r="B819" s="1">
        <v>0.47499999999999998</v>
      </c>
      <c r="C819" t="s">
        <v>97</v>
      </c>
      <c r="D819" t="str">
        <f t="shared" si="12"/>
        <v/>
      </c>
    </row>
    <row r="820" spans="1:4" x14ac:dyDescent="0.25">
      <c r="D820" t="str">
        <f t="shared" si="12"/>
        <v/>
      </c>
    </row>
    <row r="821" spans="1:4" x14ac:dyDescent="0.25">
      <c r="A821" t="s">
        <v>229</v>
      </c>
      <c r="D821">
        <f t="shared" si="12"/>
        <v>20</v>
      </c>
    </row>
    <row r="822" spans="1:4" x14ac:dyDescent="0.25">
      <c r="D822" t="str">
        <f t="shared" si="12"/>
        <v/>
      </c>
    </row>
    <row r="823" spans="1:4" x14ac:dyDescent="0.25">
      <c r="B823" s="1">
        <v>0.39400000000000002</v>
      </c>
      <c r="C823" t="s">
        <v>42</v>
      </c>
      <c r="D823" t="str">
        <f t="shared" si="12"/>
        <v/>
      </c>
    </row>
    <row r="824" spans="1:4" x14ac:dyDescent="0.25">
      <c r="B824" s="1">
        <v>0.60499999999999998</v>
      </c>
      <c r="C824" t="s">
        <v>213</v>
      </c>
      <c r="D824" t="str">
        <f t="shared" si="12"/>
        <v/>
      </c>
    </row>
    <row r="825" spans="1:4" x14ac:dyDescent="0.25">
      <c r="D825" t="str">
        <f t="shared" si="12"/>
        <v/>
      </c>
    </row>
    <row r="826" spans="1:4" x14ac:dyDescent="0.25">
      <c r="A826" t="s">
        <v>230</v>
      </c>
      <c r="D826">
        <f t="shared" si="12"/>
        <v>39</v>
      </c>
    </row>
    <row r="827" spans="1:4" x14ac:dyDescent="0.25">
      <c r="D827" t="str">
        <f t="shared" si="12"/>
        <v/>
      </c>
    </row>
    <row r="828" spans="1:4" x14ac:dyDescent="0.25">
      <c r="B828" s="1">
        <v>1</v>
      </c>
      <c r="C828" t="s">
        <v>30</v>
      </c>
      <c r="D828" t="str">
        <f t="shared" si="12"/>
        <v/>
      </c>
    </row>
    <row r="829" spans="1:4" x14ac:dyDescent="0.25">
      <c r="D829" t="str">
        <f t="shared" si="12"/>
        <v/>
      </c>
    </row>
    <row r="830" spans="1:4" x14ac:dyDescent="0.25">
      <c r="A830" t="s">
        <v>231</v>
      </c>
      <c r="D830">
        <f t="shared" si="12"/>
        <v>26</v>
      </c>
    </row>
    <row r="831" spans="1:4" x14ac:dyDescent="0.25">
      <c r="D831" t="str">
        <f t="shared" si="12"/>
        <v/>
      </c>
    </row>
    <row r="832" spans="1:4" x14ac:dyDescent="0.25">
      <c r="B832" s="1">
        <v>0.252</v>
      </c>
      <c r="C832" t="s">
        <v>219</v>
      </c>
      <c r="D832" t="str">
        <f t="shared" si="12"/>
        <v/>
      </c>
    </row>
    <row r="833" spans="1:4" x14ac:dyDescent="0.25">
      <c r="B833" s="1">
        <v>0.14799999999999999</v>
      </c>
      <c r="C833" t="s">
        <v>42</v>
      </c>
      <c r="D833" t="str">
        <f t="shared" si="12"/>
        <v/>
      </c>
    </row>
    <row r="834" spans="1:4" x14ac:dyDescent="0.25">
      <c r="B834" s="1">
        <v>0.59799999999999998</v>
      </c>
      <c r="C834" t="s">
        <v>13</v>
      </c>
      <c r="D834" t="str">
        <f t="shared" si="12"/>
        <v/>
      </c>
    </row>
    <row r="835" spans="1:4" x14ac:dyDescent="0.25">
      <c r="D835" t="str">
        <f t="shared" ref="D835:D898" si="13">IFERROR(HLOOKUP($A835,$E$2:$OL$3,2,FALSE),"")</f>
        <v/>
      </c>
    </row>
    <row r="836" spans="1:4" x14ac:dyDescent="0.25">
      <c r="A836" t="s">
        <v>232</v>
      </c>
      <c r="D836">
        <f t="shared" si="13"/>
        <v>116</v>
      </c>
    </row>
    <row r="837" spans="1:4" x14ac:dyDescent="0.25">
      <c r="D837" t="str">
        <f t="shared" si="13"/>
        <v/>
      </c>
    </row>
    <row r="838" spans="1:4" x14ac:dyDescent="0.25">
      <c r="B838" s="1">
        <v>0.93400000000000005</v>
      </c>
      <c r="C838" t="s">
        <v>42</v>
      </c>
      <c r="D838" t="str">
        <f t="shared" si="13"/>
        <v/>
      </c>
    </row>
    <row r="839" spans="1:4" x14ac:dyDescent="0.25">
      <c r="B839" s="1">
        <v>2.5000000000000001E-2</v>
      </c>
      <c r="C839" t="s">
        <v>13</v>
      </c>
      <c r="D839" t="str">
        <f t="shared" si="13"/>
        <v/>
      </c>
    </row>
    <row r="840" spans="1:4" x14ac:dyDescent="0.25">
      <c r="B840" s="1">
        <v>3.9E-2</v>
      </c>
      <c r="C840" t="s">
        <v>30</v>
      </c>
      <c r="D840" t="str">
        <f t="shared" si="13"/>
        <v/>
      </c>
    </row>
    <row r="841" spans="1:4" x14ac:dyDescent="0.25">
      <c r="D841" t="str">
        <f t="shared" si="13"/>
        <v/>
      </c>
    </row>
    <row r="842" spans="1:4" x14ac:dyDescent="0.25">
      <c r="A842" t="s">
        <v>233</v>
      </c>
      <c r="D842">
        <f t="shared" si="13"/>
        <v>285</v>
      </c>
    </row>
    <row r="843" spans="1:4" x14ac:dyDescent="0.25">
      <c r="D843" t="str">
        <f t="shared" si="13"/>
        <v/>
      </c>
    </row>
    <row r="844" spans="1:4" x14ac:dyDescent="0.25">
      <c r="B844" s="1">
        <v>0.98099999999999998</v>
      </c>
      <c r="C844" t="s">
        <v>42</v>
      </c>
      <c r="D844" t="str">
        <f t="shared" si="13"/>
        <v/>
      </c>
    </row>
    <row r="845" spans="1:4" x14ac:dyDescent="0.25">
      <c r="B845" s="1">
        <v>1.7999999999999999E-2</v>
      </c>
      <c r="C845" t="s">
        <v>13</v>
      </c>
      <c r="D845" t="str">
        <f t="shared" si="13"/>
        <v/>
      </c>
    </row>
    <row r="846" spans="1:4" x14ac:dyDescent="0.25">
      <c r="D846" t="str">
        <f t="shared" si="13"/>
        <v/>
      </c>
    </row>
    <row r="847" spans="1:4" x14ac:dyDescent="0.25">
      <c r="A847" t="s">
        <v>234</v>
      </c>
      <c r="D847">
        <f t="shared" si="13"/>
        <v>55</v>
      </c>
    </row>
    <row r="848" spans="1:4" x14ac:dyDescent="0.25">
      <c r="D848" t="str">
        <f t="shared" si="13"/>
        <v/>
      </c>
    </row>
    <row r="849" spans="1:4" x14ac:dyDescent="0.25">
      <c r="B849" s="1">
        <v>0.99099999999999999</v>
      </c>
      <c r="C849" t="s">
        <v>42</v>
      </c>
      <c r="D849" t="str">
        <f t="shared" si="13"/>
        <v/>
      </c>
    </row>
    <row r="850" spans="1:4" x14ac:dyDescent="0.25">
      <c r="B850" s="1">
        <v>8.0000000000000002E-3</v>
      </c>
      <c r="C850" t="s">
        <v>13</v>
      </c>
      <c r="D850" t="str">
        <f t="shared" si="13"/>
        <v/>
      </c>
    </row>
    <row r="851" spans="1:4" x14ac:dyDescent="0.25">
      <c r="D851" t="str">
        <f t="shared" si="13"/>
        <v/>
      </c>
    </row>
    <row r="852" spans="1:4" x14ac:dyDescent="0.25">
      <c r="A852" t="s">
        <v>235</v>
      </c>
      <c r="D852">
        <f t="shared" si="13"/>
        <v>175</v>
      </c>
    </row>
    <row r="853" spans="1:4" x14ac:dyDescent="0.25">
      <c r="D853" t="str">
        <f t="shared" si="13"/>
        <v/>
      </c>
    </row>
    <row r="854" spans="1:4" x14ac:dyDescent="0.25">
      <c r="B854" s="1">
        <v>0.42499999999999999</v>
      </c>
      <c r="C854" t="s">
        <v>18</v>
      </c>
      <c r="D854" t="str">
        <f t="shared" si="13"/>
        <v/>
      </c>
    </row>
    <row r="855" spans="1:4" x14ac:dyDescent="0.25">
      <c r="B855" s="1">
        <v>0.14899999999999999</v>
      </c>
      <c r="C855" t="s">
        <v>110</v>
      </c>
      <c r="D855" t="str">
        <f t="shared" si="13"/>
        <v/>
      </c>
    </row>
    <row r="856" spans="1:4" x14ac:dyDescent="0.25">
      <c r="B856" s="1">
        <v>0.42499999999999999</v>
      </c>
      <c r="C856" t="s">
        <v>13</v>
      </c>
      <c r="D856" t="str">
        <f t="shared" si="13"/>
        <v/>
      </c>
    </row>
    <row r="857" spans="1:4" x14ac:dyDescent="0.25">
      <c r="D857" t="str">
        <f t="shared" si="13"/>
        <v/>
      </c>
    </row>
    <row r="858" spans="1:4" x14ac:dyDescent="0.25">
      <c r="A858" t="s">
        <v>236</v>
      </c>
      <c r="D858">
        <f t="shared" si="13"/>
        <v>13</v>
      </c>
    </row>
    <row r="859" spans="1:4" x14ac:dyDescent="0.25">
      <c r="D859" t="str">
        <f t="shared" si="13"/>
        <v/>
      </c>
    </row>
    <row r="860" spans="1:4" x14ac:dyDescent="0.25">
      <c r="B860" s="1">
        <v>0.33900000000000002</v>
      </c>
      <c r="C860" t="s">
        <v>42</v>
      </c>
      <c r="D860" t="str">
        <f t="shared" si="13"/>
        <v/>
      </c>
    </row>
    <row r="861" spans="1:4" x14ac:dyDescent="0.25">
      <c r="B861" s="1">
        <v>0.66</v>
      </c>
      <c r="C861" t="s">
        <v>213</v>
      </c>
      <c r="D861" t="str">
        <f t="shared" si="13"/>
        <v/>
      </c>
    </row>
    <row r="862" spans="1:4" x14ac:dyDescent="0.25">
      <c r="D862" t="str">
        <f t="shared" si="13"/>
        <v/>
      </c>
    </row>
    <row r="863" spans="1:4" x14ac:dyDescent="0.25">
      <c r="A863" t="s">
        <v>237</v>
      </c>
      <c r="D863">
        <f t="shared" si="13"/>
        <v>398</v>
      </c>
    </row>
    <row r="864" spans="1:4" x14ac:dyDescent="0.25">
      <c r="D864" t="str">
        <f t="shared" si="13"/>
        <v/>
      </c>
    </row>
    <row r="865" spans="1:4" x14ac:dyDescent="0.25">
      <c r="B865" s="1">
        <v>0.45600000000000002</v>
      </c>
      <c r="C865" t="s">
        <v>18</v>
      </c>
      <c r="D865" t="str">
        <f t="shared" si="13"/>
        <v/>
      </c>
    </row>
    <row r="866" spans="1:4" x14ac:dyDescent="0.25">
      <c r="B866" s="1">
        <v>0.54</v>
      </c>
      <c r="C866" t="s">
        <v>13</v>
      </c>
      <c r="D866" t="str">
        <f t="shared" si="13"/>
        <v/>
      </c>
    </row>
    <row r="867" spans="1:4" x14ac:dyDescent="0.25">
      <c r="B867" s="1">
        <v>2E-3</v>
      </c>
      <c r="C867" t="s">
        <v>71</v>
      </c>
      <c r="D867" t="str">
        <f t="shared" si="13"/>
        <v/>
      </c>
    </row>
    <row r="868" spans="1:4" x14ac:dyDescent="0.25">
      <c r="D868" t="str">
        <f t="shared" si="13"/>
        <v/>
      </c>
    </row>
    <row r="869" spans="1:4" x14ac:dyDescent="0.25">
      <c r="A869" t="s">
        <v>238</v>
      </c>
      <c r="D869">
        <f t="shared" si="13"/>
        <v>4</v>
      </c>
    </row>
    <row r="870" spans="1:4" x14ac:dyDescent="0.25">
      <c r="D870" t="str">
        <f t="shared" si="13"/>
        <v/>
      </c>
    </row>
    <row r="871" spans="1:4" x14ac:dyDescent="0.25">
      <c r="B871" s="1">
        <v>1</v>
      </c>
      <c r="C871" t="s">
        <v>126</v>
      </c>
      <c r="D871" t="str">
        <f t="shared" si="13"/>
        <v/>
      </c>
    </row>
    <row r="872" spans="1:4" x14ac:dyDescent="0.25">
      <c r="D872" t="str">
        <f t="shared" si="13"/>
        <v/>
      </c>
    </row>
    <row r="873" spans="1:4" x14ac:dyDescent="0.25">
      <c r="A873" t="s">
        <v>239</v>
      </c>
      <c r="D873">
        <f t="shared" si="13"/>
        <v>43</v>
      </c>
    </row>
    <row r="874" spans="1:4" x14ac:dyDescent="0.25">
      <c r="D874" t="str">
        <f t="shared" si="13"/>
        <v/>
      </c>
    </row>
    <row r="875" spans="1:4" x14ac:dyDescent="0.25">
      <c r="B875" s="1">
        <v>1</v>
      </c>
      <c r="C875" t="s">
        <v>42</v>
      </c>
      <c r="D875" t="str">
        <f t="shared" si="13"/>
        <v/>
      </c>
    </row>
    <row r="876" spans="1:4" x14ac:dyDescent="0.25">
      <c r="D876" t="str">
        <f t="shared" si="13"/>
        <v/>
      </c>
    </row>
    <row r="877" spans="1:4" x14ac:dyDescent="0.25">
      <c r="A877" t="s">
        <v>240</v>
      </c>
      <c r="D877">
        <f t="shared" si="13"/>
        <v>1052</v>
      </c>
    </row>
    <row r="878" spans="1:4" x14ac:dyDescent="0.25">
      <c r="D878" t="str">
        <f t="shared" si="13"/>
        <v/>
      </c>
    </row>
    <row r="879" spans="1:4" x14ac:dyDescent="0.25">
      <c r="B879" s="1">
        <v>0.185</v>
      </c>
      <c r="C879" t="s">
        <v>42</v>
      </c>
      <c r="D879" t="str">
        <f t="shared" si="13"/>
        <v/>
      </c>
    </row>
    <row r="880" spans="1:4" x14ac:dyDescent="0.25">
      <c r="B880" s="1">
        <v>0.64100000000000001</v>
      </c>
      <c r="C880" t="s">
        <v>213</v>
      </c>
      <c r="D880" t="str">
        <f t="shared" si="13"/>
        <v/>
      </c>
    </row>
    <row r="881" spans="1:4" x14ac:dyDescent="0.25">
      <c r="B881" s="1">
        <v>4.7E-2</v>
      </c>
      <c r="C881" t="s">
        <v>13</v>
      </c>
      <c r="D881" t="str">
        <f t="shared" si="13"/>
        <v/>
      </c>
    </row>
    <row r="882" spans="1:4" x14ac:dyDescent="0.25">
      <c r="B882" s="1">
        <v>0.123</v>
      </c>
      <c r="C882" t="s">
        <v>97</v>
      </c>
      <c r="D882" t="str">
        <f t="shared" si="13"/>
        <v/>
      </c>
    </row>
    <row r="883" spans="1:4" x14ac:dyDescent="0.25">
      <c r="B883" s="1">
        <v>1E-3</v>
      </c>
      <c r="C883" t="s">
        <v>71</v>
      </c>
      <c r="D883" t="str">
        <f t="shared" si="13"/>
        <v/>
      </c>
    </row>
    <row r="884" spans="1:4" x14ac:dyDescent="0.25">
      <c r="D884" t="str">
        <f t="shared" si="13"/>
        <v/>
      </c>
    </row>
    <row r="885" spans="1:4" x14ac:dyDescent="0.25">
      <c r="A885" t="s">
        <v>241</v>
      </c>
      <c r="D885">
        <f t="shared" si="13"/>
        <v>1</v>
      </c>
    </row>
    <row r="886" spans="1:4" x14ac:dyDescent="0.25">
      <c r="D886" t="str">
        <f t="shared" si="13"/>
        <v/>
      </c>
    </row>
    <row r="887" spans="1:4" x14ac:dyDescent="0.25">
      <c r="D887" t="str">
        <f t="shared" si="13"/>
        <v/>
      </c>
    </row>
    <row r="888" spans="1:4" x14ac:dyDescent="0.25">
      <c r="A888" t="s">
        <v>242</v>
      </c>
      <c r="D888">
        <f t="shared" si="13"/>
        <v>40</v>
      </c>
    </row>
    <row r="889" spans="1:4" x14ac:dyDescent="0.25">
      <c r="D889" t="str">
        <f t="shared" si="13"/>
        <v/>
      </c>
    </row>
    <row r="890" spans="1:4" x14ac:dyDescent="0.25">
      <c r="B890" s="1">
        <v>1</v>
      </c>
      <c r="C890" t="s">
        <v>143</v>
      </c>
      <c r="D890" t="str">
        <f t="shared" si="13"/>
        <v/>
      </c>
    </row>
    <row r="891" spans="1:4" x14ac:dyDescent="0.25">
      <c r="D891" t="str">
        <f t="shared" si="13"/>
        <v/>
      </c>
    </row>
    <row r="892" spans="1:4" x14ac:dyDescent="0.25">
      <c r="A892" t="s">
        <v>243</v>
      </c>
      <c r="D892">
        <f t="shared" si="13"/>
        <v>56</v>
      </c>
    </row>
    <row r="893" spans="1:4" x14ac:dyDescent="0.25">
      <c r="D893" t="str">
        <f t="shared" si="13"/>
        <v/>
      </c>
    </row>
    <row r="894" spans="1:4" x14ac:dyDescent="0.25">
      <c r="B894" s="1">
        <v>0.377</v>
      </c>
      <c r="C894" t="s">
        <v>42</v>
      </c>
      <c r="D894" t="str">
        <f t="shared" si="13"/>
        <v/>
      </c>
    </row>
    <row r="895" spans="1:4" x14ac:dyDescent="0.25">
      <c r="B895" s="1">
        <v>0.622</v>
      </c>
      <c r="C895" t="s">
        <v>213</v>
      </c>
      <c r="D895" t="str">
        <f t="shared" si="13"/>
        <v/>
      </c>
    </row>
    <row r="896" spans="1:4" x14ac:dyDescent="0.25">
      <c r="D896" t="str">
        <f t="shared" si="13"/>
        <v/>
      </c>
    </row>
    <row r="897" spans="1:4" x14ac:dyDescent="0.25">
      <c r="A897" t="s">
        <v>244</v>
      </c>
      <c r="D897">
        <f t="shared" si="13"/>
        <v>770</v>
      </c>
    </row>
    <row r="898" spans="1:4" x14ac:dyDescent="0.25">
      <c r="D898" t="str">
        <f t="shared" si="13"/>
        <v/>
      </c>
    </row>
    <row r="899" spans="1:4" x14ac:dyDescent="0.25">
      <c r="B899" s="1">
        <v>3.0000000000000001E-3</v>
      </c>
      <c r="C899" t="s">
        <v>42</v>
      </c>
      <c r="D899" t="str">
        <f t="shared" ref="D899:D962" si="14">IFERROR(HLOOKUP($A899,$E$2:$OL$3,2,FALSE),"")</f>
        <v/>
      </c>
    </row>
    <row r="900" spans="1:4" x14ac:dyDescent="0.25">
      <c r="B900" s="1">
        <v>0.99399999999999999</v>
      </c>
      <c r="C900" t="s">
        <v>213</v>
      </c>
      <c r="D900" t="str">
        <f t="shared" si="14"/>
        <v/>
      </c>
    </row>
    <row r="901" spans="1:4" x14ac:dyDescent="0.25">
      <c r="B901" s="1">
        <v>2E-3</v>
      </c>
      <c r="C901" t="s">
        <v>71</v>
      </c>
      <c r="D901" t="str">
        <f t="shared" si="14"/>
        <v/>
      </c>
    </row>
    <row r="902" spans="1:4" x14ac:dyDescent="0.25">
      <c r="D902" t="str">
        <f t="shared" si="14"/>
        <v/>
      </c>
    </row>
    <row r="903" spans="1:4" x14ac:dyDescent="0.25">
      <c r="A903" t="s">
        <v>245</v>
      </c>
      <c r="D903">
        <f t="shared" si="14"/>
        <v>126</v>
      </c>
    </row>
    <row r="904" spans="1:4" x14ac:dyDescent="0.25">
      <c r="D904" t="str">
        <f t="shared" si="14"/>
        <v/>
      </c>
    </row>
    <row r="905" spans="1:4" x14ac:dyDescent="0.25">
      <c r="B905" s="1">
        <v>0.47499999999999998</v>
      </c>
      <c r="C905" t="s">
        <v>213</v>
      </c>
      <c r="D905" t="str">
        <f t="shared" si="14"/>
        <v/>
      </c>
    </row>
    <row r="906" spans="1:4" x14ac:dyDescent="0.25">
      <c r="B906" s="1">
        <v>0.52400000000000002</v>
      </c>
      <c r="C906" t="s">
        <v>143</v>
      </c>
      <c r="D906" t="str">
        <f t="shared" si="14"/>
        <v/>
      </c>
    </row>
    <row r="907" spans="1:4" x14ac:dyDescent="0.25">
      <c r="D907" t="str">
        <f t="shared" si="14"/>
        <v/>
      </c>
    </row>
    <row r="908" spans="1:4" x14ac:dyDescent="0.25">
      <c r="A908" t="s">
        <v>246</v>
      </c>
      <c r="D908">
        <f t="shared" si="14"/>
        <v>1185</v>
      </c>
    </row>
    <row r="909" spans="1:4" x14ac:dyDescent="0.25">
      <c r="D909" t="str">
        <f t="shared" si="14"/>
        <v/>
      </c>
    </row>
    <row r="910" spans="1:4" x14ac:dyDescent="0.25">
      <c r="B910" s="1">
        <v>1E-3</v>
      </c>
      <c r="C910" t="s">
        <v>46</v>
      </c>
      <c r="D910" t="str">
        <f t="shared" si="14"/>
        <v/>
      </c>
    </row>
    <row r="911" spans="1:4" x14ac:dyDescent="0.25">
      <c r="B911" s="1">
        <v>0.442</v>
      </c>
      <c r="C911" t="s">
        <v>42</v>
      </c>
      <c r="D911" t="str">
        <f t="shared" si="14"/>
        <v/>
      </c>
    </row>
    <row r="912" spans="1:4" x14ac:dyDescent="0.25">
      <c r="B912" s="1">
        <v>0.16700000000000001</v>
      </c>
      <c r="C912" t="s">
        <v>213</v>
      </c>
      <c r="D912" t="str">
        <f t="shared" si="14"/>
        <v/>
      </c>
    </row>
    <row r="913" spans="1:4" x14ac:dyDescent="0.25">
      <c r="B913" s="1">
        <v>0.38200000000000001</v>
      </c>
      <c r="C913" t="s">
        <v>143</v>
      </c>
      <c r="D913" t="str">
        <f t="shared" si="14"/>
        <v/>
      </c>
    </row>
    <row r="914" spans="1:4" x14ac:dyDescent="0.25">
      <c r="B914" s="1">
        <v>2E-3</v>
      </c>
      <c r="C914" t="s">
        <v>13</v>
      </c>
      <c r="D914" t="str">
        <f t="shared" si="14"/>
        <v/>
      </c>
    </row>
    <row r="915" spans="1:4" x14ac:dyDescent="0.25">
      <c r="B915" s="1">
        <v>3.0000000000000001E-3</v>
      </c>
      <c r="C915" t="s">
        <v>71</v>
      </c>
      <c r="D915" t="str">
        <f t="shared" si="14"/>
        <v/>
      </c>
    </row>
    <row r="916" spans="1:4" x14ac:dyDescent="0.25">
      <c r="D916" t="str">
        <f t="shared" si="14"/>
        <v/>
      </c>
    </row>
    <row r="917" spans="1:4" x14ac:dyDescent="0.25">
      <c r="A917" t="s">
        <v>247</v>
      </c>
      <c r="D917">
        <f t="shared" si="14"/>
        <v>1280</v>
      </c>
    </row>
    <row r="918" spans="1:4" x14ac:dyDescent="0.25">
      <c r="D918" t="str">
        <f t="shared" si="14"/>
        <v/>
      </c>
    </row>
    <row r="919" spans="1:4" x14ac:dyDescent="0.25">
      <c r="B919" s="1">
        <v>3.0000000000000001E-3</v>
      </c>
      <c r="C919" t="s">
        <v>126</v>
      </c>
      <c r="D919" t="str">
        <f t="shared" si="14"/>
        <v/>
      </c>
    </row>
    <row r="920" spans="1:4" x14ac:dyDescent="0.25">
      <c r="B920" s="1">
        <v>0.74299999999999999</v>
      </c>
      <c r="C920" t="s">
        <v>42</v>
      </c>
      <c r="D920" t="str">
        <f t="shared" si="14"/>
        <v/>
      </c>
    </row>
    <row r="921" spans="1:4" x14ac:dyDescent="0.25">
      <c r="B921" s="1">
        <v>3.0000000000000001E-3</v>
      </c>
      <c r="C921" t="s">
        <v>18</v>
      </c>
      <c r="D921" t="str">
        <f t="shared" si="14"/>
        <v/>
      </c>
    </row>
    <row r="922" spans="1:4" x14ac:dyDescent="0.25">
      <c r="B922" s="1">
        <v>4.2999999999999997E-2</v>
      </c>
      <c r="C922" t="s">
        <v>213</v>
      </c>
      <c r="D922" t="str">
        <f t="shared" si="14"/>
        <v/>
      </c>
    </row>
    <row r="923" spans="1:4" x14ac:dyDescent="0.25">
      <c r="B923" s="1">
        <v>6.0000000000000001E-3</v>
      </c>
      <c r="C923" t="s">
        <v>32</v>
      </c>
      <c r="D923" t="str">
        <f t="shared" si="14"/>
        <v/>
      </c>
    </row>
    <row r="924" spans="1:4" x14ac:dyDescent="0.25">
      <c r="B924" s="1">
        <v>7.0999999999999994E-2</v>
      </c>
      <c r="C924" t="s">
        <v>143</v>
      </c>
      <c r="D924" t="str">
        <f t="shared" si="14"/>
        <v/>
      </c>
    </row>
    <row r="925" spans="1:4" x14ac:dyDescent="0.25">
      <c r="B925" s="1">
        <v>1.7999999999999999E-2</v>
      </c>
      <c r="C925" t="s">
        <v>110</v>
      </c>
      <c r="D925" t="str">
        <f t="shared" si="14"/>
        <v/>
      </c>
    </row>
    <row r="926" spans="1:4" x14ac:dyDescent="0.25">
      <c r="B926" s="1">
        <v>7.5999999999999998E-2</v>
      </c>
      <c r="C926" t="s">
        <v>13</v>
      </c>
      <c r="D926" t="str">
        <f t="shared" si="14"/>
        <v/>
      </c>
    </row>
    <row r="927" spans="1:4" x14ac:dyDescent="0.25">
      <c r="B927" s="1">
        <v>1.2E-2</v>
      </c>
      <c r="C927" t="s">
        <v>97</v>
      </c>
      <c r="D927" t="str">
        <f t="shared" si="14"/>
        <v/>
      </c>
    </row>
    <row r="928" spans="1:4" x14ac:dyDescent="0.25">
      <c r="B928" s="1">
        <v>1.2999999999999999E-2</v>
      </c>
      <c r="C928" t="s">
        <v>11</v>
      </c>
      <c r="D928" t="str">
        <f t="shared" si="14"/>
        <v/>
      </c>
    </row>
    <row r="929" spans="1:4" x14ac:dyDescent="0.25">
      <c r="B929" s="1">
        <v>6.0000000000000001E-3</v>
      </c>
      <c r="C929" t="s">
        <v>30</v>
      </c>
      <c r="D929" t="str">
        <f t="shared" si="14"/>
        <v/>
      </c>
    </row>
    <row r="930" spans="1:4" x14ac:dyDescent="0.25">
      <c r="B930" s="1">
        <v>1E-3</v>
      </c>
      <c r="C930" t="s">
        <v>71</v>
      </c>
      <c r="D930" t="str">
        <f t="shared" si="14"/>
        <v/>
      </c>
    </row>
    <row r="931" spans="1:4" x14ac:dyDescent="0.25">
      <c r="D931" t="str">
        <f t="shared" si="14"/>
        <v/>
      </c>
    </row>
    <row r="932" spans="1:4" x14ac:dyDescent="0.25">
      <c r="A932" t="s">
        <v>248</v>
      </c>
      <c r="D932">
        <f t="shared" si="14"/>
        <v>60</v>
      </c>
    </row>
    <row r="933" spans="1:4" x14ac:dyDescent="0.25">
      <c r="D933" t="str">
        <f t="shared" si="14"/>
        <v/>
      </c>
    </row>
    <row r="934" spans="1:4" x14ac:dyDescent="0.25">
      <c r="B934" s="1">
        <v>1</v>
      </c>
      <c r="C934" t="s">
        <v>42</v>
      </c>
      <c r="D934" t="str">
        <f t="shared" si="14"/>
        <v/>
      </c>
    </row>
    <row r="935" spans="1:4" x14ac:dyDescent="0.25">
      <c r="D935" t="str">
        <f t="shared" si="14"/>
        <v/>
      </c>
    </row>
    <row r="936" spans="1:4" x14ac:dyDescent="0.25">
      <c r="A936" t="s">
        <v>249</v>
      </c>
      <c r="D936">
        <f t="shared" si="14"/>
        <v>22</v>
      </c>
    </row>
    <row r="937" spans="1:4" x14ac:dyDescent="0.25">
      <c r="D937" t="str">
        <f t="shared" si="14"/>
        <v/>
      </c>
    </row>
    <row r="938" spans="1:4" x14ac:dyDescent="0.25">
      <c r="B938" s="1">
        <v>0.68200000000000005</v>
      </c>
      <c r="C938" t="s">
        <v>4</v>
      </c>
      <c r="D938" t="str">
        <f t="shared" si="14"/>
        <v/>
      </c>
    </row>
    <row r="939" spans="1:4" x14ac:dyDescent="0.25">
      <c r="B939" s="1">
        <v>0.317</v>
      </c>
      <c r="C939" t="s">
        <v>13</v>
      </c>
      <c r="D939" t="str">
        <f t="shared" si="14"/>
        <v/>
      </c>
    </row>
    <row r="940" spans="1:4" x14ac:dyDescent="0.25">
      <c r="D940" t="str">
        <f t="shared" si="14"/>
        <v/>
      </c>
    </row>
    <row r="941" spans="1:4" x14ac:dyDescent="0.25">
      <c r="A941" t="s">
        <v>250</v>
      </c>
      <c r="D941">
        <f t="shared" si="14"/>
        <v>120</v>
      </c>
    </row>
    <row r="942" spans="1:4" x14ac:dyDescent="0.25">
      <c r="D942" t="str">
        <f t="shared" si="14"/>
        <v/>
      </c>
    </row>
    <row r="943" spans="1:4" x14ac:dyDescent="0.25">
      <c r="B943" s="1">
        <v>0.78900000000000003</v>
      </c>
      <c r="C943" t="s">
        <v>126</v>
      </c>
      <c r="D943" t="str">
        <f t="shared" si="14"/>
        <v/>
      </c>
    </row>
    <row r="944" spans="1:4" x14ac:dyDescent="0.25">
      <c r="B944" s="1">
        <v>0.112</v>
      </c>
      <c r="C944" t="s">
        <v>42</v>
      </c>
      <c r="D944" t="str">
        <f t="shared" si="14"/>
        <v/>
      </c>
    </row>
    <row r="945" spans="1:4" x14ac:dyDescent="0.25">
      <c r="B945" s="1">
        <v>9.8000000000000004E-2</v>
      </c>
      <c r="C945" t="s">
        <v>13</v>
      </c>
      <c r="D945" t="str">
        <f t="shared" si="14"/>
        <v/>
      </c>
    </row>
    <row r="946" spans="1:4" x14ac:dyDescent="0.25">
      <c r="D946" t="str">
        <f t="shared" si="14"/>
        <v/>
      </c>
    </row>
    <row r="947" spans="1:4" x14ac:dyDescent="0.25">
      <c r="A947" t="s">
        <v>251</v>
      </c>
      <c r="D947">
        <f t="shared" si="14"/>
        <v>65</v>
      </c>
    </row>
    <row r="948" spans="1:4" x14ac:dyDescent="0.25">
      <c r="D948" t="str">
        <f t="shared" si="14"/>
        <v/>
      </c>
    </row>
    <row r="949" spans="1:4" x14ac:dyDescent="0.25">
      <c r="B949" s="1">
        <v>5.8000000000000003E-2</v>
      </c>
      <c r="C949" t="s">
        <v>42</v>
      </c>
      <c r="D949" t="str">
        <f t="shared" si="14"/>
        <v/>
      </c>
    </row>
    <row r="950" spans="1:4" x14ac:dyDescent="0.25">
      <c r="B950" s="1">
        <v>9.9000000000000005E-2</v>
      </c>
      <c r="C950" t="s">
        <v>4</v>
      </c>
      <c r="D950" t="str">
        <f t="shared" si="14"/>
        <v/>
      </c>
    </row>
    <row r="951" spans="1:4" x14ac:dyDescent="0.25">
      <c r="B951" s="1">
        <v>0.36</v>
      </c>
      <c r="C951" t="s">
        <v>19</v>
      </c>
      <c r="D951" t="str">
        <f t="shared" si="14"/>
        <v/>
      </c>
    </row>
    <row r="952" spans="1:4" x14ac:dyDescent="0.25">
      <c r="B952" s="1">
        <v>0.14399999999999999</v>
      </c>
      <c r="C952" t="s">
        <v>13</v>
      </c>
      <c r="D952" t="str">
        <f t="shared" si="14"/>
        <v/>
      </c>
    </row>
    <row r="953" spans="1:4" x14ac:dyDescent="0.25">
      <c r="B953" s="1">
        <v>0.33600000000000002</v>
      </c>
      <c r="C953" t="s">
        <v>97</v>
      </c>
      <c r="D953" t="str">
        <f t="shared" si="14"/>
        <v/>
      </c>
    </row>
    <row r="954" spans="1:4" x14ac:dyDescent="0.25">
      <c r="D954" t="str">
        <f t="shared" si="14"/>
        <v/>
      </c>
    </row>
    <row r="955" spans="1:4" x14ac:dyDescent="0.25">
      <c r="A955" t="s">
        <v>252</v>
      </c>
      <c r="D955">
        <f t="shared" si="14"/>
        <v>416</v>
      </c>
    </row>
    <row r="956" spans="1:4" x14ac:dyDescent="0.25">
      <c r="D956" t="str">
        <f t="shared" si="14"/>
        <v/>
      </c>
    </row>
    <row r="957" spans="1:4" x14ac:dyDescent="0.25">
      <c r="B957" s="1">
        <v>0.30099999999999999</v>
      </c>
      <c r="C957" t="s">
        <v>42</v>
      </c>
      <c r="D957" t="str">
        <f t="shared" si="14"/>
        <v/>
      </c>
    </row>
    <row r="958" spans="1:4" x14ac:dyDescent="0.25">
      <c r="B958" s="1">
        <v>0.13200000000000001</v>
      </c>
      <c r="C958" t="s">
        <v>18</v>
      </c>
      <c r="D958" t="str">
        <f t="shared" si="14"/>
        <v/>
      </c>
    </row>
    <row r="959" spans="1:4" x14ac:dyDescent="0.25">
      <c r="B959" s="1">
        <v>6.6000000000000003E-2</v>
      </c>
      <c r="C959" t="s">
        <v>89</v>
      </c>
      <c r="D959" t="str">
        <f t="shared" si="14"/>
        <v/>
      </c>
    </row>
    <row r="960" spans="1:4" x14ac:dyDescent="0.25">
      <c r="B960" s="1">
        <v>0.02</v>
      </c>
      <c r="C960" t="s">
        <v>90</v>
      </c>
      <c r="D960" t="str">
        <f t="shared" si="14"/>
        <v/>
      </c>
    </row>
    <row r="961" spans="1:4" x14ac:dyDescent="0.25">
      <c r="B961" s="1">
        <v>9.2999999999999999E-2</v>
      </c>
      <c r="C961" t="s">
        <v>32</v>
      </c>
      <c r="D961" t="str">
        <f t="shared" si="14"/>
        <v/>
      </c>
    </row>
    <row r="962" spans="1:4" x14ac:dyDescent="0.25">
      <c r="B962" s="1">
        <v>6.4000000000000001E-2</v>
      </c>
      <c r="C962" t="s">
        <v>110</v>
      </c>
      <c r="D962" t="str">
        <f t="shared" si="14"/>
        <v/>
      </c>
    </row>
    <row r="963" spans="1:4" x14ac:dyDescent="0.25">
      <c r="B963" s="1">
        <v>0.247</v>
      </c>
      <c r="C963" t="s">
        <v>13</v>
      </c>
      <c r="D963" t="str">
        <f t="shared" ref="D963:D1026" si="15">IFERROR(HLOOKUP($A963,$E$2:$OL$3,2,FALSE),"")</f>
        <v/>
      </c>
    </row>
    <row r="964" spans="1:4" x14ac:dyDescent="0.25">
      <c r="B964" s="1">
        <v>7.2999999999999995E-2</v>
      </c>
      <c r="C964" t="s">
        <v>97</v>
      </c>
      <c r="D964" t="str">
        <f t="shared" si="15"/>
        <v/>
      </c>
    </row>
    <row r="965" spans="1:4" x14ac:dyDescent="0.25">
      <c r="D965" t="str">
        <f t="shared" si="15"/>
        <v/>
      </c>
    </row>
    <row r="966" spans="1:4" x14ac:dyDescent="0.25">
      <c r="A966" t="s">
        <v>253</v>
      </c>
      <c r="D966">
        <f t="shared" si="15"/>
        <v>5</v>
      </c>
    </row>
    <row r="967" spans="1:4" x14ac:dyDescent="0.25">
      <c r="D967" t="str">
        <f t="shared" si="15"/>
        <v/>
      </c>
    </row>
    <row r="968" spans="1:4" x14ac:dyDescent="0.25">
      <c r="B968" s="1">
        <v>1</v>
      </c>
      <c r="C968" t="s">
        <v>213</v>
      </c>
      <c r="D968" t="str">
        <f t="shared" si="15"/>
        <v/>
      </c>
    </row>
    <row r="969" spans="1:4" x14ac:dyDescent="0.25">
      <c r="D969" t="str">
        <f t="shared" si="15"/>
        <v/>
      </c>
    </row>
    <row r="970" spans="1:4" x14ac:dyDescent="0.25">
      <c r="A970" t="s">
        <v>254</v>
      </c>
      <c r="D970">
        <f t="shared" si="15"/>
        <v>8</v>
      </c>
    </row>
    <row r="971" spans="1:4" x14ac:dyDescent="0.25">
      <c r="D971" t="str">
        <f t="shared" si="15"/>
        <v/>
      </c>
    </row>
    <row r="972" spans="1:4" x14ac:dyDescent="0.25">
      <c r="B972" s="1">
        <v>1</v>
      </c>
      <c r="C972" t="s">
        <v>61</v>
      </c>
      <c r="D972" t="str">
        <f t="shared" si="15"/>
        <v/>
      </c>
    </row>
    <row r="973" spans="1:4" x14ac:dyDescent="0.25">
      <c r="D973" t="str">
        <f t="shared" si="15"/>
        <v/>
      </c>
    </row>
    <row r="974" spans="1:4" x14ac:dyDescent="0.25">
      <c r="A974" s="2" t="s">
        <v>255</v>
      </c>
      <c r="D974">
        <f t="shared" si="15"/>
        <v>4</v>
      </c>
    </row>
    <row r="975" spans="1:4" x14ac:dyDescent="0.25">
      <c r="D975" t="str">
        <f t="shared" si="15"/>
        <v/>
      </c>
    </row>
    <row r="976" spans="1:4" x14ac:dyDescent="0.25">
      <c r="B976" s="1">
        <v>1</v>
      </c>
      <c r="C976" t="s">
        <v>126</v>
      </c>
      <c r="D976" t="str">
        <f t="shared" si="15"/>
        <v/>
      </c>
    </row>
    <row r="977" spans="1:4" x14ac:dyDescent="0.25">
      <c r="A977" t="s">
        <v>0</v>
      </c>
      <c r="B977" t="s">
        <v>256</v>
      </c>
      <c r="C977" t="s">
        <v>257</v>
      </c>
      <c r="D977" t="str">
        <f t="shared" si="15"/>
        <v/>
      </c>
    </row>
    <row r="978" spans="1:4" x14ac:dyDescent="0.25">
      <c r="A978" t="s">
        <v>258</v>
      </c>
      <c r="D978">
        <f t="shared" si="15"/>
        <v>18</v>
      </c>
    </row>
    <row r="979" spans="1:4" x14ac:dyDescent="0.25">
      <c r="D979" t="str">
        <f t="shared" si="15"/>
        <v/>
      </c>
    </row>
    <row r="980" spans="1:4" x14ac:dyDescent="0.25">
      <c r="B980" s="1">
        <v>1</v>
      </c>
      <c r="C980" t="s">
        <v>86</v>
      </c>
      <c r="D980" t="str">
        <f t="shared" si="15"/>
        <v/>
      </c>
    </row>
    <row r="981" spans="1:4" x14ac:dyDescent="0.25">
      <c r="D981" t="str">
        <f t="shared" si="15"/>
        <v/>
      </c>
    </row>
    <row r="982" spans="1:4" x14ac:dyDescent="0.25">
      <c r="A982" t="s">
        <v>259</v>
      </c>
      <c r="D982">
        <f t="shared" si="15"/>
        <v>192</v>
      </c>
    </row>
    <row r="983" spans="1:4" x14ac:dyDescent="0.25">
      <c r="D983" t="str">
        <f t="shared" si="15"/>
        <v/>
      </c>
    </row>
    <row r="984" spans="1:4" x14ac:dyDescent="0.25">
      <c r="B984" s="1">
        <v>0.249</v>
      </c>
      <c r="C984" t="s">
        <v>223</v>
      </c>
      <c r="D984" t="str">
        <f t="shared" si="15"/>
        <v/>
      </c>
    </row>
    <row r="985" spans="1:4" x14ac:dyDescent="0.25">
      <c r="B985" s="1">
        <v>2.5999999999999999E-2</v>
      </c>
      <c r="C985" t="s">
        <v>13</v>
      </c>
      <c r="D985" t="str">
        <f t="shared" si="15"/>
        <v/>
      </c>
    </row>
    <row r="986" spans="1:4" x14ac:dyDescent="0.25">
      <c r="B986" s="1">
        <v>0.72299999999999998</v>
      </c>
      <c r="C986" t="s">
        <v>11</v>
      </c>
      <c r="D986" t="str">
        <f t="shared" si="15"/>
        <v/>
      </c>
    </row>
    <row r="987" spans="1:4" x14ac:dyDescent="0.25">
      <c r="D987" t="str">
        <f t="shared" si="15"/>
        <v/>
      </c>
    </row>
    <row r="988" spans="1:4" x14ac:dyDescent="0.25">
      <c r="A988" t="s">
        <v>260</v>
      </c>
      <c r="D988">
        <f t="shared" si="15"/>
        <v>4</v>
      </c>
    </row>
    <row r="989" spans="1:4" x14ac:dyDescent="0.25">
      <c r="D989" t="str">
        <f t="shared" si="15"/>
        <v/>
      </c>
    </row>
    <row r="990" spans="1:4" x14ac:dyDescent="0.25">
      <c r="B990" s="1">
        <v>1</v>
      </c>
      <c r="C990" t="s">
        <v>18</v>
      </c>
      <c r="D990" t="str">
        <f t="shared" si="15"/>
        <v/>
      </c>
    </row>
    <row r="991" spans="1:4" x14ac:dyDescent="0.25">
      <c r="D991" t="str">
        <f t="shared" si="15"/>
        <v/>
      </c>
    </row>
    <row r="992" spans="1:4" x14ac:dyDescent="0.25">
      <c r="A992" t="s">
        <v>261</v>
      </c>
      <c r="D992">
        <f t="shared" si="15"/>
        <v>108</v>
      </c>
    </row>
    <row r="993" spans="1:4" x14ac:dyDescent="0.25">
      <c r="D993" t="str">
        <f t="shared" si="15"/>
        <v/>
      </c>
    </row>
    <row r="994" spans="1:4" x14ac:dyDescent="0.25">
      <c r="B994" s="1">
        <v>0.16400000000000001</v>
      </c>
      <c r="C994" t="s">
        <v>139</v>
      </c>
      <c r="D994" t="str">
        <f t="shared" si="15"/>
        <v/>
      </c>
    </row>
    <row r="995" spans="1:4" x14ac:dyDescent="0.25">
      <c r="B995" s="1">
        <v>0.156</v>
      </c>
      <c r="C995" t="s">
        <v>13</v>
      </c>
      <c r="D995" t="str">
        <f t="shared" si="15"/>
        <v/>
      </c>
    </row>
    <row r="996" spans="1:4" x14ac:dyDescent="0.25">
      <c r="B996" s="1">
        <v>0.29199999999999998</v>
      </c>
      <c r="C996" t="s">
        <v>262</v>
      </c>
      <c r="D996" t="str">
        <f t="shared" si="15"/>
        <v/>
      </c>
    </row>
    <row r="997" spans="1:4" x14ac:dyDescent="0.25">
      <c r="B997" s="1">
        <v>0.38600000000000001</v>
      </c>
      <c r="C997" t="s">
        <v>11</v>
      </c>
      <c r="D997" t="str">
        <f t="shared" si="15"/>
        <v/>
      </c>
    </row>
    <row r="998" spans="1:4" x14ac:dyDescent="0.25">
      <c r="D998" t="str">
        <f t="shared" si="15"/>
        <v/>
      </c>
    </row>
    <row r="999" spans="1:4" x14ac:dyDescent="0.25">
      <c r="A999" t="s">
        <v>263</v>
      </c>
      <c r="D999">
        <f t="shared" si="15"/>
        <v>105</v>
      </c>
    </row>
    <row r="1000" spans="1:4" x14ac:dyDescent="0.25">
      <c r="D1000" t="str">
        <f t="shared" si="15"/>
        <v/>
      </c>
    </row>
    <row r="1001" spans="1:4" x14ac:dyDescent="0.25">
      <c r="B1001" s="1">
        <v>3.5999999999999997E-2</v>
      </c>
      <c r="C1001" t="s">
        <v>264</v>
      </c>
      <c r="D1001" t="str">
        <f t="shared" si="15"/>
        <v/>
      </c>
    </row>
    <row r="1002" spans="1:4" x14ac:dyDescent="0.25">
      <c r="B1002" s="1">
        <v>0.96299999999999997</v>
      </c>
      <c r="C1002" t="s">
        <v>262</v>
      </c>
      <c r="D1002" t="str">
        <f t="shared" si="15"/>
        <v/>
      </c>
    </row>
    <row r="1003" spans="1:4" x14ac:dyDescent="0.25">
      <c r="D1003" t="str">
        <f t="shared" si="15"/>
        <v/>
      </c>
    </row>
    <row r="1004" spans="1:4" x14ac:dyDescent="0.25">
      <c r="A1004" t="s">
        <v>265</v>
      </c>
      <c r="D1004">
        <f t="shared" si="15"/>
        <v>107</v>
      </c>
    </row>
    <row r="1005" spans="1:4" x14ac:dyDescent="0.25">
      <c r="D1005" t="str">
        <f t="shared" si="15"/>
        <v/>
      </c>
    </row>
    <row r="1006" spans="1:4" x14ac:dyDescent="0.25">
      <c r="B1006" s="1">
        <v>0.74</v>
      </c>
      <c r="C1006" t="s">
        <v>18</v>
      </c>
      <c r="D1006" t="str">
        <f t="shared" si="15"/>
        <v/>
      </c>
    </row>
    <row r="1007" spans="1:4" x14ac:dyDescent="0.25">
      <c r="B1007" s="1">
        <v>9.5000000000000001E-2</v>
      </c>
      <c r="C1007" t="s">
        <v>19</v>
      </c>
      <c r="D1007" t="str">
        <f t="shared" si="15"/>
        <v/>
      </c>
    </row>
    <row r="1008" spans="1:4" x14ac:dyDescent="0.25">
      <c r="B1008" s="1">
        <v>0.16400000000000001</v>
      </c>
      <c r="C1008" t="s">
        <v>13</v>
      </c>
      <c r="D1008" t="str">
        <f t="shared" si="15"/>
        <v/>
      </c>
    </row>
    <row r="1009" spans="1:4" x14ac:dyDescent="0.25">
      <c r="D1009" t="str">
        <f t="shared" si="15"/>
        <v/>
      </c>
    </row>
    <row r="1010" spans="1:4" x14ac:dyDescent="0.25">
      <c r="A1010" t="s">
        <v>266</v>
      </c>
      <c r="D1010">
        <f t="shared" si="15"/>
        <v>21</v>
      </c>
    </row>
    <row r="1011" spans="1:4" x14ac:dyDescent="0.25">
      <c r="D1011" t="str">
        <f t="shared" si="15"/>
        <v/>
      </c>
    </row>
    <row r="1012" spans="1:4" x14ac:dyDescent="0.25">
      <c r="B1012" s="1">
        <v>1</v>
      </c>
      <c r="C1012" t="s">
        <v>11</v>
      </c>
      <c r="D1012" t="str">
        <f t="shared" si="15"/>
        <v/>
      </c>
    </row>
    <row r="1013" spans="1:4" x14ac:dyDescent="0.25">
      <c r="D1013" t="str">
        <f t="shared" si="15"/>
        <v/>
      </c>
    </row>
    <row r="1014" spans="1:4" x14ac:dyDescent="0.25">
      <c r="A1014" t="s">
        <v>267</v>
      </c>
      <c r="D1014">
        <f t="shared" si="15"/>
        <v>60</v>
      </c>
    </row>
    <row r="1015" spans="1:4" x14ac:dyDescent="0.25">
      <c r="D1015" t="str">
        <f t="shared" si="15"/>
        <v/>
      </c>
    </row>
    <row r="1016" spans="1:4" x14ac:dyDescent="0.25">
      <c r="B1016" s="1">
        <v>0.41499999999999998</v>
      </c>
      <c r="C1016" t="s">
        <v>268</v>
      </c>
      <c r="D1016" t="str">
        <f t="shared" si="15"/>
        <v/>
      </c>
    </row>
    <row r="1017" spans="1:4" x14ac:dyDescent="0.25">
      <c r="D1017" t="str">
        <f t="shared" si="15"/>
        <v/>
      </c>
    </row>
    <row r="1018" spans="1:4" x14ac:dyDescent="0.25">
      <c r="A1018" t="s">
        <v>269</v>
      </c>
      <c r="D1018">
        <f t="shared" si="15"/>
        <v>11</v>
      </c>
    </row>
    <row r="1019" spans="1:4" x14ac:dyDescent="0.25">
      <c r="D1019" t="str">
        <f t="shared" si="15"/>
        <v/>
      </c>
    </row>
    <row r="1020" spans="1:4" x14ac:dyDescent="0.25">
      <c r="B1020" s="1">
        <v>1</v>
      </c>
      <c r="C1020" t="s">
        <v>79</v>
      </c>
      <c r="D1020" t="str">
        <f t="shared" si="15"/>
        <v/>
      </c>
    </row>
    <row r="1021" spans="1:4" x14ac:dyDescent="0.25">
      <c r="D1021" t="str">
        <f t="shared" si="15"/>
        <v/>
      </c>
    </row>
    <row r="1022" spans="1:4" x14ac:dyDescent="0.25">
      <c r="A1022" t="s">
        <v>270</v>
      </c>
      <c r="D1022">
        <f t="shared" si="15"/>
        <v>6</v>
      </c>
    </row>
    <row r="1023" spans="1:4" x14ac:dyDescent="0.25">
      <c r="D1023" t="str">
        <f t="shared" si="15"/>
        <v/>
      </c>
    </row>
    <row r="1024" spans="1:4" x14ac:dyDescent="0.25">
      <c r="D1024" t="str">
        <f t="shared" si="15"/>
        <v/>
      </c>
    </row>
    <row r="1025" spans="1:4" x14ac:dyDescent="0.25">
      <c r="A1025" t="s">
        <v>271</v>
      </c>
      <c r="D1025">
        <f t="shared" si="15"/>
        <v>30</v>
      </c>
    </row>
    <row r="1026" spans="1:4" x14ac:dyDescent="0.25">
      <c r="D1026" t="str">
        <f t="shared" si="15"/>
        <v/>
      </c>
    </row>
    <row r="1027" spans="1:4" x14ac:dyDescent="0.25">
      <c r="B1027" s="1">
        <v>1</v>
      </c>
      <c r="C1027" t="s">
        <v>30</v>
      </c>
      <c r="D1027" t="str">
        <f t="shared" ref="D1027:D1090" si="16">IFERROR(HLOOKUP($A1027,$E$2:$OL$3,2,FALSE),"")</f>
        <v/>
      </c>
    </row>
    <row r="1028" spans="1:4" x14ac:dyDescent="0.25">
      <c r="D1028" t="str">
        <f t="shared" si="16"/>
        <v/>
      </c>
    </row>
    <row r="1029" spans="1:4" x14ac:dyDescent="0.25">
      <c r="A1029" t="s">
        <v>272</v>
      </c>
      <c r="D1029">
        <f t="shared" si="16"/>
        <v>4</v>
      </c>
    </row>
    <row r="1030" spans="1:4" x14ac:dyDescent="0.25">
      <c r="D1030" t="str">
        <f t="shared" si="16"/>
        <v/>
      </c>
    </row>
    <row r="1031" spans="1:4" x14ac:dyDescent="0.25">
      <c r="B1031" s="1">
        <v>1</v>
      </c>
      <c r="C1031" t="s">
        <v>11</v>
      </c>
      <c r="D1031" t="str">
        <f t="shared" si="16"/>
        <v/>
      </c>
    </row>
    <row r="1032" spans="1:4" x14ac:dyDescent="0.25">
      <c r="D1032" t="str">
        <f t="shared" si="16"/>
        <v/>
      </c>
    </row>
    <row r="1033" spans="1:4" x14ac:dyDescent="0.25">
      <c r="A1033" t="s">
        <v>273</v>
      </c>
      <c r="D1033">
        <f t="shared" si="16"/>
        <v>10</v>
      </c>
    </row>
    <row r="1034" spans="1:4" x14ac:dyDescent="0.25">
      <c r="D1034" t="str">
        <f t="shared" si="16"/>
        <v/>
      </c>
    </row>
    <row r="1035" spans="1:4" x14ac:dyDescent="0.25">
      <c r="B1035" s="1">
        <v>1</v>
      </c>
      <c r="C1035" t="s">
        <v>126</v>
      </c>
      <c r="D1035" t="str">
        <f t="shared" si="16"/>
        <v/>
      </c>
    </row>
    <row r="1036" spans="1:4" x14ac:dyDescent="0.25">
      <c r="D1036" t="str">
        <f t="shared" si="16"/>
        <v/>
      </c>
    </row>
    <row r="1037" spans="1:4" x14ac:dyDescent="0.25">
      <c r="A1037" t="s">
        <v>274</v>
      </c>
      <c r="D1037">
        <f t="shared" si="16"/>
        <v>6</v>
      </c>
    </row>
    <row r="1038" spans="1:4" x14ac:dyDescent="0.25">
      <c r="D1038" t="str">
        <f t="shared" si="16"/>
        <v/>
      </c>
    </row>
    <row r="1039" spans="1:4" x14ac:dyDescent="0.25">
      <c r="B1039" s="1">
        <v>1</v>
      </c>
      <c r="C1039" t="s">
        <v>19</v>
      </c>
      <c r="D1039" t="str">
        <f t="shared" si="16"/>
        <v/>
      </c>
    </row>
    <row r="1040" spans="1:4" x14ac:dyDescent="0.25">
      <c r="D1040" t="str">
        <f t="shared" si="16"/>
        <v/>
      </c>
    </row>
    <row r="1041" spans="1:4" x14ac:dyDescent="0.25">
      <c r="A1041" t="s">
        <v>275</v>
      </c>
      <c r="D1041">
        <f t="shared" si="16"/>
        <v>30</v>
      </c>
    </row>
    <row r="1042" spans="1:4" x14ac:dyDescent="0.25">
      <c r="D1042" t="str">
        <f t="shared" si="16"/>
        <v/>
      </c>
    </row>
    <row r="1043" spans="1:4" x14ac:dyDescent="0.25">
      <c r="B1043" s="1">
        <v>0.57599999999999996</v>
      </c>
      <c r="C1043" t="s">
        <v>126</v>
      </c>
      <c r="D1043" t="str">
        <f t="shared" si="16"/>
        <v/>
      </c>
    </row>
    <row r="1044" spans="1:4" x14ac:dyDescent="0.25">
      <c r="B1044" s="1">
        <v>0.42299999999999999</v>
      </c>
      <c r="C1044" t="s">
        <v>18</v>
      </c>
      <c r="D1044" t="str">
        <f t="shared" si="16"/>
        <v/>
      </c>
    </row>
    <row r="1045" spans="1:4" x14ac:dyDescent="0.25">
      <c r="D1045" t="str">
        <f t="shared" si="16"/>
        <v/>
      </c>
    </row>
    <row r="1046" spans="1:4" x14ac:dyDescent="0.25">
      <c r="A1046" t="s">
        <v>276</v>
      </c>
      <c r="D1046">
        <f t="shared" si="16"/>
        <v>2</v>
      </c>
    </row>
    <row r="1047" spans="1:4" x14ac:dyDescent="0.25">
      <c r="D1047" t="str">
        <f t="shared" si="16"/>
        <v/>
      </c>
    </row>
    <row r="1048" spans="1:4" x14ac:dyDescent="0.25">
      <c r="B1048" s="1">
        <v>1</v>
      </c>
      <c r="C1048" t="s">
        <v>126</v>
      </c>
      <c r="D1048" t="str">
        <f t="shared" si="16"/>
        <v/>
      </c>
    </row>
    <row r="1049" spans="1:4" x14ac:dyDescent="0.25">
      <c r="D1049" t="str">
        <f t="shared" si="16"/>
        <v/>
      </c>
    </row>
    <row r="1050" spans="1:4" x14ac:dyDescent="0.25">
      <c r="A1050" t="s">
        <v>277</v>
      </c>
      <c r="D1050">
        <f t="shared" si="16"/>
        <v>1</v>
      </c>
    </row>
    <row r="1051" spans="1:4" x14ac:dyDescent="0.25">
      <c r="D1051" t="str">
        <f t="shared" si="16"/>
        <v/>
      </c>
    </row>
    <row r="1052" spans="1:4" x14ac:dyDescent="0.25">
      <c r="B1052" s="1">
        <v>1</v>
      </c>
      <c r="C1052" t="s">
        <v>61</v>
      </c>
      <c r="D1052" t="str">
        <f t="shared" si="16"/>
        <v/>
      </c>
    </row>
    <row r="1053" spans="1:4" x14ac:dyDescent="0.25">
      <c r="D1053" t="str">
        <f t="shared" si="16"/>
        <v/>
      </c>
    </row>
    <row r="1054" spans="1:4" x14ac:dyDescent="0.25">
      <c r="A1054" t="s">
        <v>278</v>
      </c>
      <c r="D1054">
        <f t="shared" si="16"/>
        <v>574</v>
      </c>
    </row>
    <row r="1055" spans="1:4" x14ac:dyDescent="0.25">
      <c r="D1055" t="str">
        <f t="shared" si="16"/>
        <v/>
      </c>
    </row>
    <row r="1056" spans="1:4" x14ac:dyDescent="0.25">
      <c r="B1056" s="1">
        <v>0.97499999999999998</v>
      </c>
      <c r="C1056" t="s">
        <v>126</v>
      </c>
      <c r="D1056" t="str">
        <f t="shared" si="16"/>
        <v/>
      </c>
    </row>
    <row r="1057" spans="1:4" x14ac:dyDescent="0.25">
      <c r="B1057" s="1">
        <v>2.4E-2</v>
      </c>
      <c r="C1057" t="s">
        <v>13</v>
      </c>
      <c r="D1057" t="str">
        <f t="shared" si="16"/>
        <v/>
      </c>
    </row>
    <row r="1058" spans="1:4" x14ac:dyDescent="0.25">
      <c r="D1058" t="str">
        <f t="shared" si="16"/>
        <v/>
      </c>
    </row>
    <row r="1059" spans="1:4" x14ac:dyDescent="0.25">
      <c r="A1059" t="s">
        <v>279</v>
      </c>
      <c r="D1059">
        <f t="shared" si="16"/>
        <v>2</v>
      </c>
    </row>
    <row r="1060" spans="1:4" x14ac:dyDescent="0.25">
      <c r="D1060" t="str">
        <f t="shared" si="16"/>
        <v/>
      </c>
    </row>
    <row r="1061" spans="1:4" x14ac:dyDescent="0.25">
      <c r="B1061" s="1">
        <v>1</v>
      </c>
      <c r="C1061" t="s">
        <v>32</v>
      </c>
      <c r="D1061" t="str">
        <f t="shared" si="16"/>
        <v/>
      </c>
    </row>
    <row r="1062" spans="1:4" x14ac:dyDescent="0.25">
      <c r="D1062" t="str">
        <f t="shared" si="16"/>
        <v/>
      </c>
    </row>
    <row r="1063" spans="1:4" x14ac:dyDescent="0.25">
      <c r="A1063" t="s">
        <v>280</v>
      </c>
      <c r="D1063">
        <f t="shared" si="16"/>
        <v>4</v>
      </c>
    </row>
    <row r="1064" spans="1:4" x14ac:dyDescent="0.25">
      <c r="D1064" t="str">
        <f t="shared" si="16"/>
        <v/>
      </c>
    </row>
    <row r="1065" spans="1:4" x14ac:dyDescent="0.25">
      <c r="B1065" s="1">
        <v>1</v>
      </c>
      <c r="C1065" t="s">
        <v>223</v>
      </c>
      <c r="D1065" t="str">
        <f t="shared" si="16"/>
        <v/>
      </c>
    </row>
    <row r="1066" spans="1:4" x14ac:dyDescent="0.25">
      <c r="A1066" t="s">
        <v>0</v>
      </c>
      <c r="B1066" t="s">
        <v>281</v>
      </c>
      <c r="C1066" t="s">
        <v>282</v>
      </c>
      <c r="D1066" t="str">
        <f t="shared" si="16"/>
        <v/>
      </c>
    </row>
    <row r="1067" spans="1:4" x14ac:dyDescent="0.25">
      <c r="A1067" t="s">
        <v>283</v>
      </c>
      <c r="D1067">
        <f t="shared" si="16"/>
        <v>14</v>
      </c>
    </row>
    <row r="1068" spans="1:4" x14ac:dyDescent="0.25">
      <c r="D1068" t="str">
        <f t="shared" si="16"/>
        <v/>
      </c>
    </row>
    <row r="1069" spans="1:4" x14ac:dyDescent="0.25">
      <c r="B1069" s="1">
        <v>0.879</v>
      </c>
      <c r="C1069" t="s">
        <v>71</v>
      </c>
      <c r="D1069" t="str">
        <f t="shared" si="16"/>
        <v/>
      </c>
    </row>
    <row r="1070" spans="1:4" x14ac:dyDescent="0.25">
      <c r="A1070" t="s">
        <v>0</v>
      </c>
      <c r="B1070" t="s">
        <v>284</v>
      </c>
      <c r="C1070" t="s">
        <v>285</v>
      </c>
      <c r="D1070" t="str">
        <f t="shared" si="16"/>
        <v/>
      </c>
    </row>
    <row r="1071" spans="1:4" x14ac:dyDescent="0.25">
      <c r="A1071" t="s">
        <v>286</v>
      </c>
      <c r="D1071">
        <f t="shared" si="16"/>
        <v>277</v>
      </c>
    </row>
    <row r="1072" spans="1:4" x14ac:dyDescent="0.25">
      <c r="D1072" t="str">
        <f t="shared" si="16"/>
        <v/>
      </c>
    </row>
    <row r="1073" spans="1:4" x14ac:dyDescent="0.25">
      <c r="B1073" s="1">
        <v>0.93600000000000005</v>
      </c>
      <c r="C1073" t="s">
        <v>139</v>
      </c>
      <c r="D1073" t="str">
        <f t="shared" si="16"/>
        <v/>
      </c>
    </row>
    <row r="1074" spans="1:4" x14ac:dyDescent="0.25">
      <c r="B1074" s="1">
        <v>4.8000000000000001E-2</v>
      </c>
      <c r="C1074" t="s">
        <v>18</v>
      </c>
      <c r="D1074" t="str">
        <f t="shared" si="16"/>
        <v/>
      </c>
    </row>
    <row r="1075" spans="1:4" x14ac:dyDescent="0.25">
      <c r="B1075" s="1">
        <v>1.4E-2</v>
      </c>
      <c r="C1075" t="s">
        <v>262</v>
      </c>
      <c r="D1075" t="str">
        <f t="shared" si="16"/>
        <v/>
      </c>
    </row>
    <row r="1076" spans="1:4" x14ac:dyDescent="0.25">
      <c r="D1076" t="str">
        <f t="shared" si="16"/>
        <v/>
      </c>
    </row>
    <row r="1077" spans="1:4" x14ac:dyDescent="0.25">
      <c r="A1077" t="s">
        <v>287</v>
      </c>
      <c r="D1077">
        <f t="shared" si="16"/>
        <v>773</v>
      </c>
    </row>
    <row r="1078" spans="1:4" x14ac:dyDescent="0.25">
      <c r="D1078" t="str">
        <f t="shared" si="16"/>
        <v/>
      </c>
    </row>
    <row r="1079" spans="1:4" x14ac:dyDescent="0.25">
      <c r="B1079" s="1">
        <v>0.111</v>
      </c>
      <c r="C1079" t="s">
        <v>139</v>
      </c>
      <c r="D1079" t="str">
        <f t="shared" si="16"/>
        <v/>
      </c>
    </row>
    <row r="1080" spans="1:4" x14ac:dyDescent="0.25">
      <c r="B1080" s="1">
        <v>1E-3</v>
      </c>
      <c r="C1080" t="s">
        <v>61</v>
      </c>
      <c r="D1080" t="str">
        <f t="shared" si="16"/>
        <v/>
      </c>
    </row>
    <row r="1081" spans="1:4" x14ac:dyDescent="0.25">
      <c r="B1081" s="1">
        <v>8.5999999999999993E-2</v>
      </c>
      <c r="C1081" t="s">
        <v>264</v>
      </c>
      <c r="D1081" t="str">
        <f t="shared" si="16"/>
        <v/>
      </c>
    </row>
    <row r="1082" spans="1:4" x14ac:dyDescent="0.25">
      <c r="B1082" s="1">
        <v>0.55500000000000005</v>
      </c>
      <c r="C1082" t="s">
        <v>262</v>
      </c>
      <c r="D1082" t="str">
        <f t="shared" si="16"/>
        <v/>
      </c>
    </row>
    <row r="1083" spans="1:4" x14ac:dyDescent="0.25">
      <c r="B1083" s="1">
        <v>0.24399999999999999</v>
      </c>
      <c r="C1083" t="s">
        <v>11</v>
      </c>
      <c r="D1083" t="str">
        <f t="shared" si="16"/>
        <v/>
      </c>
    </row>
    <row r="1084" spans="1:4" x14ac:dyDescent="0.25">
      <c r="D1084" t="str">
        <f t="shared" si="16"/>
        <v/>
      </c>
    </row>
    <row r="1085" spans="1:4" x14ac:dyDescent="0.25">
      <c r="A1085" t="s">
        <v>288</v>
      </c>
      <c r="D1085">
        <f t="shared" si="16"/>
        <v>110</v>
      </c>
    </row>
    <row r="1086" spans="1:4" x14ac:dyDescent="0.25">
      <c r="D1086" t="str">
        <f t="shared" si="16"/>
        <v/>
      </c>
    </row>
    <row r="1087" spans="1:4" x14ac:dyDescent="0.25">
      <c r="B1087" s="1">
        <v>0.629</v>
      </c>
      <c r="C1087" t="s">
        <v>223</v>
      </c>
      <c r="D1087" t="str">
        <f t="shared" si="16"/>
        <v/>
      </c>
    </row>
    <row r="1088" spans="1:4" x14ac:dyDescent="0.25">
      <c r="B1088" s="1">
        <v>0.09</v>
      </c>
      <c r="C1088" t="s">
        <v>264</v>
      </c>
      <c r="D1088" t="str">
        <f t="shared" si="16"/>
        <v/>
      </c>
    </row>
    <row r="1089" spans="1:4" x14ac:dyDescent="0.25">
      <c r="B1089" s="1">
        <v>1.6E-2</v>
      </c>
      <c r="C1089" t="s">
        <v>13</v>
      </c>
      <c r="D1089" t="str">
        <f t="shared" si="16"/>
        <v/>
      </c>
    </row>
    <row r="1090" spans="1:4" x14ac:dyDescent="0.25">
      <c r="B1090" s="1">
        <v>3.5999999999999997E-2</v>
      </c>
      <c r="C1090" t="s">
        <v>289</v>
      </c>
      <c r="D1090" t="str">
        <f t="shared" si="16"/>
        <v/>
      </c>
    </row>
    <row r="1091" spans="1:4" x14ac:dyDescent="0.25">
      <c r="B1091" s="1">
        <v>0.22700000000000001</v>
      </c>
      <c r="C1091" t="s">
        <v>11</v>
      </c>
      <c r="D1091" t="str">
        <f t="shared" ref="D1091:D1154" si="17">IFERROR(HLOOKUP($A1091,$E$2:$OL$3,2,FALSE),"")</f>
        <v/>
      </c>
    </row>
    <row r="1092" spans="1:4" x14ac:dyDescent="0.25">
      <c r="D1092" t="str">
        <f t="shared" si="17"/>
        <v/>
      </c>
    </row>
    <row r="1093" spans="1:4" x14ac:dyDescent="0.25">
      <c r="A1093" t="s">
        <v>290</v>
      </c>
      <c r="D1093">
        <f t="shared" si="17"/>
        <v>14</v>
      </c>
    </row>
    <row r="1094" spans="1:4" x14ac:dyDescent="0.25">
      <c r="D1094" t="str">
        <f t="shared" si="17"/>
        <v/>
      </c>
    </row>
    <row r="1095" spans="1:4" x14ac:dyDescent="0.25">
      <c r="B1095" s="1">
        <v>1</v>
      </c>
      <c r="C1095" t="s">
        <v>291</v>
      </c>
      <c r="D1095" t="str">
        <f t="shared" si="17"/>
        <v/>
      </c>
    </row>
    <row r="1096" spans="1:4" x14ac:dyDescent="0.25">
      <c r="D1096" t="str">
        <f t="shared" si="17"/>
        <v/>
      </c>
    </row>
    <row r="1097" spans="1:4" x14ac:dyDescent="0.25">
      <c r="A1097" t="s">
        <v>292</v>
      </c>
      <c r="D1097">
        <f t="shared" si="17"/>
        <v>59</v>
      </c>
    </row>
    <row r="1098" spans="1:4" x14ac:dyDescent="0.25">
      <c r="D1098" t="str">
        <f t="shared" si="17"/>
        <v/>
      </c>
    </row>
    <row r="1099" spans="1:4" x14ac:dyDescent="0.25">
      <c r="B1099" s="1">
        <v>0.13500000000000001</v>
      </c>
      <c r="C1099" t="s">
        <v>291</v>
      </c>
      <c r="D1099" t="str">
        <f t="shared" si="17"/>
        <v/>
      </c>
    </row>
    <row r="1100" spans="1:4" x14ac:dyDescent="0.25">
      <c r="B1100" s="1">
        <v>0.46</v>
      </c>
      <c r="C1100" t="s">
        <v>18</v>
      </c>
      <c r="D1100" t="str">
        <f t="shared" si="17"/>
        <v/>
      </c>
    </row>
    <row r="1101" spans="1:4" x14ac:dyDescent="0.25">
      <c r="B1101" s="1">
        <v>0.20300000000000001</v>
      </c>
      <c r="C1101" t="s">
        <v>262</v>
      </c>
      <c r="D1101" t="str">
        <f t="shared" si="17"/>
        <v/>
      </c>
    </row>
    <row r="1102" spans="1:4" x14ac:dyDescent="0.25">
      <c r="B1102" s="1">
        <v>0.2</v>
      </c>
      <c r="C1102" t="s">
        <v>11</v>
      </c>
      <c r="D1102" t="str">
        <f t="shared" si="17"/>
        <v/>
      </c>
    </row>
    <row r="1103" spans="1:4" x14ac:dyDescent="0.25">
      <c r="D1103" t="str">
        <f t="shared" si="17"/>
        <v/>
      </c>
    </row>
    <row r="1104" spans="1:4" x14ac:dyDescent="0.25">
      <c r="A1104" t="s">
        <v>293</v>
      </c>
      <c r="D1104">
        <f t="shared" si="17"/>
        <v>3</v>
      </c>
    </row>
    <row r="1105" spans="1:4" x14ac:dyDescent="0.25">
      <c r="D1105" t="str">
        <f t="shared" si="17"/>
        <v/>
      </c>
    </row>
    <row r="1106" spans="1:4" x14ac:dyDescent="0.25">
      <c r="B1106" s="1">
        <v>1</v>
      </c>
      <c r="C1106" t="s">
        <v>262</v>
      </c>
      <c r="D1106" t="str">
        <f t="shared" si="17"/>
        <v/>
      </c>
    </row>
    <row r="1107" spans="1:4" x14ac:dyDescent="0.25">
      <c r="D1107" t="str">
        <f t="shared" si="17"/>
        <v/>
      </c>
    </row>
    <row r="1108" spans="1:4" x14ac:dyDescent="0.25">
      <c r="A1108" t="s">
        <v>294</v>
      </c>
      <c r="D1108">
        <f t="shared" si="17"/>
        <v>1314</v>
      </c>
    </row>
    <row r="1109" spans="1:4" x14ac:dyDescent="0.25">
      <c r="D1109" t="str">
        <f t="shared" si="17"/>
        <v/>
      </c>
    </row>
    <row r="1110" spans="1:4" x14ac:dyDescent="0.25">
      <c r="B1110" s="1">
        <v>0.193</v>
      </c>
      <c r="C1110" t="s">
        <v>139</v>
      </c>
      <c r="D1110" t="str">
        <f t="shared" si="17"/>
        <v/>
      </c>
    </row>
    <row r="1111" spans="1:4" x14ac:dyDescent="0.25">
      <c r="B1111" s="1">
        <v>8.0000000000000002E-3</v>
      </c>
      <c r="C1111" t="s">
        <v>223</v>
      </c>
      <c r="D1111" t="str">
        <f t="shared" si="17"/>
        <v/>
      </c>
    </row>
    <row r="1112" spans="1:4" x14ac:dyDescent="0.25">
      <c r="B1112" s="1">
        <v>0.36699999999999999</v>
      </c>
      <c r="C1112" t="s">
        <v>262</v>
      </c>
      <c r="D1112" t="str">
        <f t="shared" si="17"/>
        <v/>
      </c>
    </row>
    <row r="1113" spans="1:4" x14ac:dyDescent="0.25">
      <c r="B1113" s="1">
        <v>0.42899999999999999</v>
      </c>
      <c r="C1113" t="s">
        <v>11</v>
      </c>
      <c r="D1113" t="str">
        <f t="shared" si="17"/>
        <v/>
      </c>
    </row>
    <row r="1114" spans="1:4" x14ac:dyDescent="0.25">
      <c r="D1114" t="str">
        <f t="shared" si="17"/>
        <v/>
      </c>
    </row>
    <row r="1115" spans="1:4" x14ac:dyDescent="0.25">
      <c r="A1115" t="s">
        <v>295</v>
      </c>
      <c r="D1115">
        <f t="shared" si="17"/>
        <v>8</v>
      </c>
    </row>
    <row r="1116" spans="1:4" x14ac:dyDescent="0.25">
      <c r="D1116" t="str">
        <f t="shared" si="17"/>
        <v/>
      </c>
    </row>
    <row r="1117" spans="1:4" x14ac:dyDescent="0.25">
      <c r="B1117" s="1">
        <v>0.75900000000000001</v>
      </c>
      <c r="C1117" t="s">
        <v>67</v>
      </c>
      <c r="D1117" t="str">
        <f t="shared" si="17"/>
        <v/>
      </c>
    </row>
    <row r="1118" spans="1:4" x14ac:dyDescent="0.25">
      <c r="B1118" s="1">
        <v>0.24</v>
      </c>
      <c r="C1118" t="s">
        <v>126</v>
      </c>
      <c r="D1118" t="str">
        <f t="shared" si="17"/>
        <v/>
      </c>
    </row>
    <row r="1119" spans="1:4" x14ac:dyDescent="0.25">
      <c r="D1119" t="str">
        <f t="shared" si="17"/>
        <v/>
      </c>
    </row>
    <row r="1120" spans="1:4" x14ac:dyDescent="0.25">
      <c r="A1120" t="s">
        <v>296</v>
      </c>
      <c r="D1120">
        <f t="shared" si="17"/>
        <v>24</v>
      </c>
    </row>
    <row r="1121" spans="1:4" x14ac:dyDescent="0.25">
      <c r="D1121" t="str">
        <f t="shared" si="17"/>
        <v/>
      </c>
    </row>
    <row r="1122" spans="1:4" x14ac:dyDescent="0.25">
      <c r="B1122" s="1">
        <v>0.70799999999999996</v>
      </c>
      <c r="C1122" t="s">
        <v>126</v>
      </c>
      <c r="D1122" t="str">
        <f t="shared" si="17"/>
        <v/>
      </c>
    </row>
    <row r="1123" spans="1:4" x14ac:dyDescent="0.25">
      <c r="B1123" s="1">
        <v>0.04</v>
      </c>
      <c r="C1123" t="s">
        <v>18</v>
      </c>
      <c r="D1123" t="str">
        <f t="shared" si="17"/>
        <v/>
      </c>
    </row>
    <row r="1124" spans="1:4" x14ac:dyDescent="0.25">
      <c r="B1124" s="1">
        <v>0.25</v>
      </c>
      <c r="C1124" t="s">
        <v>262</v>
      </c>
      <c r="D1124" t="str">
        <f t="shared" si="17"/>
        <v/>
      </c>
    </row>
    <row r="1125" spans="1:4" x14ac:dyDescent="0.25">
      <c r="D1125" t="str">
        <f t="shared" si="17"/>
        <v/>
      </c>
    </row>
    <row r="1126" spans="1:4" x14ac:dyDescent="0.25">
      <c r="A1126" t="s">
        <v>297</v>
      </c>
      <c r="D1126">
        <f t="shared" si="17"/>
        <v>1220</v>
      </c>
    </row>
    <row r="1127" spans="1:4" x14ac:dyDescent="0.25">
      <c r="D1127" t="str">
        <f t="shared" si="17"/>
        <v/>
      </c>
    </row>
    <row r="1128" spans="1:4" x14ac:dyDescent="0.25">
      <c r="B1128" s="1">
        <v>6.6000000000000003E-2</v>
      </c>
      <c r="C1128" t="s">
        <v>125</v>
      </c>
      <c r="D1128" t="str">
        <f t="shared" si="17"/>
        <v/>
      </c>
    </row>
    <row r="1129" spans="1:4" x14ac:dyDescent="0.25">
      <c r="B1129" s="1">
        <v>4.8000000000000001E-2</v>
      </c>
      <c r="C1129" t="s">
        <v>67</v>
      </c>
      <c r="D1129" t="str">
        <f t="shared" si="17"/>
        <v/>
      </c>
    </row>
    <row r="1130" spans="1:4" x14ac:dyDescent="0.25">
      <c r="B1130" s="1">
        <v>4.5999999999999999E-2</v>
      </c>
      <c r="C1130" t="s">
        <v>298</v>
      </c>
      <c r="D1130" t="str">
        <f t="shared" si="17"/>
        <v/>
      </c>
    </row>
    <row r="1131" spans="1:4" x14ac:dyDescent="0.25">
      <c r="B1131" s="1">
        <v>0.316</v>
      </c>
      <c r="C1131" t="s">
        <v>126</v>
      </c>
      <c r="D1131" t="str">
        <f t="shared" si="17"/>
        <v/>
      </c>
    </row>
    <row r="1132" spans="1:4" x14ac:dyDescent="0.25">
      <c r="B1132" s="1">
        <v>0.109</v>
      </c>
      <c r="C1132" t="s">
        <v>108</v>
      </c>
      <c r="D1132" t="str">
        <f t="shared" si="17"/>
        <v/>
      </c>
    </row>
    <row r="1133" spans="1:4" x14ac:dyDescent="0.25">
      <c r="B1133" s="1">
        <v>1E-3</v>
      </c>
      <c r="C1133" t="s">
        <v>61</v>
      </c>
      <c r="D1133" t="str">
        <f t="shared" si="17"/>
        <v/>
      </c>
    </row>
    <row r="1134" spans="1:4" x14ac:dyDescent="0.25">
      <c r="B1134" s="1">
        <v>2.1000000000000001E-2</v>
      </c>
      <c r="C1134" t="s">
        <v>264</v>
      </c>
      <c r="D1134" t="str">
        <f t="shared" si="17"/>
        <v/>
      </c>
    </row>
    <row r="1135" spans="1:4" x14ac:dyDescent="0.25">
      <c r="B1135" s="1">
        <v>0.12</v>
      </c>
      <c r="C1135" t="s">
        <v>18</v>
      </c>
      <c r="D1135" t="str">
        <f t="shared" si="17"/>
        <v/>
      </c>
    </row>
    <row r="1136" spans="1:4" x14ac:dyDescent="0.25">
      <c r="B1136" s="1">
        <v>1.4E-2</v>
      </c>
      <c r="C1136" t="s">
        <v>19</v>
      </c>
      <c r="D1136" t="str">
        <f t="shared" si="17"/>
        <v/>
      </c>
    </row>
    <row r="1137" spans="1:4" x14ac:dyDescent="0.25">
      <c r="B1137" s="1">
        <v>0.25</v>
      </c>
      <c r="C1137" t="s">
        <v>13</v>
      </c>
      <c r="D1137" t="str">
        <f t="shared" si="17"/>
        <v/>
      </c>
    </row>
    <row r="1138" spans="1:4" x14ac:dyDescent="0.25">
      <c r="B1138" s="1">
        <v>4.0000000000000001E-3</v>
      </c>
      <c r="C1138" t="s">
        <v>79</v>
      </c>
      <c r="D1138" t="str">
        <f t="shared" si="17"/>
        <v/>
      </c>
    </row>
    <row r="1139" spans="1:4" x14ac:dyDescent="0.25">
      <c r="D1139" t="str">
        <f t="shared" si="17"/>
        <v/>
      </c>
    </row>
    <row r="1140" spans="1:4" x14ac:dyDescent="0.25">
      <c r="A1140" t="s">
        <v>299</v>
      </c>
      <c r="D1140">
        <f t="shared" si="17"/>
        <v>1129</v>
      </c>
    </row>
    <row r="1141" spans="1:4" x14ac:dyDescent="0.25">
      <c r="D1141" t="str">
        <f t="shared" si="17"/>
        <v/>
      </c>
    </row>
    <row r="1142" spans="1:4" x14ac:dyDescent="0.25">
      <c r="B1142" s="1">
        <v>5.0000000000000001E-3</v>
      </c>
      <c r="C1142" t="s">
        <v>125</v>
      </c>
      <c r="D1142" t="str">
        <f t="shared" si="17"/>
        <v/>
      </c>
    </row>
    <row r="1143" spans="1:4" x14ac:dyDescent="0.25">
      <c r="B1143" s="1">
        <v>0.10299999999999999</v>
      </c>
      <c r="C1143" t="s">
        <v>67</v>
      </c>
      <c r="D1143" t="str">
        <f t="shared" si="17"/>
        <v/>
      </c>
    </row>
    <row r="1144" spans="1:4" x14ac:dyDescent="0.25">
      <c r="B1144" s="1">
        <v>2E-3</v>
      </c>
      <c r="C1144" t="s">
        <v>108</v>
      </c>
      <c r="D1144" t="str">
        <f t="shared" si="17"/>
        <v/>
      </c>
    </row>
    <row r="1145" spans="1:4" x14ac:dyDescent="0.25">
      <c r="B1145" s="1">
        <v>6.8000000000000005E-2</v>
      </c>
      <c r="C1145" t="s">
        <v>264</v>
      </c>
      <c r="D1145" t="str">
        <f t="shared" si="17"/>
        <v/>
      </c>
    </row>
    <row r="1146" spans="1:4" x14ac:dyDescent="0.25">
      <c r="B1146" s="1">
        <v>0.81899999999999995</v>
      </c>
      <c r="C1146" t="s">
        <v>262</v>
      </c>
      <c r="D1146" t="str">
        <f t="shared" si="17"/>
        <v/>
      </c>
    </row>
    <row r="1147" spans="1:4" x14ac:dyDescent="0.25">
      <c r="D1147" t="str">
        <f t="shared" si="17"/>
        <v/>
      </c>
    </row>
    <row r="1148" spans="1:4" x14ac:dyDescent="0.25">
      <c r="A1148" t="s">
        <v>300</v>
      </c>
      <c r="D1148">
        <f t="shared" si="17"/>
        <v>4116</v>
      </c>
    </row>
    <row r="1149" spans="1:4" x14ac:dyDescent="0.25">
      <c r="D1149" t="str">
        <f t="shared" si="17"/>
        <v/>
      </c>
    </row>
    <row r="1150" spans="1:4" x14ac:dyDescent="0.25">
      <c r="B1150" s="1">
        <v>0.497</v>
      </c>
      <c r="C1150" t="s">
        <v>223</v>
      </c>
      <c r="D1150" t="str">
        <f t="shared" si="17"/>
        <v/>
      </c>
    </row>
    <row r="1151" spans="1:4" x14ac:dyDescent="0.25">
      <c r="B1151" s="1">
        <v>0</v>
      </c>
      <c r="C1151" t="s">
        <v>9</v>
      </c>
      <c r="D1151" t="str">
        <f t="shared" si="17"/>
        <v/>
      </c>
    </row>
    <row r="1152" spans="1:4" x14ac:dyDescent="0.25">
      <c r="B1152" s="1">
        <v>0</v>
      </c>
      <c r="C1152" t="s">
        <v>97</v>
      </c>
      <c r="D1152" t="str">
        <f t="shared" si="17"/>
        <v/>
      </c>
    </row>
    <row r="1153" spans="1:4" x14ac:dyDescent="0.25">
      <c r="B1153" s="1">
        <v>0.499</v>
      </c>
      <c r="C1153" t="s">
        <v>11</v>
      </c>
      <c r="D1153" t="str">
        <f t="shared" si="17"/>
        <v/>
      </c>
    </row>
    <row r="1154" spans="1:4" x14ac:dyDescent="0.25">
      <c r="B1154" s="1">
        <v>1E-3</v>
      </c>
      <c r="C1154" t="s">
        <v>71</v>
      </c>
      <c r="D1154" t="str">
        <f t="shared" si="17"/>
        <v/>
      </c>
    </row>
    <row r="1155" spans="1:4" x14ac:dyDescent="0.25">
      <c r="D1155" t="str">
        <f t="shared" ref="D1155:D1218" si="18">IFERROR(HLOOKUP($A1155,$E$2:$OL$3,2,FALSE),"")</f>
        <v/>
      </c>
    </row>
    <row r="1156" spans="1:4" x14ac:dyDescent="0.25">
      <c r="A1156" t="s">
        <v>301</v>
      </c>
      <c r="D1156">
        <f t="shared" si="18"/>
        <v>3032</v>
      </c>
    </row>
    <row r="1157" spans="1:4" x14ac:dyDescent="0.25">
      <c r="D1157" t="str">
        <f t="shared" si="18"/>
        <v/>
      </c>
    </row>
    <row r="1158" spans="1:4" x14ac:dyDescent="0.25">
      <c r="B1158" s="1">
        <v>1E-3</v>
      </c>
      <c r="C1158" t="s">
        <v>43</v>
      </c>
      <c r="D1158" t="str">
        <f t="shared" si="18"/>
        <v/>
      </c>
    </row>
    <row r="1159" spans="1:4" x14ac:dyDescent="0.25">
      <c r="B1159" s="1">
        <v>0.998</v>
      </c>
      <c r="C1159" t="s">
        <v>11</v>
      </c>
      <c r="D1159" t="str">
        <f t="shared" si="18"/>
        <v/>
      </c>
    </row>
    <row r="1160" spans="1:4" x14ac:dyDescent="0.25">
      <c r="B1160" s="1">
        <v>0</v>
      </c>
      <c r="C1160" t="s">
        <v>71</v>
      </c>
      <c r="D1160" t="str">
        <f t="shared" si="18"/>
        <v/>
      </c>
    </row>
    <row r="1161" spans="1:4" x14ac:dyDescent="0.25">
      <c r="D1161" t="str">
        <f t="shared" si="18"/>
        <v/>
      </c>
    </row>
    <row r="1162" spans="1:4" x14ac:dyDescent="0.25">
      <c r="A1162" t="s">
        <v>302</v>
      </c>
      <c r="D1162">
        <f t="shared" si="18"/>
        <v>11</v>
      </c>
    </row>
    <row r="1163" spans="1:4" x14ac:dyDescent="0.25">
      <c r="D1163" t="str">
        <f t="shared" si="18"/>
        <v/>
      </c>
    </row>
    <row r="1164" spans="1:4" x14ac:dyDescent="0.25">
      <c r="B1164" s="1">
        <v>0.26500000000000001</v>
      </c>
      <c r="C1164" t="s">
        <v>86</v>
      </c>
      <c r="D1164" t="str">
        <f t="shared" si="18"/>
        <v/>
      </c>
    </row>
    <row r="1165" spans="1:4" x14ac:dyDescent="0.25">
      <c r="B1165" s="1">
        <v>0.24399999999999999</v>
      </c>
      <c r="C1165" t="s">
        <v>19</v>
      </c>
      <c r="D1165" t="str">
        <f t="shared" si="18"/>
        <v/>
      </c>
    </row>
    <row r="1166" spans="1:4" x14ac:dyDescent="0.25">
      <c r="B1166" s="1">
        <v>0.18</v>
      </c>
      <c r="C1166" t="s">
        <v>262</v>
      </c>
      <c r="D1166" t="str">
        <f t="shared" si="18"/>
        <v/>
      </c>
    </row>
    <row r="1167" spans="1:4" x14ac:dyDescent="0.25">
      <c r="B1167" s="1">
        <v>0.309</v>
      </c>
      <c r="C1167" t="s">
        <v>11</v>
      </c>
      <c r="D1167" t="str">
        <f t="shared" si="18"/>
        <v/>
      </c>
    </row>
    <row r="1168" spans="1:4" x14ac:dyDescent="0.25">
      <c r="D1168" t="str">
        <f t="shared" si="18"/>
        <v/>
      </c>
    </row>
    <row r="1169" spans="1:4" x14ac:dyDescent="0.25">
      <c r="A1169" t="s">
        <v>303</v>
      </c>
      <c r="D1169">
        <f t="shared" si="18"/>
        <v>556</v>
      </c>
    </row>
    <row r="1170" spans="1:4" x14ac:dyDescent="0.25">
      <c r="D1170" t="str">
        <f t="shared" si="18"/>
        <v/>
      </c>
    </row>
    <row r="1171" spans="1:4" x14ac:dyDescent="0.25">
      <c r="B1171" s="1">
        <v>0.96399999999999997</v>
      </c>
      <c r="C1171" t="s">
        <v>223</v>
      </c>
      <c r="D1171" t="str">
        <f t="shared" si="18"/>
        <v/>
      </c>
    </row>
    <row r="1172" spans="1:4" x14ac:dyDescent="0.25">
      <c r="B1172" s="1">
        <v>3.5000000000000003E-2</v>
      </c>
      <c r="C1172" t="s">
        <v>11</v>
      </c>
      <c r="D1172" t="str">
        <f t="shared" si="18"/>
        <v/>
      </c>
    </row>
    <row r="1173" spans="1:4" x14ac:dyDescent="0.25">
      <c r="D1173" t="str">
        <f t="shared" si="18"/>
        <v/>
      </c>
    </row>
    <row r="1174" spans="1:4" x14ac:dyDescent="0.25">
      <c r="A1174" t="s">
        <v>304</v>
      </c>
      <c r="D1174">
        <f t="shared" si="18"/>
        <v>1550</v>
      </c>
    </row>
    <row r="1175" spans="1:4" x14ac:dyDescent="0.25">
      <c r="D1175" t="str">
        <f t="shared" si="18"/>
        <v/>
      </c>
    </row>
    <row r="1176" spans="1:4" x14ac:dyDescent="0.25">
      <c r="B1176" s="1">
        <v>2E-3</v>
      </c>
      <c r="C1176" t="s">
        <v>125</v>
      </c>
      <c r="D1176" t="str">
        <f t="shared" si="18"/>
        <v/>
      </c>
    </row>
    <row r="1177" spans="1:4" x14ac:dyDescent="0.25">
      <c r="B1177" s="1">
        <v>0.89800000000000002</v>
      </c>
      <c r="C1177" t="s">
        <v>264</v>
      </c>
      <c r="D1177" t="str">
        <f t="shared" si="18"/>
        <v/>
      </c>
    </row>
    <row r="1178" spans="1:4" x14ac:dyDescent="0.25">
      <c r="B1178" s="1">
        <v>9.8000000000000004E-2</v>
      </c>
      <c r="C1178" t="s">
        <v>262</v>
      </c>
      <c r="D1178" t="str">
        <f t="shared" si="18"/>
        <v/>
      </c>
    </row>
    <row r="1179" spans="1:4" x14ac:dyDescent="0.25">
      <c r="D1179" t="str">
        <f t="shared" si="18"/>
        <v/>
      </c>
    </row>
    <row r="1180" spans="1:4" x14ac:dyDescent="0.25">
      <c r="A1180" t="s">
        <v>305</v>
      </c>
      <c r="D1180">
        <f t="shared" si="18"/>
        <v>528</v>
      </c>
    </row>
    <row r="1181" spans="1:4" x14ac:dyDescent="0.25">
      <c r="D1181" t="str">
        <f t="shared" si="18"/>
        <v/>
      </c>
    </row>
    <row r="1182" spans="1:4" x14ac:dyDescent="0.25">
      <c r="B1182" s="1">
        <v>0.872</v>
      </c>
      <c r="C1182" t="s">
        <v>13</v>
      </c>
      <c r="D1182" t="str">
        <f t="shared" si="18"/>
        <v/>
      </c>
    </row>
    <row r="1183" spans="1:4" x14ac:dyDescent="0.25">
      <c r="B1183" s="1">
        <v>0.127</v>
      </c>
      <c r="C1183" t="s">
        <v>262</v>
      </c>
      <c r="D1183" t="str">
        <f t="shared" si="18"/>
        <v/>
      </c>
    </row>
    <row r="1184" spans="1:4" x14ac:dyDescent="0.25">
      <c r="D1184" t="str">
        <f t="shared" si="18"/>
        <v/>
      </c>
    </row>
    <row r="1185" spans="1:4" x14ac:dyDescent="0.25">
      <c r="A1185" t="s">
        <v>306</v>
      </c>
      <c r="D1185">
        <f t="shared" si="18"/>
        <v>1</v>
      </c>
    </row>
    <row r="1186" spans="1:4" x14ac:dyDescent="0.25">
      <c r="D1186" t="str">
        <f t="shared" si="18"/>
        <v/>
      </c>
    </row>
    <row r="1187" spans="1:4" x14ac:dyDescent="0.25">
      <c r="B1187" s="1">
        <v>1</v>
      </c>
      <c r="C1187" t="s">
        <v>11</v>
      </c>
      <c r="D1187" t="str">
        <f t="shared" si="18"/>
        <v/>
      </c>
    </row>
    <row r="1188" spans="1:4" x14ac:dyDescent="0.25">
      <c r="A1188" t="s">
        <v>0</v>
      </c>
      <c r="B1188" t="s">
        <v>307</v>
      </c>
      <c r="C1188" t="s">
        <v>308</v>
      </c>
      <c r="D1188" t="str">
        <f t="shared" si="18"/>
        <v/>
      </c>
    </row>
    <row r="1189" spans="1:4" x14ac:dyDescent="0.25">
      <c r="A1189" s="2" t="s">
        <v>309</v>
      </c>
      <c r="D1189">
        <f t="shared" si="18"/>
        <v>9</v>
      </c>
    </row>
    <row r="1190" spans="1:4" x14ac:dyDescent="0.25">
      <c r="D1190" t="str">
        <f t="shared" si="18"/>
        <v/>
      </c>
    </row>
    <row r="1191" spans="1:4" x14ac:dyDescent="0.25">
      <c r="B1191" s="1">
        <v>1</v>
      </c>
      <c r="C1191" t="s">
        <v>32</v>
      </c>
      <c r="D1191" t="str">
        <f t="shared" si="18"/>
        <v/>
      </c>
    </row>
    <row r="1192" spans="1:4" x14ac:dyDescent="0.25">
      <c r="D1192" t="str">
        <f t="shared" si="18"/>
        <v/>
      </c>
    </row>
    <row r="1193" spans="1:4" x14ac:dyDescent="0.25">
      <c r="A1193" t="s">
        <v>310</v>
      </c>
      <c r="D1193">
        <f t="shared" si="18"/>
        <v>3</v>
      </c>
    </row>
    <row r="1194" spans="1:4" x14ac:dyDescent="0.25">
      <c r="D1194" t="str">
        <f t="shared" si="18"/>
        <v/>
      </c>
    </row>
    <row r="1195" spans="1:4" x14ac:dyDescent="0.25">
      <c r="B1195" s="1">
        <v>1</v>
      </c>
      <c r="C1195" t="s">
        <v>89</v>
      </c>
      <c r="D1195" t="str">
        <f t="shared" si="18"/>
        <v/>
      </c>
    </row>
    <row r="1196" spans="1:4" x14ac:dyDescent="0.25">
      <c r="D1196" t="str">
        <f t="shared" si="18"/>
        <v/>
      </c>
    </row>
    <row r="1197" spans="1:4" x14ac:dyDescent="0.25">
      <c r="A1197" t="s">
        <v>311</v>
      </c>
      <c r="D1197">
        <f t="shared" si="18"/>
        <v>781</v>
      </c>
    </row>
    <row r="1198" spans="1:4" x14ac:dyDescent="0.25">
      <c r="D1198" t="str">
        <f t="shared" si="18"/>
        <v/>
      </c>
    </row>
    <row r="1199" spans="1:4" x14ac:dyDescent="0.25">
      <c r="B1199" s="1">
        <v>2E-3</v>
      </c>
      <c r="C1199" t="s">
        <v>86</v>
      </c>
      <c r="D1199" t="str">
        <f t="shared" si="18"/>
        <v/>
      </c>
    </row>
    <row r="1200" spans="1:4" x14ac:dyDescent="0.25">
      <c r="B1200" s="1">
        <v>0.378</v>
      </c>
      <c r="C1200" t="s">
        <v>89</v>
      </c>
      <c r="D1200" t="str">
        <f t="shared" si="18"/>
        <v/>
      </c>
    </row>
    <row r="1201" spans="1:4" x14ac:dyDescent="0.25">
      <c r="B1201" s="1">
        <v>6.4000000000000001E-2</v>
      </c>
      <c r="C1201" t="s">
        <v>213</v>
      </c>
      <c r="D1201" t="str">
        <f t="shared" si="18"/>
        <v/>
      </c>
    </row>
    <row r="1202" spans="1:4" x14ac:dyDescent="0.25">
      <c r="B1202" s="1">
        <v>2.5000000000000001E-2</v>
      </c>
      <c r="C1202" t="s">
        <v>4</v>
      </c>
      <c r="D1202" t="str">
        <f t="shared" si="18"/>
        <v/>
      </c>
    </row>
    <row r="1203" spans="1:4" x14ac:dyDescent="0.25">
      <c r="B1203" s="1">
        <v>0.52900000000000003</v>
      </c>
      <c r="C1203" t="s">
        <v>32</v>
      </c>
      <c r="D1203" t="str">
        <f t="shared" si="18"/>
        <v/>
      </c>
    </row>
    <row r="1204" spans="1:4" x14ac:dyDescent="0.25">
      <c r="D1204" t="str">
        <f t="shared" si="18"/>
        <v/>
      </c>
    </row>
    <row r="1205" spans="1:4" x14ac:dyDescent="0.25">
      <c r="A1205" t="s">
        <v>312</v>
      </c>
      <c r="D1205">
        <f t="shared" si="18"/>
        <v>1043</v>
      </c>
    </row>
    <row r="1206" spans="1:4" x14ac:dyDescent="0.25">
      <c r="D1206" t="str">
        <f t="shared" si="18"/>
        <v/>
      </c>
    </row>
    <row r="1207" spans="1:4" x14ac:dyDescent="0.25">
      <c r="B1207" s="1">
        <v>3.3000000000000002E-2</v>
      </c>
      <c r="C1207" t="s">
        <v>86</v>
      </c>
      <c r="D1207" t="str">
        <f t="shared" si="18"/>
        <v/>
      </c>
    </row>
    <row r="1208" spans="1:4" x14ac:dyDescent="0.25">
      <c r="B1208" s="1">
        <v>1.7999999999999999E-2</v>
      </c>
      <c r="C1208" t="s">
        <v>18</v>
      </c>
      <c r="D1208" t="str">
        <f t="shared" si="18"/>
        <v/>
      </c>
    </row>
    <row r="1209" spans="1:4" x14ac:dyDescent="0.25">
      <c r="B1209" s="1">
        <v>0.36</v>
      </c>
      <c r="C1209" t="s">
        <v>89</v>
      </c>
      <c r="D1209" t="str">
        <f t="shared" si="18"/>
        <v/>
      </c>
    </row>
    <row r="1210" spans="1:4" x14ac:dyDescent="0.25">
      <c r="B1210" s="1">
        <v>0.44400000000000001</v>
      </c>
      <c r="C1210" t="s">
        <v>32</v>
      </c>
      <c r="D1210" t="str">
        <f t="shared" si="18"/>
        <v/>
      </c>
    </row>
    <row r="1211" spans="1:4" x14ac:dyDescent="0.25">
      <c r="B1211" s="1">
        <v>0.14099999999999999</v>
      </c>
      <c r="C1211" t="s">
        <v>97</v>
      </c>
      <c r="D1211" t="str">
        <f t="shared" si="18"/>
        <v/>
      </c>
    </row>
    <row r="1212" spans="1:4" x14ac:dyDescent="0.25">
      <c r="D1212" t="str">
        <f t="shared" si="18"/>
        <v/>
      </c>
    </row>
    <row r="1213" spans="1:4" x14ac:dyDescent="0.25">
      <c r="A1213" t="s">
        <v>313</v>
      </c>
      <c r="D1213">
        <f t="shared" si="18"/>
        <v>622</v>
      </c>
    </row>
    <row r="1214" spans="1:4" x14ac:dyDescent="0.25">
      <c r="D1214" t="str">
        <f t="shared" si="18"/>
        <v/>
      </c>
    </row>
    <row r="1215" spans="1:4" x14ac:dyDescent="0.25">
      <c r="B1215" s="1">
        <v>0.373</v>
      </c>
      <c r="C1215" t="s">
        <v>89</v>
      </c>
      <c r="D1215" t="str">
        <f t="shared" si="18"/>
        <v/>
      </c>
    </row>
    <row r="1216" spans="1:4" x14ac:dyDescent="0.25">
      <c r="B1216" s="1">
        <v>0.38300000000000001</v>
      </c>
      <c r="C1216" t="s">
        <v>32</v>
      </c>
      <c r="D1216" t="str">
        <f t="shared" si="18"/>
        <v/>
      </c>
    </row>
    <row r="1217" spans="1:4" x14ac:dyDescent="0.25">
      <c r="B1217" s="1">
        <v>0.24299999999999999</v>
      </c>
      <c r="C1217" t="s">
        <v>97</v>
      </c>
      <c r="D1217" t="str">
        <f t="shared" si="18"/>
        <v/>
      </c>
    </row>
    <row r="1218" spans="1:4" x14ac:dyDescent="0.25">
      <c r="D1218" t="str">
        <f t="shared" si="18"/>
        <v/>
      </c>
    </row>
    <row r="1219" spans="1:4" x14ac:dyDescent="0.25">
      <c r="A1219" t="s">
        <v>314</v>
      </c>
      <c r="D1219">
        <f t="shared" ref="D1219:D1282" si="19">IFERROR(HLOOKUP($A1219,$E$2:$OL$3,2,FALSE),"")</f>
        <v>28</v>
      </c>
    </row>
    <row r="1220" spans="1:4" x14ac:dyDescent="0.25">
      <c r="D1220" t="str">
        <f t="shared" si="19"/>
        <v/>
      </c>
    </row>
    <row r="1221" spans="1:4" x14ac:dyDescent="0.25">
      <c r="B1221" s="1">
        <v>0.376</v>
      </c>
      <c r="C1221" t="s">
        <v>86</v>
      </c>
      <c r="D1221" t="str">
        <f t="shared" si="19"/>
        <v/>
      </c>
    </row>
    <row r="1222" spans="1:4" x14ac:dyDescent="0.25">
      <c r="B1222" s="1">
        <v>0.623</v>
      </c>
      <c r="C1222" t="s">
        <v>18</v>
      </c>
      <c r="D1222" t="str">
        <f t="shared" si="19"/>
        <v/>
      </c>
    </row>
    <row r="1223" spans="1:4" x14ac:dyDescent="0.25">
      <c r="D1223" t="str">
        <f t="shared" si="19"/>
        <v/>
      </c>
    </row>
    <row r="1224" spans="1:4" x14ac:dyDescent="0.25">
      <c r="A1224" t="s">
        <v>315</v>
      </c>
      <c r="D1224">
        <f t="shared" si="19"/>
        <v>28</v>
      </c>
    </row>
    <row r="1225" spans="1:4" x14ac:dyDescent="0.25">
      <c r="D1225" t="str">
        <f t="shared" si="19"/>
        <v/>
      </c>
    </row>
    <row r="1226" spans="1:4" x14ac:dyDescent="0.25">
      <c r="B1226" s="1">
        <v>0.376</v>
      </c>
      <c r="C1226" t="s">
        <v>86</v>
      </c>
      <c r="D1226" t="str">
        <f t="shared" si="19"/>
        <v/>
      </c>
    </row>
    <row r="1227" spans="1:4" x14ac:dyDescent="0.25">
      <c r="B1227" s="1">
        <v>0.623</v>
      </c>
      <c r="C1227" t="s">
        <v>18</v>
      </c>
      <c r="D1227" t="str">
        <f t="shared" si="19"/>
        <v/>
      </c>
    </row>
    <row r="1228" spans="1:4" x14ac:dyDescent="0.25">
      <c r="D1228" t="str">
        <f t="shared" si="19"/>
        <v/>
      </c>
    </row>
    <row r="1229" spans="1:4" x14ac:dyDescent="0.25">
      <c r="A1229" t="s">
        <v>316</v>
      </c>
      <c r="D1229">
        <f t="shared" si="19"/>
        <v>150</v>
      </c>
    </row>
    <row r="1230" spans="1:4" x14ac:dyDescent="0.25">
      <c r="D1230" t="str">
        <f t="shared" si="19"/>
        <v/>
      </c>
    </row>
    <row r="1231" spans="1:4" x14ac:dyDescent="0.25">
      <c r="B1231" s="1">
        <v>0.187</v>
      </c>
      <c r="C1231" t="s">
        <v>42</v>
      </c>
      <c r="D1231" t="str">
        <f t="shared" si="19"/>
        <v/>
      </c>
    </row>
    <row r="1232" spans="1:4" x14ac:dyDescent="0.25">
      <c r="B1232" s="1">
        <v>0.28899999999999998</v>
      </c>
      <c r="C1232" t="s">
        <v>89</v>
      </c>
      <c r="D1232" t="str">
        <f t="shared" si="19"/>
        <v/>
      </c>
    </row>
    <row r="1233" spans="1:4" x14ac:dyDescent="0.25">
      <c r="B1233" s="1">
        <v>0.32</v>
      </c>
      <c r="C1233" t="s">
        <v>213</v>
      </c>
      <c r="D1233" t="str">
        <f t="shared" si="19"/>
        <v/>
      </c>
    </row>
    <row r="1234" spans="1:4" x14ac:dyDescent="0.25">
      <c r="B1234" s="1">
        <v>0.11799999999999999</v>
      </c>
      <c r="C1234" t="s">
        <v>32</v>
      </c>
      <c r="D1234" t="str">
        <f t="shared" si="19"/>
        <v/>
      </c>
    </row>
    <row r="1235" spans="1:4" x14ac:dyDescent="0.25">
      <c r="B1235" s="1">
        <v>8.3000000000000004E-2</v>
      </c>
      <c r="C1235" t="s">
        <v>13</v>
      </c>
      <c r="D1235" t="str">
        <f t="shared" si="19"/>
        <v/>
      </c>
    </row>
    <row r="1236" spans="1:4" x14ac:dyDescent="0.25">
      <c r="D1236" t="str">
        <f t="shared" si="19"/>
        <v/>
      </c>
    </row>
    <row r="1237" spans="1:4" x14ac:dyDescent="0.25">
      <c r="A1237" t="s">
        <v>317</v>
      </c>
      <c r="D1237">
        <f t="shared" si="19"/>
        <v>27</v>
      </c>
    </row>
    <row r="1238" spans="1:4" x14ac:dyDescent="0.25">
      <c r="D1238" t="str">
        <f t="shared" si="19"/>
        <v/>
      </c>
    </row>
    <row r="1239" spans="1:4" x14ac:dyDescent="0.25">
      <c r="B1239" s="1">
        <v>1</v>
      </c>
      <c r="C1239" t="s">
        <v>97</v>
      </c>
      <c r="D1239" t="str">
        <f t="shared" si="19"/>
        <v/>
      </c>
    </row>
    <row r="1240" spans="1:4" x14ac:dyDescent="0.25">
      <c r="D1240" t="str">
        <f t="shared" si="19"/>
        <v/>
      </c>
    </row>
    <row r="1241" spans="1:4" x14ac:dyDescent="0.25">
      <c r="A1241" t="s">
        <v>318</v>
      </c>
      <c r="D1241">
        <f t="shared" si="19"/>
        <v>169</v>
      </c>
    </row>
    <row r="1242" spans="1:4" x14ac:dyDescent="0.25">
      <c r="D1242" t="str">
        <f t="shared" si="19"/>
        <v/>
      </c>
    </row>
    <row r="1243" spans="1:4" x14ac:dyDescent="0.25">
      <c r="B1243" s="1">
        <v>0</v>
      </c>
      <c r="C1243" t="s">
        <v>42</v>
      </c>
      <c r="D1243" t="str">
        <f t="shared" si="19"/>
        <v/>
      </c>
    </row>
    <row r="1244" spans="1:4" x14ac:dyDescent="0.25">
      <c r="B1244" s="1">
        <v>0.84199999999999997</v>
      </c>
      <c r="C1244" t="s">
        <v>89</v>
      </c>
      <c r="D1244" t="str">
        <f t="shared" si="19"/>
        <v/>
      </c>
    </row>
    <row r="1245" spans="1:4" x14ac:dyDescent="0.25">
      <c r="B1245" s="1">
        <v>7.8E-2</v>
      </c>
      <c r="C1245" t="s">
        <v>4</v>
      </c>
      <c r="D1245" t="str">
        <f t="shared" si="19"/>
        <v/>
      </c>
    </row>
    <row r="1246" spans="1:4" x14ac:dyDescent="0.25">
      <c r="B1246" s="1">
        <v>7.8E-2</v>
      </c>
      <c r="C1246" t="s">
        <v>13</v>
      </c>
      <c r="D1246" t="str">
        <f t="shared" si="19"/>
        <v/>
      </c>
    </row>
    <row r="1247" spans="1:4" x14ac:dyDescent="0.25">
      <c r="D1247" t="str">
        <f t="shared" si="19"/>
        <v/>
      </c>
    </row>
    <row r="1248" spans="1:4" x14ac:dyDescent="0.25">
      <c r="A1248" t="s">
        <v>319</v>
      </c>
      <c r="D1248">
        <f t="shared" si="19"/>
        <v>87</v>
      </c>
    </row>
    <row r="1249" spans="1:4" x14ac:dyDescent="0.25">
      <c r="D1249" t="str">
        <f t="shared" si="19"/>
        <v/>
      </c>
    </row>
    <row r="1250" spans="1:4" x14ac:dyDescent="0.25">
      <c r="B1250" s="1">
        <v>0.22500000000000001</v>
      </c>
      <c r="C1250" t="s">
        <v>89</v>
      </c>
      <c r="D1250" t="str">
        <f t="shared" si="19"/>
        <v/>
      </c>
    </row>
    <row r="1251" spans="1:4" x14ac:dyDescent="0.25">
      <c r="B1251" s="1">
        <v>0.77400000000000002</v>
      </c>
      <c r="C1251" t="s">
        <v>32</v>
      </c>
      <c r="D1251" t="str">
        <f t="shared" si="19"/>
        <v/>
      </c>
    </row>
    <row r="1252" spans="1:4" x14ac:dyDescent="0.25">
      <c r="D1252" t="str">
        <f t="shared" si="19"/>
        <v/>
      </c>
    </row>
    <row r="1253" spans="1:4" x14ac:dyDescent="0.25">
      <c r="A1253" t="s">
        <v>320</v>
      </c>
      <c r="D1253">
        <f t="shared" si="19"/>
        <v>348</v>
      </c>
    </row>
    <row r="1254" spans="1:4" x14ac:dyDescent="0.25">
      <c r="D1254" t="str">
        <f t="shared" si="19"/>
        <v/>
      </c>
    </row>
    <row r="1255" spans="1:4" x14ac:dyDescent="0.25">
      <c r="B1255" s="1">
        <v>8.9999999999999993E-3</v>
      </c>
      <c r="C1255" t="s">
        <v>18</v>
      </c>
      <c r="D1255" t="str">
        <f t="shared" si="19"/>
        <v/>
      </c>
    </row>
    <row r="1256" spans="1:4" x14ac:dyDescent="0.25">
      <c r="B1256" s="1">
        <v>0.32</v>
      </c>
      <c r="C1256" t="s">
        <v>89</v>
      </c>
      <c r="D1256" t="str">
        <f t="shared" si="19"/>
        <v/>
      </c>
    </row>
    <row r="1257" spans="1:4" x14ac:dyDescent="0.25">
      <c r="B1257" s="1">
        <v>1.2999999999999999E-2</v>
      </c>
      <c r="C1257" t="s">
        <v>4</v>
      </c>
      <c r="D1257" t="str">
        <f t="shared" si="19"/>
        <v/>
      </c>
    </row>
    <row r="1258" spans="1:4" x14ac:dyDescent="0.25">
      <c r="B1258" s="1">
        <v>0.187</v>
      </c>
      <c r="C1258" t="s">
        <v>32</v>
      </c>
      <c r="D1258" t="str">
        <f t="shared" si="19"/>
        <v/>
      </c>
    </row>
    <row r="1259" spans="1:4" x14ac:dyDescent="0.25">
      <c r="B1259" s="1">
        <v>0.03</v>
      </c>
      <c r="C1259" t="s">
        <v>110</v>
      </c>
      <c r="D1259" t="str">
        <f t="shared" si="19"/>
        <v/>
      </c>
    </row>
    <row r="1260" spans="1:4" x14ac:dyDescent="0.25">
      <c r="B1260" s="1">
        <v>0.38600000000000001</v>
      </c>
      <c r="C1260" t="s">
        <v>13</v>
      </c>
      <c r="D1260" t="str">
        <f t="shared" si="19"/>
        <v/>
      </c>
    </row>
    <row r="1261" spans="1:4" x14ac:dyDescent="0.25">
      <c r="B1261" s="1">
        <v>5.0999999999999997E-2</v>
      </c>
      <c r="C1261" t="s">
        <v>97</v>
      </c>
      <c r="D1261" t="str">
        <f t="shared" si="19"/>
        <v/>
      </c>
    </row>
    <row r="1262" spans="1:4" x14ac:dyDescent="0.25">
      <c r="D1262" t="str">
        <f t="shared" si="19"/>
        <v/>
      </c>
    </row>
    <row r="1263" spans="1:4" x14ac:dyDescent="0.25">
      <c r="A1263" t="s">
        <v>321</v>
      </c>
      <c r="D1263">
        <f t="shared" si="19"/>
        <v>18</v>
      </c>
    </row>
    <row r="1264" spans="1:4" x14ac:dyDescent="0.25">
      <c r="D1264" t="str">
        <f t="shared" si="19"/>
        <v/>
      </c>
    </row>
    <row r="1265" spans="1:4" x14ac:dyDescent="0.25">
      <c r="B1265" s="1">
        <v>0.61599999999999999</v>
      </c>
      <c r="C1265" t="s">
        <v>32</v>
      </c>
      <c r="D1265" t="str">
        <f t="shared" si="19"/>
        <v/>
      </c>
    </row>
    <row r="1266" spans="1:4" x14ac:dyDescent="0.25">
      <c r="B1266" s="1">
        <v>0.38300000000000001</v>
      </c>
      <c r="C1266" t="s">
        <v>13</v>
      </c>
      <c r="D1266" t="str">
        <f t="shared" si="19"/>
        <v/>
      </c>
    </row>
    <row r="1267" spans="1:4" x14ac:dyDescent="0.25">
      <c r="D1267" t="str">
        <f t="shared" si="19"/>
        <v/>
      </c>
    </row>
    <row r="1268" spans="1:4" x14ac:dyDescent="0.25">
      <c r="A1268" t="s">
        <v>322</v>
      </c>
      <c r="D1268">
        <f t="shared" si="19"/>
        <v>105</v>
      </c>
    </row>
    <row r="1269" spans="1:4" x14ac:dyDescent="0.25">
      <c r="D1269" t="str">
        <f t="shared" si="19"/>
        <v/>
      </c>
    </row>
    <row r="1270" spans="1:4" x14ac:dyDescent="0.25">
      <c r="B1270" s="1">
        <v>0.86799999999999999</v>
      </c>
      <c r="C1270" t="s">
        <v>89</v>
      </c>
      <c r="D1270" t="str">
        <f t="shared" si="19"/>
        <v/>
      </c>
    </row>
    <row r="1271" spans="1:4" x14ac:dyDescent="0.25">
      <c r="B1271" s="1">
        <v>0.13100000000000001</v>
      </c>
      <c r="C1271" t="s">
        <v>32</v>
      </c>
      <c r="D1271" t="str">
        <f t="shared" si="19"/>
        <v/>
      </c>
    </row>
    <row r="1272" spans="1:4" x14ac:dyDescent="0.25">
      <c r="D1272" t="str">
        <f t="shared" si="19"/>
        <v/>
      </c>
    </row>
    <row r="1273" spans="1:4" x14ac:dyDescent="0.25">
      <c r="A1273" t="s">
        <v>323</v>
      </c>
      <c r="D1273">
        <f t="shared" si="19"/>
        <v>335</v>
      </c>
    </row>
    <row r="1274" spans="1:4" x14ac:dyDescent="0.25">
      <c r="D1274" t="str">
        <f t="shared" si="19"/>
        <v/>
      </c>
    </row>
    <row r="1275" spans="1:4" x14ac:dyDescent="0.25">
      <c r="B1275" s="1">
        <v>1.4999999999999999E-2</v>
      </c>
      <c r="C1275" t="s">
        <v>86</v>
      </c>
      <c r="D1275" t="str">
        <f t="shared" si="19"/>
        <v/>
      </c>
    </row>
    <row r="1276" spans="1:4" x14ac:dyDescent="0.25">
      <c r="B1276" s="1">
        <v>0</v>
      </c>
      <c r="C1276" t="s">
        <v>89</v>
      </c>
      <c r="D1276" t="str">
        <f t="shared" si="19"/>
        <v/>
      </c>
    </row>
    <row r="1277" spans="1:4" x14ac:dyDescent="0.25">
      <c r="B1277" s="1">
        <v>0.98399999999999999</v>
      </c>
      <c r="C1277" t="s">
        <v>32</v>
      </c>
      <c r="D1277" t="str">
        <f t="shared" si="19"/>
        <v/>
      </c>
    </row>
    <row r="1278" spans="1:4" x14ac:dyDescent="0.25">
      <c r="D1278" t="str">
        <f t="shared" si="19"/>
        <v/>
      </c>
    </row>
    <row r="1279" spans="1:4" x14ac:dyDescent="0.25">
      <c r="A1279" t="s">
        <v>324</v>
      </c>
      <c r="D1279">
        <f t="shared" si="19"/>
        <v>2</v>
      </c>
    </row>
    <row r="1280" spans="1:4" x14ac:dyDescent="0.25">
      <c r="D1280" t="str">
        <f t="shared" si="19"/>
        <v/>
      </c>
    </row>
    <row r="1281" spans="1:4" x14ac:dyDescent="0.25">
      <c r="B1281" s="1">
        <v>1</v>
      </c>
      <c r="C1281" t="s">
        <v>32</v>
      </c>
      <c r="D1281" t="str">
        <f t="shared" si="19"/>
        <v/>
      </c>
    </row>
    <row r="1282" spans="1:4" x14ac:dyDescent="0.25">
      <c r="D1282" t="str">
        <f t="shared" si="19"/>
        <v/>
      </c>
    </row>
    <row r="1283" spans="1:4" x14ac:dyDescent="0.25">
      <c r="A1283" t="s">
        <v>325</v>
      </c>
      <c r="D1283">
        <f t="shared" ref="D1283:D1346" si="20">IFERROR(HLOOKUP($A1283,$E$2:$OL$3,2,FALSE),"")</f>
        <v>579</v>
      </c>
    </row>
    <row r="1284" spans="1:4" x14ac:dyDescent="0.25">
      <c r="D1284" t="str">
        <f t="shared" si="20"/>
        <v/>
      </c>
    </row>
    <row r="1285" spans="1:4" x14ac:dyDescent="0.25">
      <c r="B1285" s="1">
        <v>0.125</v>
      </c>
      <c r="C1285" t="s">
        <v>86</v>
      </c>
      <c r="D1285" t="str">
        <f t="shared" si="20"/>
        <v/>
      </c>
    </row>
    <row r="1286" spans="1:4" x14ac:dyDescent="0.25">
      <c r="B1286" s="1">
        <v>0.874</v>
      </c>
      <c r="C1286" t="s">
        <v>32</v>
      </c>
      <c r="D1286" t="str">
        <f t="shared" si="20"/>
        <v/>
      </c>
    </row>
    <row r="1287" spans="1:4" x14ac:dyDescent="0.25">
      <c r="D1287" t="str">
        <f t="shared" si="20"/>
        <v/>
      </c>
    </row>
    <row r="1288" spans="1:4" x14ac:dyDescent="0.25">
      <c r="A1288" s="2" t="s">
        <v>326</v>
      </c>
      <c r="D1288">
        <f t="shared" si="20"/>
        <v>153</v>
      </c>
    </row>
    <row r="1289" spans="1:4" x14ac:dyDescent="0.25">
      <c r="D1289" t="str">
        <f t="shared" si="20"/>
        <v/>
      </c>
    </row>
    <row r="1290" spans="1:4" x14ac:dyDescent="0.25">
      <c r="B1290" s="1">
        <v>0.64700000000000002</v>
      </c>
      <c r="C1290" t="s">
        <v>86</v>
      </c>
      <c r="D1290" t="str">
        <f t="shared" si="20"/>
        <v/>
      </c>
    </row>
    <row r="1291" spans="1:4" x14ac:dyDescent="0.25">
      <c r="B1291" s="1">
        <v>0.35199999999999998</v>
      </c>
      <c r="C1291" t="s">
        <v>32</v>
      </c>
      <c r="D1291" t="str">
        <f t="shared" si="20"/>
        <v/>
      </c>
    </row>
    <row r="1292" spans="1:4" x14ac:dyDescent="0.25">
      <c r="D1292" t="str">
        <f t="shared" si="20"/>
        <v/>
      </c>
    </row>
    <row r="1293" spans="1:4" x14ac:dyDescent="0.25">
      <c r="A1293" t="s">
        <v>327</v>
      </c>
      <c r="D1293">
        <f t="shared" si="20"/>
        <v>25</v>
      </c>
    </row>
    <row r="1294" spans="1:4" x14ac:dyDescent="0.25">
      <c r="D1294" t="str">
        <f t="shared" si="20"/>
        <v/>
      </c>
    </row>
    <row r="1295" spans="1:4" x14ac:dyDescent="0.25">
      <c r="B1295" s="1">
        <v>1</v>
      </c>
      <c r="C1295" t="s">
        <v>88</v>
      </c>
      <c r="D1295" t="str">
        <f t="shared" si="20"/>
        <v/>
      </c>
    </row>
    <row r="1296" spans="1:4" x14ac:dyDescent="0.25">
      <c r="D1296" t="str">
        <f t="shared" si="20"/>
        <v/>
      </c>
    </row>
    <row r="1297" spans="1:4" x14ac:dyDescent="0.25">
      <c r="A1297" t="s">
        <v>328</v>
      </c>
      <c r="D1297">
        <f t="shared" si="20"/>
        <v>348</v>
      </c>
    </row>
    <row r="1298" spans="1:4" x14ac:dyDescent="0.25">
      <c r="D1298" t="str">
        <f t="shared" si="20"/>
        <v/>
      </c>
    </row>
    <row r="1299" spans="1:4" x14ac:dyDescent="0.25">
      <c r="B1299" s="1">
        <v>0.13900000000000001</v>
      </c>
      <c r="C1299" t="s">
        <v>89</v>
      </c>
      <c r="D1299" t="str">
        <f t="shared" si="20"/>
        <v/>
      </c>
    </row>
    <row r="1300" spans="1:4" x14ac:dyDescent="0.25">
      <c r="B1300" s="1">
        <v>0.03</v>
      </c>
      <c r="C1300" t="s">
        <v>90</v>
      </c>
      <c r="D1300" t="str">
        <f t="shared" si="20"/>
        <v/>
      </c>
    </row>
    <row r="1301" spans="1:4" x14ac:dyDescent="0.25">
      <c r="B1301" s="1">
        <v>6.6000000000000003E-2</v>
      </c>
      <c r="C1301" t="s">
        <v>213</v>
      </c>
      <c r="D1301" t="str">
        <f t="shared" si="20"/>
        <v/>
      </c>
    </row>
    <row r="1302" spans="1:4" x14ac:dyDescent="0.25">
      <c r="B1302" s="1">
        <v>0.76400000000000001</v>
      </c>
      <c r="C1302" t="s">
        <v>32</v>
      </c>
      <c r="D1302" t="str">
        <f t="shared" si="20"/>
        <v/>
      </c>
    </row>
    <row r="1303" spans="1:4" x14ac:dyDescent="0.25">
      <c r="D1303" t="str">
        <f t="shared" si="20"/>
        <v/>
      </c>
    </row>
    <row r="1304" spans="1:4" x14ac:dyDescent="0.25">
      <c r="A1304" t="s">
        <v>329</v>
      </c>
      <c r="D1304">
        <f t="shared" si="20"/>
        <v>132</v>
      </c>
    </row>
    <row r="1305" spans="1:4" x14ac:dyDescent="0.25">
      <c r="D1305" t="str">
        <f t="shared" si="20"/>
        <v/>
      </c>
    </row>
    <row r="1306" spans="1:4" x14ac:dyDescent="0.25">
      <c r="B1306" s="1">
        <v>0.95799999999999996</v>
      </c>
      <c r="C1306" t="s">
        <v>89</v>
      </c>
      <c r="D1306" t="str">
        <f t="shared" si="20"/>
        <v/>
      </c>
    </row>
    <row r="1307" spans="1:4" x14ac:dyDescent="0.25">
      <c r="B1307" s="1">
        <v>4.1000000000000002E-2</v>
      </c>
      <c r="C1307" t="s">
        <v>4</v>
      </c>
      <c r="D1307" t="str">
        <f t="shared" si="20"/>
        <v/>
      </c>
    </row>
    <row r="1308" spans="1:4" x14ac:dyDescent="0.25">
      <c r="D1308" t="str">
        <f t="shared" si="20"/>
        <v/>
      </c>
    </row>
    <row r="1309" spans="1:4" x14ac:dyDescent="0.25">
      <c r="A1309" t="s">
        <v>330</v>
      </c>
      <c r="D1309">
        <f t="shared" si="20"/>
        <v>6</v>
      </c>
    </row>
    <row r="1310" spans="1:4" x14ac:dyDescent="0.25">
      <c r="D1310" t="str">
        <f t="shared" si="20"/>
        <v/>
      </c>
    </row>
    <row r="1311" spans="1:4" x14ac:dyDescent="0.25">
      <c r="B1311" s="1">
        <v>1</v>
      </c>
      <c r="C1311" t="s">
        <v>32</v>
      </c>
      <c r="D1311" t="str">
        <f t="shared" si="20"/>
        <v/>
      </c>
    </row>
    <row r="1312" spans="1:4" x14ac:dyDescent="0.25">
      <c r="D1312" t="str">
        <f t="shared" si="20"/>
        <v/>
      </c>
    </row>
    <row r="1313" spans="1:4" x14ac:dyDescent="0.25">
      <c r="A1313" t="s">
        <v>331</v>
      </c>
      <c r="D1313">
        <f t="shared" si="20"/>
        <v>236</v>
      </c>
    </row>
    <row r="1314" spans="1:4" x14ac:dyDescent="0.25">
      <c r="D1314" t="str">
        <f t="shared" si="20"/>
        <v/>
      </c>
    </row>
    <row r="1315" spans="1:4" x14ac:dyDescent="0.25">
      <c r="B1315" s="1">
        <v>0.625</v>
      </c>
      <c r="C1315" t="s">
        <v>89</v>
      </c>
      <c r="D1315" t="str">
        <f t="shared" si="20"/>
        <v/>
      </c>
    </row>
    <row r="1316" spans="1:4" x14ac:dyDescent="0.25">
      <c r="B1316" s="1">
        <v>0.16700000000000001</v>
      </c>
      <c r="C1316" t="s">
        <v>32</v>
      </c>
      <c r="D1316" t="str">
        <f t="shared" si="20"/>
        <v/>
      </c>
    </row>
    <row r="1317" spans="1:4" x14ac:dyDescent="0.25">
      <c r="B1317" s="1">
        <v>0.20599999999999999</v>
      </c>
      <c r="C1317" t="s">
        <v>97</v>
      </c>
      <c r="D1317" t="str">
        <f t="shared" si="20"/>
        <v/>
      </c>
    </row>
    <row r="1318" spans="1:4" x14ac:dyDescent="0.25">
      <c r="A1318" t="s">
        <v>0</v>
      </c>
      <c r="B1318" t="s">
        <v>332</v>
      </c>
      <c r="C1318" t="s">
        <v>333</v>
      </c>
      <c r="D1318" t="str">
        <f t="shared" si="20"/>
        <v/>
      </c>
    </row>
    <row r="1319" spans="1:4" x14ac:dyDescent="0.25">
      <c r="A1319" t="s">
        <v>334</v>
      </c>
      <c r="D1319">
        <f t="shared" si="20"/>
        <v>1346</v>
      </c>
    </row>
    <row r="1320" spans="1:4" x14ac:dyDescent="0.25">
      <c r="D1320" t="str">
        <f t="shared" si="20"/>
        <v/>
      </c>
    </row>
    <row r="1321" spans="1:4" x14ac:dyDescent="0.25">
      <c r="B1321" s="1">
        <v>1</v>
      </c>
      <c r="C1321" t="s">
        <v>43</v>
      </c>
      <c r="D1321" t="str">
        <f t="shared" si="20"/>
        <v/>
      </c>
    </row>
    <row r="1322" spans="1:4" x14ac:dyDescent="0.25">
      <c r="D1322" t="str">
        <f t="shared" si="20"/>
        <v/>
      </c>
    </row>
    <row r="1323" spans="1:4" x14ac:dyDescent="0.25">
      <c r="A1323" t="s">
        <v>335</v>
      </c>
      <c r="D1323">
        <f t="shared" si="20"/>
        <v>20</v>
      </c>
    </row>
    <row r="1324" spans="1:4" x14ac:dyDescent="0.25">
      <c r="D1324" t="str">
        <f t="shared" si="20"/>
        <v/>
      </c>
    </row>
    <row r="1325" spans="1:4" x14ac:dyDescent="0.25">
      <c r="B1325" s="1">
        <v>1</v>
      </c>
      <c r="C1325" t="s">
        <v>43</v>
      </c>
      <c r="D1325" t="str">
        <f t="shared" si="20"/>
        <v/>
      </c>
    </row>
    <row r="1326" spans="1:4" x14ac:dyDescent="0.25">
      <c r="D1326" t="str">
        <f t="shared" si="20"/>
        <v/>
      </c>
    </row>
    <row r="1327" spans="1:4" x14ac:dyDescent="0.25">
      <c r="A1327" t="s">
        <v>336</v>
      </c>
      <c r="D1327">
        <f t="shared" si="20"/>
        <v>0</v>
      </c>
    </row>
    <row r="1328" spans="1:4" x14ac:dyDescent="0.25">
      <c r="D1328" t="str">
        <f t="shared" si="20"/>
        <v/>
      </c>
    </row>
    <row r="1329" spans="1:4" x14ac:dyDescent="0.25">
      <c r="A1329" t="s">
        <v>337</v>
      </c>
      <c r="D1329">
        <f t="shared" si="20"/>
        <v>6</v>
      </c>
    </row>
    <row r="1330" spans="1:4" x14ac:dyDescent="0.25">
      <c r="D1330" t="str">
        <f t="shared" si="20"/>
        <v/>
      </c>
    </row>
    <row r="1331" spans="1:4" x14ac:dyDescent="0.25">
      <c r="B1331" s="1">
        <v>1</v>
      </c>
      <c r="C1331" t="s">
        <v>32</v>
      </c>
      <c r="D1331" t="str">
        <f t="shared" si="20"/>
        <v/>
      </c>
    </row>
    <row r="1332" spans="1:4" x14ac:dyDescent="0.25">
      <c r="D1332" t="str">
        <f t="shared" si="20"/>
        <v/>
      </c>
    </row>
    <row r="1333" spans="1:4" x14ac:dyDescent="0.25">
      <c r="A1333" t="s">
        <v>338</v>
      </c>
      <c r="D1333">
        <f t="shared" si="20"/>
        <v>1178</v>
      </c>
    </row>
    <row r="1334" spans="1:4" x14ac:dyDescent="0.25">
      <c r="D1334" t="str">
        <f t="shared" si="20"/>
        <v/>
      </c>
    </row>
    <row r="1335" spans="1:4" x14ac:dyDescent="0.25">
      <c r="B1335" s="1">
        <v>4.0000000000000001E-3</v>
      </c>
      <c r="C1335" t="s">
        <v>89</v>
      </c>
      <c r="D1335" t="str">
        <f t="shared" si="20"/>
        <v/>
      </c>
    </row>
    <row r="1336" spans="1:4" x14ac:dyDescent="0.25">
      <c r="B1336" s="1">
        <v>0.98399999999999999</v>
      </c>
      <c r="C1336" t="s">
        <v>43</v>
      </c>
      <c r="D1336" t="str">
        <f t="shared" si="20"/>
        <v/>
      </c>
    </row>
    <row r="1337" spans="1:4" x14ac:dyDescent="0.25">
      <c r="B1337" s="1">
        <v>4.0000000000000001E-3</v>
      </c>
      <c r="C1337" t="s">
        <v>62</v>
      </c>
      <c r="D1337" t="str">
        <f t="shared" si="20"/>
        <v/>
      </c>
    </row>
    <row r="1338" spans="1:4" x14ac:dyDescent="0.25">
      <c r="B1338" s="1">
        <v>6.0000000000000001E-3</v>
      </c>
      <c r="C1338" t="s">
        <v>32</v>
      </c>
      <c r="D1338" t="str">
        <f t="shared" si="20"/>
        <v/>
      </c>
    </row>
    <row r="1339" spans="1:4" x14ac:dyDescent="0.25">
      <c r="D1339" t="str">
        <f t="shared" si="20"/>
        <v/>
      </c>
    </row>
    <row r="1340" spans="1:4" x14ac:dyDescent="0.25">
      <c r="A1340" t="s">
        <v>339</v>
      </c>
      <c r="D1340">
        <f t="shared" si="20"/>
        <v>18</v>
      </c>
    </row>
    <row r="1341" spans="1:4" x14ac:dyDescent="0.25">
      <c r="D1341" t="str">
        <f t="shared" si="20"/>
        <v/>
      </c>
    </row>
    <row r="1342" spans="1:4" x14ac:dyDescent="0.25">
      <c r="B1342" s="1">
        <v>1</v>
      </c>
      <c r="C1342" t="s">
        <v>43</v>
      </c>
      <c r="D1342" t="str">
        <f t="shared" si="20"/>
        <v/>
      </c>
    </row>
    <row r="1343" spans="1:4" x14ac:dyDescent="0.25">
      <c r="D1343" t="str">
        <f t="shared" si="20"/>
        <v/>
      </c>
    </row>
    <row r="1344" spans="1:4" x14ac:dyDescent="0.25">
      <c r="A1344" t="s">
        <v>340</v>
      </c>
      <c r="D1344">
        <f t="shared" si="20"/>
        <v>3</v>
      </c>
    </row>
    <row r="1345" spans="1:4" x14ac:dyDescent="0.25">
      <c r="D1345" t="str">
        <f t="shared" si="20"/>
        <v/>
      </c>
    </row>
    <row r="1346" spans="1:4" x14ac:dyDescent="0.25">
      <c r="B1346" s="1">
        <v>1</v>
      </c>
      <c r="C1346" t="s">
        <v>32</v>
      </c>
      <c r="D1346" t="str">
        <f t="shared" si="20"/>
        <v/>
      </c>
    </row>
    <row r="1347" spans="1:4" x14ac:dyDescent="0.25">
      <c r="D1347" t="str">
        <f t="shared" ref="D1347:D1410" si="21">IFERROR(HLOOKUP($A1347,$E$2:$OL$3,2,FALSE),"")</f>
        <v/>
      </c>
    </row>
    <row r="1348" spans="1:4" x14ac:dyDescent="0.25">
      <c r="A1348" t="s">
        <v>341</v>
      </c>
      <c r="D1348">
        <f t="shared" si="21"/>
        <v>86</v>
      </c>
    </row>
    <row r="1349" spans="1:4" x14ac:dyDescent="0.25">
      <c r="D1349" t="str">
        <f t="shared" si="21"/>
        <v/>
      </c>
    </row>
    <row r="1350" spans="1:4" x14ac:dyDescent="0.25">
      <c r="B1350" s="1">
        <v>1</v>
      </c>
      <c r="C1350" t="s">
        <v>32</v>
      </c>
      <c r="D1350" t="str">
        <f t="shared" si="21"/>
        <v/>
      </c>
    </row>
    <row r="1351" spans="1:4" x14ac:dyDescent="0.25">
      <c r="D1351" t="str">
        <f t="shared" si="21"/>
        <v/>
      </c>
    </row>
    <row r="1352" spans="1:4" x14ac:dyDescent="0.25">
      <c r="A1352" t="s">
        <v>342</v>
      </c>
      <c r="D1352">
        <f t="shared" si="21"/>
        <v>6</v>
      </c>
    </row>
    <row r="1353" spans="1:4" x14ac:dyDescent="0.25">
      <c r="D1353" t="str">
        <f t="shared" si="21"/>
        <v/>
      </c>
    </row>
    <row r="1354" spans="1:4" x14ac:dyDescent="0.25">
      <c r="B1354" s="1">
        <v>1</v>
      </c>
      <c r="C1354" t="s">
        <v>151</v>
      </c>
      <c r="D1354" t="str">
        <f t="shared" si="21"/>
        <v/>
      </c>
    </row>
    <row r="1355" spans="1:4" x14ac:dyDescent="0.25">
      <c r="D1355" t="str">
        <f t="shared" si="21"/>
        <v/>
      </c>
    </row>
    <row r="1356" spans="1:4" x14ac:dyDescent="0.25">
      <c r="A1356" t="s">
        <v>343</v>
      </c>
      <c r="D1356">
        <f t="shared" si="21"/>
        <v>86</v>
      </c>
    </row>
    <row r="1357" spans="1:4" x14ac:dyDescent="0.25">
      <c r="D1357" t="str">
        <f t="shared" si="21"/>
        <v/>
      </c>
    </row>
    <row r="1358" spans="1:4" x14ac:dyDescent="0.25">
      <c r="B1358" s="1">
        <v>1</v>
      </c>
      <c r="C1358" t="s">
        <v>32</v>
      </c>
      <c r="D1358" t="str">
        <f t="shared" si="21"/>
        <v/>
      </c>
    </row>
    <row r="1359" spans="1:4" x14ac:dyDescent="0.25">
      <c r="D1359" t="str">
        <f t="shared" si="21"/>
        <v/>
      </c>
    </row>
    <row r="1360" spans="1:4" x14ac:dyDescent="0.25">
      <c r="A1360" t="s">
        <v>344</v>
      </c>
      <c r="D1360">
        <f t="shared" si="21"/>
        <v>3</v>
      </c>
    </row>
    <row r="1361" spans="1:4" x14ac:dyDescent="0.25">
      <c r="D1361" t="str">
        <f t="shared" si="21"/>
        <v/>
      </c>
    </row>
    <row r="1362" spans="1:4" x14ac:dyDescent="0.25">
      <c r="B1362" s="1">
        <v>1</v>
      </c>
      <c r="C1362" t="s">
        <v>32</v>
      </c>
      <c r="D1362" t="str">
        <f t="shared" si="21"/>
        <v/>
      </c>
    </row>
    <row r="1363" spans="1:4" x14ac:dyDescent="0.25">
      <c r="D1363" t="str">
        <f t="shared" si="21"/>
        <v/>
      </c>
    </row>
    <row r="1364" spans="1:4" x14ac:dyDescent="0.25">
      <c r="A1364" t="s">
        <v>345</v>
      </c>
      <c r="D1364">
        <f t="shared" si="21"/>
        <v>86</v>
      </c>
    </row>
    <row r="1365" spans="1:4" x14ac:dyDescent="0.25">
      <c r="D1365" t="str">
        <f t="shared" si="21"/>
        <v/>
      </c>
    </row>
    <row r="1366" spans="1:4" x14ac:dyDescent="0.25">
      <c r="B1366" s="1">
        <v>1</v>
      </c>
      <c r="C1366" t="s">
        <v>32</v>
      </c>
      <c r="D1366" t="str">
        <f t="shared" si="21"/>
        <v/>
      </c>
    </row>
    <row r="1367" spans="1:4" x14ac:dyDescent="0.25">
      <c r="D1367" t="str">
        <f t="shared" si="21"/>
        <v/>
      </c>
    </row>
    <row r="1368" spans="1:4" x14ac:dyDescent="0.25">
      <c r="A1368" t="s">
        <v>346</v>
      </c>
      <c r="D1368">
        <f t="shared" si="21"/>
        <v>34</v>
      </c>
    </row>
    <row r="1369" spans="1:4" x14ac:dyDescent="0.25">
      <c r="D1369" t="str">
        <f t="shared" si="21"/>
        <v/>
      </c>
    </row>
    <row r="1370" spans="1:4" x14ac:dyDescent="0.25">
      <c r="B1370" s="1">
        <v>1</v>
      </c>
      <c r="C1370" t="s">
        <v>32</v>
      </c>
      <c r="D1370" t="str">
        <f t="shared" si="21"/>
        <v/>
      </c>
    </row>
    <row r="1371" spans="1:4" x14ac:dyDescent="0.25">
      <c r="D1371" t="str">
        <f t="shared" si="21"/>
        <v/>
      </c>
    </row>
    <row r="1372" spans="1:4" x14ac:dyDescent="0.25">
      <c r="A1372" t="s">
        <v>347</v>
      </c>
      <c r="D1372">
        <f t="shared" si="21"/>
        <v>109</v>
      </c>
    </row>
    <row r="1373" spans="1:4" x14ac:dyDescent="0.25">
      <c r="D1373" t="str">
        <f t="shared" si="21"/>
        <v/>
      </c>
    </row>
    <row r="1374" spans="1:4" x14ac:dyDescent="0.25">
      <c r="B1374" s="1">
        <v>1</v>
      </c>
      <c r="C1374" t="s">
        <v>32</v>
      </c>
      <c r="D1374" t="str">
        <f t="shared" si="21"/>
        <v/>
      </c>
    </row>
    <row r="1375" spans="1:4" x14ac:dyDescent="0.25">
      <c r="D1375" t="str">
        <f t="shared" si="21"/>
        <v/>
      </c>
    </row>
    <row r="1376" spans="1:4" x14ac:dyDescent="0.25">
      <c r="A1376" t="s">
        <v>348</v>
      </c>
      <c r="D1376">
        <f t="shared" si="21"/>
        <v>195</v>
      </c>
    </row>
    <row r="1377" spans="1:4" x14ac:dyDescent="0.25">
      <c r="D1377" t="str">
        <f t="shared" si="21"/>
        <v/>
      </c>
    </row>
    <row r="1378" spans="1:4" x14ac:dyDescent="0.25">
      <c r="B1378" s="1">
        <v>1</v>
      </c>
      <c r="C1378" t="s">
        <v>32</v>
      </c>
      <c r="D1378" t="str">
        <f t="shared" si="21"/>
        <v/>
      </c>
    </row>
    <row r="1379" spans="1:4" x14ac:dyDescent="0.25">
      <c r="D1379" t="str">
        <f t="shared" si="21"/>
        <v/>
      </c>
    </row>
    <row r="1380" spans="1:4" x14ac:dyDescent="0.25">
      <c r="A1380" t="s">
        <v>349</v>
      </c>
      <c r="D1380">
        <f t="shared" si="21"/>
        <v>61</v>
      </c>
    </row>
    <row r="1381" spans="1:4" x14ac:dyDescent="0.25">
      <c r="D1381" t="str">
        <f t="shared" si="21"/>
        <v/>
      </c>
    </row>
    <row r="1382" spans="1:4" x14ac:dyDescent="0.25">
      <c r="B1382" s="1">
        <v>1</v>
      </c>
      <c r="C1382" t="s">
        <v>13</v>
      </c>
      <c r="D1382" t="str">
        <f t="shared" si="21"/>
        <v/>
      </c>
    </row>
    <row r="1383" spans="1:4" x14ac:dyDescent="0.25">
      <c r="A1383" t="s">
        <v>0</v>
      </c>
      <c r="B1383" t="s">
        <v>350</v>
      </c>
      <c r="C1383" t="s">
        <v>351</v>
      </c>
      <c r="D1383" t="str">
        <f t="shared" si="21"/>
        <v/>
      </c>
    </row>
    <row r="1384" spans="1:4" x14ac:dyDescent="0.25">
      <c r="A1384" t="s">
        <v>352</v>
      </c>
      <c r="D1384">
        <f t="shared" si="21"/>
        <v>10</v>
      </c>
    </row>
    <row r="1385" spans="1:4" x14ac:dyDescent="0.25">
      <c r="D1385" t="str">
        <f t="shared" si="21"/>
        <v/>
      </c>
    </row>
    <row r="1386" spans="1:4" x14ac:dyDescent="0.25">
      <c r="B1386" s="1">
        <v>1</v>
      </c>
      <c r="C1386" t="s">
        <v>97</v>
      </c>
      <c r="D1386" t="str">
        <f t="shared" si="21"/>
        <v/>
      </c>
    </row>
    <row r="1387" spans="1:4" x14ac:dyDescent="0.25">
      <c r="D1387" t="str">
        <f t="shared" si="21"/>
        <v/>
      </c>
    </row>
    <row r="1388" spans="1:4" x14ac:dyDescent="0.25">
      <c r="A1388" t="s">
        <v>353</v>
      </c>
      <c r="D1388">
        <f t="shared" si="21"/>
        <v>35</v>
      </c>
    </row>
    <row r="1389" spans="1:4" x14ac:dyDescent="0.25">
      <c r="D1389" t="str">
        <f t="shared" si="21"/>
        <v/>
      </c>
    </row>
    <row r="1390" spans="1:4" x14ac:dyDescent="0.25">
      <c r="B1390" s="1">
        <v>1</v>
      </c>
      <c r="C1390" t="s">
        <v>30</v>
      </c>
      <c r="D1390" t="str">
        <f t="shared" si="21"/>
        <v/>
      </c>
    </row>
    <row r="1391" spans="1:4" x14ac:dyDescent="0.25">
      <c r="D1391" t="str">
        <f t="shared" si="21"/>
        <v/>
      </c>
    </row>
    <row r="1392" spans="1:4" x14ac:dyDescent="0.25">
      <c r="A1392" t="s">
        <v>354</v>
      </c>
      <c r="D1392">
        <f t="shared" si="21"/>
        <v>48</v>
      </c>
    </row>
    <row r="1393" spans="1:4" x14ac:dyDescent="0.25">
      <c r="D1393" t="str">
        <f t="shared" si="21"/>
        <v/>
      </c>
    </row>
    <row r="1394" spans="1:4" x14ac:dyDescent="0.25">
      <c r="B1394" s="1">
        <v>1</v>
      </c>
      <c r="C1394" t="s">
        <v>30</v>
      </c>
      <c r="D1394" t="str">
        <f t="shared" si="21"/>
        <v/>
      </c>
    </row>
    <row r="1395" spans="1:4" x14ac:dyDescent="0.25">
      <c r="D1395" t="str">
        <f t="shared" si="21"/>
        <v/>
      </c>
    </row>
    <row r="1396" spans="1:4" x14ac:dyDescent="0.25">
      <c r="A1396" t="s">
        <v>355</v>
      </c>
      <c r="D1396">
        <f t="shared" si="21"/>
        <v>48</v>
      </c>
    </row>
    <row r="1397" spans="1:4" x14ac:dyDescent="0.25">
      <c r="D1397" t="str">
        <f t="shared" si="21"/>
        <v/>
      </c>
    </row>
    <row r="1398" spans="1:4" x14ac:dyDescent="0.25">
      <c r="B1398" s="1">
        <v>1</v>
      </c>
      <c r="C1398" t="s">
        <v>30</v>
      </c>
      <c r="D1398" t="str">
        <f t="shared" si="21"/>
        <v/>
      </c>
    </row>
    <row r="1399" spans="1:4" x14ac:dyDescent="0.25">
      <c r="D1399" t="str">
        <f t="shared" si="21"/>
        <v/>
      </c>
    </row>
    <row r="1400" spans="1:4" x14ac:dyDescent="0.25">
      <c r="A1400" t="s">
        <v>356</v>
      </c>
      <c r="D1400">
        <f t="shared" si="21"/>
        <v>0</v>
      </c>
    </row>
    <row r="1401" spans="1:4" x14ac:dyDescent="0.25">
      <c r="D1401" t="str">
        <f t="shared" si="21"/>
        <v/>
      </c>
    </row>
    <row r="1402" spans="1:4" x14ac:dyDescent="0.25">
      <c r="A1402" t="s">
        <v>357</v>
      </c>
      <c r="D1402">
        <f t="shared" si="21"/>
        <v>2</v>
      </c>
    </row>
    <row r="1403" spans="1:4" x14ac:dyDescent="0.25">
      <c r="D1403" t="str">
        <f t="shared" si="21"/>
        <v/>
      </c>
    </row>
    <row r="1404" spans="1:4" x14ac:dyDescent="0.25">
      <c r="B1404" s="1">
        <v>1</v>
      </c>
      <c r="C1404" t="s">
        <v>30</v>
      </c>
      <c r="D1404" t="str">
        <f t="shared" si="21"/>
        <v/>
      </c>
    </row>
    <row r="1405" spans="1:4" x14ac:dyDescent="0.25">
      <c r="A1405" t="s">
        <v>0</v>
      </c>
      <c r="B1405" t="s">
        <v>358</v>
      </c>
      <c r="C1405" t="s">
        <v>359</v>
      </c>
      <c r="D1405" t="str">
        <f t="shared" si="21"/>
        <v/>
      </c>
    </row>
    <row r="1406" spans="1:4" x14ac:dyDescent="0.25">
      <c r="A1406" t="s">
        <v>360</v>
      </c>
      <c r="D1406">
        <f t="shared" si="21"/>
        <v>2</v>
      </c>
    </row>
    <row r="1407" spans="1:4" x14ac:dyDescent="0.25">
      <c r="D1407" t="str">
        <f t="shared" si="21"/>
        <v/>
      </c>
    </row>
    <row r="1408" spans="1:4" x14ac:dyDescent="0.25">
      <c r="B1408" s="1">
        <v>1</v>
      </c>
      <c r="C1408" t="s">
        <v>76</v>
      </c>
      <c r="D1408" t="str">
        <f t="shared" si="21"/>
        <v/>
      </c>
    </row>
    <row r="1409" spans="1:4" x14ac:dyDescent="0.25">
      <c r="A1409" t="s">
        <v>0</v>
      </c>
      <c r="B1409" t="s">
        <v>361</v>
      </c>
      <c r="C1409" t="s">
        <v>362</v>
      </c>
      <c r="D1409" t="str">
        <f t="shared" si="21"/>
        <v/>
      </c>
    </row>
    <row r="1410" spans="1:4" x14ac:dyDescent="0.25">
      <c r="A1410" t="s">
        <v>363</v>
      </c>
      <c r="D1410">
        <f t="shared" si="21"/>
        <v>11</v>
      </c>
    </row>
    <row r="1411" spans="1:4" x14ac:dyDescent="0.25">
      <c r="D1411" t="str">
        <f t="shared" ref="D1411:D1474" si="22">IFERROR(HLOOKUP($A1411,$E$2:$OL$3,2,FALSE),"")</f>
        <v/>
      </c>
    </row>
    <row r="1412" spans="1:4" x14ac:dyDescent="0.25">
      <c r="B1412" s="1">
        <v>1</v>
      </c>
      <c r="C1412" t="s">
        <v>13</v>
      </c>
      <c r="D1412" t="str">
        <f t="shared" si="22"/>
        <v/>
      </c>
    </row>
    <row r="1413" spans="1:4" x14ac:dyDescent="0.25">
      <c r="A1413" t="s">
        <v>0</v>
      </c>
      <c r="B1413" t="s">
        <v>364</v>
      </c>
      <c r="C1413" t="s">
        <v>365</v>
      </c>
      <c r="D1413" t="str">
        <f t="shared" si="22"/>
        <v/>
      </c>
    </row>
    <row r="1414" spans="1:4" x14ac:dyDescent="0.25">
      <c r="A1414" s="2" t="s">
        <v>366</v>
      </c>
      <c r="D1414">
        <f t="shared" si="22"/>
        <v>16</v>
      </c>
    </row>
    <row r="1415" spans="1:4" x14ac:dyDescent="0.25">
      <c r="D1415" t="str">
        <f t="shared" si="22"/>
        <v/>
      </c>
    </row>
    <row r="1416" spans="1:4" x14ac:dyDescent="0.25">
      <c r="B1416" s="1">
        <v>1</v>
      </c>
      <c r="C1416" t="s">
        <v>86</v>
      </c>
      <c r="D1416" t="str">
        <f t="shared" si="22"/>
        <v/>
      </c>
    </row>
    <row r="1417" spans="1:4" x14ac:dyDescent="0.25">
      <c r="D1417" t="str">
        <f t="shared" si="22"/>
        <v/>
      </c>
    </row>
    <row r="1418" spans="1:4" x14ac:dyDescent="0.25">
      <c r="A1418" t="s">
        <v>367</v>
      </c>
      <c r="D1418">
        <f t="shared" si="22"/>
        <v>85</v>
      </c>
    </row>
    <row r="1419" spans="1:4" x14ac:dyDescent="0.25">
      <c r="D1419" t="str">
        <f t="shared" si="22"/>
        <v/>
      </c>
    </row>
    <row r="1420" spans="1:4" x14ac:dyDescent="0.25">
      <c r="B1420" s="1">
        <v>0.83899999999999997</v>
      </c>
      <c r="C1420" t="s">
        <v>368</v>
      </c>
      <c r="D1420" t="str">
        <f t="shared" si="22"/>
        <v/>
      </c>
    </row>
    <row r="1421" spans="1:4" x14ac:dyDescent="0.25">
      <c r="B1421" s="1">
        <v>0.16</v>
      </c>
      <c r="C1421" t="s">
        <v>369</v>
      </c>
      <c r="D1421" t="str">
        <f t="shared" si="22"/>
        <v/>
      </c>
    </row>
    <row r="1422" spans="1:4" x14ac:dyDescent="0.25">
      <c r="D1422" t="str">
        <f t="shared" si="22"/>
        <v/>
      </c>
    </row>
    <row r="1423" spans="1:4" x14ac:dyDescent="0.25">
      <c r="A1423" t="s">
        <v>370</v>
      </c>
      <c r="D1423">
        <f t="shared" si="22"/>
        <v>50</v>
      </c>
    </row>
    <row r="1424" spans="1:4" x14ac:dyDescent="0.25">
      <c r="D1424" t="str">
        <f t="shared" si="22"/>
        <v/>
      </c>
    </row>
    <row r="1425" spans="1:4" x14ac:dyDescent="0.25">
      <c r="B1425" s="1">
        <v>0.126</v>
      </c>
      <c r="C1425" t="s">
        <v>67</v>
      </c>
      <c r="D1425" t="str">
        <f t="shared" si="22"/>
        <v/>
      </c>
    </row>
    <row r="1426" spans="1:4" x14ac:dyDescent="0.25">
      <c r="B1426" s="1">
        <v>0.83799999999999997</v>
      </c>
      <c r="C1426" t="s">
        <v>126</v>
      </c>
      <c r="D1426" t="str">
        <f t="shared" si="22"/>
        <v/>
      </c>
    </row>
    <row r="1427" spans="1:4" x14ac:dyDescent="0.25">
      <c r="B1427" s="1">
        <v>3.4000000000000002E-2</v>
      </c>
      <c r="C1427" t="s">
        <v>108</v>
      </c>
      <c r="D1427" t="str">
        <f t="shared" si="22"/>
        <v/>
      </c>
    </row>
    <row r="1428" spans="1:4" x14ac:dyDescent="0.25">
      <c r="D1428" t="str">
        <f t="shared" si="22"/>
        <v/>
      </c>
    </row>
    <row r="1429" spans="1:4" x14ac:dyDescent="0.25">
      <c r="A1429" t="s">
        <v>371</v>
      </c>
      <c r="D1429">
        <f t="shared" si="22"/>
        <v>32</v>
      </c>
    </row>
    <row r="1430" spans="1:4" x14ac:dyDescent="0.25">
      <c r="D1430" t="str">
        <f t="shared" si="22"/>
        <v/>
      </c>
    </row>
    <row r="1431" spans="1:4" x14ac:dyDescent="0.25">
      <c r="B1431" s="1">
        <v>1</v>
      </c>
      <c r="C1431" t="s">
        <v>46</v>
      </c>
      <c r="D1431" t="str">
        <f t="shared" si="22"/>
        <v/>
      </c>
    </row>
    <row r="1432" spans="1:4" x14ac:dyDescent="0.25">
      <c r="D1432" t="str">
        <f t="shared" si="22"/>
        <v/>
      </c>
    </row>
    <row r="1433" spans="1:4" x14ac:dyDescent="0.25">
      <c r="A1433" t="s">
        <v>372</v>
      </c>
      <c r="D1433">
        <f t="shared" si="22"/>
        <v>60</v>
      </c>
    </row>
    <row r="1434" spans="1:4" x14ac:dyDescent="0.25">
      <c r="D1434" t="str">
        <f t="shared" si="22"/>
        <v/>
      </c>
    </row>
    <row r="1435" spans="1:4" x14ac:dyDescent="0.25">
      <c r="B1435" s="1">
        <v>4.7E-2</v>
      </c>
      <c r="C1435" t="s">
        <v>134</v>
      </c>
      <c r="D1435" t="str">
        <f t="shared" si="22"/>
        <v/>
      </c>
    </row>
    <row r="1436" spans="1:4" x14ac:dyDescent="0.25">
      <c r="B1436" s="1">
        <v>0.95199999999999996</v>
      </c>
      <c r="C1436" t="s">
        <v>30</v>
      </c>
      <c r="D1436" t="str">
        <f t="shared" si="22"/>
        <v/>
      </c>
    </row>
    <row r="1437" spans="1:4" x14ac:dyDescent="0.25">
      <c r="D1437" t="str">
        <f t="shared" si="22"/>
        <v/>
      </c>
    </row>
    <row r="1438" spans="1:4" x14ac:dyDescent="0.25">
      <c r="A1438" t="s">
        <v>373</v>
      </c>
      <c r="D1438">
        <f t="shared" si="22"/>
        <v>8</v>
      </c>
    </row>
    <row r="1439" spans="1:4" x14ac:dyDescent="0.25">
      <c r="D1439" t="str">
        <f t="shared" si="22"/>
        <v/>
      </c>
    </row>
    <row r="1440" spans="1:4" x14ac:dyDescent="0.25">
      <c r="B1440" s="1">
        <v>1</v>
      </c>
      <c r="C1440" t="s">
        <v>30</v>
      </c>
      <c r="D1440" t="str">
        <f t="shared" si="22"/>
        <v/>
      </c>
    </row>
    <row r="1441" spans="1:4" x14ac:dyDescent="0.25">
      <c r="D1441" t="str">
        <f t="shared" si="22"/>
        <v/>
      </c>
    </row>
    <row r="1442" spans="1:4" x14ac:dyDescent="0.25">
      <c r="A1442" t="s">
        <v>374</v>
      </c>
      <c r="D1442">
        <f t="shared" si="22"/>
        <v>4</v>
      </c>
    </row>
    <row r="1443" spans="1:4" x14ac:dyDescent="0.25">
      <c r="D1443" t="str">
        <f t="shared" si="22"/>
        <v/>
      </c>
    </row>
    <row r="1444" spans="1:4" x14ac:dyDescent="0.25">
      <c r="B1444" s="1">
        <v>1</v>
      </c>
      <c r="C1444" t="s">
        <v>30</v>
      </c>
      <c r="D1444" t="str">
        <f t="shared" si="22"/>
        <v/>
      </c>
    </row>
    <row r="1445" spans="1:4" x14ac:dyDescent="0.25">
      <c r="D1445" t="str">
        <f t="shared" si="22"/>
        <v/>
      </c>
    </row>
    <row r="1446" spans="1:4" x14ac:dyDescent="0.25">
      <c r="A1446" t="s">
        <v>375</v>
      </c>
      <c r="D1446">
        <f t="shared" si="22"/>
        <v>57</v>
      </c>
    </row>
    <row r="1447" spans="1:4" x14ac:dyDescent="0.25">
      <c r="D1447" t="str">
        <f t="shared" si="22"/>
        <v/>
      </c>
    </row>
    <row r="1448" spans="1:4" x14ac:dyDescent="0.25">
      <c r="B1448" s="1">
        <v>6.2E-2</v>
      </c>
      <c r="C1448" t="s">
        <v>43</v>
      </c>
      <c r="D1448" t="str">
        <f t="shared" si="22"/>
        <v/>
      </c>
    </row>
    <row r="1449" spans="1:4" x14ac:dyDescent="0.25">
      <c r="B1449" s="1">
        <v>3.1E-2</v>
      </c>
      <c r="C1449" t="s">
        <v>11</v>
      </c>
      <c r="D1449" t="str">
        <f t="shared" si="22"/>
        <v/>
      </c>
    </row>
    <row r="1450" spans="1:4" x14ac:dyDescent="0.25">
      <c r="B1450" s="1">
        <v>4.9000000000000002E-2</v>
      </c>
      <c r="C1450" t="s">
        <v>134</v>
      </c>
      <c r="D1450" t="str">
        <f t="shared" si="22"/>
        <v/>
      </c>
    </row>
    <row r="1451" spans="1:4" x14ac:dyDescent="0.25">
      <c r="B1451" s="1">
        <v>0.156</v>
      </c>
      <c r="C1451" t="s">
        <v>178</v>
      </c>
      <c r="D1451" t="str">
        <f t="shared" si="22"/>
        <v/>
      </c>
    </row>
    <row r="1452" spans="1:4" x14ac:dyDescent="0.25">
      <c r="B1452" s="1">
        <v>0.54800000000000004</v>
      </c>
      <c r="C1452" t="s">
        <v>376</v>
      </c>
      <c r="D1452" t="str">
        <f t="shared" si="22"/>
        <v/>
      </c>
    </row>
    <row r="1453" spans="1:4" x14ac:dyDescent="0.25">
      <c r="B1453" s="1">
        <v>0.13400000000000001</v>
      </c>
      <c r="C1453" t="s">
        <v>30</v>
      </c>
      <c r="D1453" t="str">
        <f t="shared" si="22"/>
        <v/>
      </c>
    </row>
    <row r="1454" spans="1:4" x14ac:dyDescent="0.25">
      <c r="B1454" s="1">
        <v>1.7999999999999999E-2</v>
      </c>
      <c r="C1454" t="s">
        <v>377</v>
      </c>
      <c r="D1454" t="str">
        <f t="shared" si="22"/>
        <v/>
      </c>
    </row>
    <row r="1455" spans="1:4" x14ac:dyDescent="0.25">
      <c r="D1455" t="str">
        <f t="shared" si="22"/>
        <v/>
      </c>
    </row>
    <row r="1456" spans="1:4" x14ac:dyDescent="0.25">
      <c r="A1456" t="s">
        <v>378</v>
      </c>
      <c r="D1456">
        <f t="shared" si="22"/>
        <v>13</v>
      </c>
    </row>
    <row r="1457" spans="1:4" x14ac:dyDescent="0.25">
      <c r="D1457" t="str">
        <f t="shared" si="22"/>
        <v/>
      </c>
    </row>
    <row r="1458" spans="1:4" x14ac:dyDescent="0.25">
      <c r="B1458" s="1">
        <v>1</v>
      </c>
      <c r="C1458" t="s">
        <v>178</v>
      </c>
      <c r="D1458" t="str">
        <f t="shared" si="22"/>
        <v/>
      </c>
    </row>
    <row r="1459" spans="1:4" x14ac:dyDescent="0.25">
      <c r="D1459" t="str">
        <f t="shared" si="22"/>
        <v/>
      </c>
    </row>
    <row r="1460" spans="1:4" x14ac:dyDescent="0.25">
      <c r="A1460" t="s">
        <v>379</v>
      </c>
      <c r="D1460">
        <f t="shared" si="22"/>
        <v>92</v>
      </c>
    </row>
    <row r="1461" spans="1:4" x14ac:dyDescent="0.25">
      <c r="D1461" t="str">
        <f t="shared" si="22"/>
        <v/>
      </c>
    </row>
    <row r="1462" spans="1:4" x14ac:dyDescent="0.25">
      <c r="B1462" s="1">
        <v>0.69699999999999995</v>
      </c>
      <c r="C1462" t="s">
        <v>176</v>
      </c>
      <c r="D1462" t="str">
        <f t="shared" si="22"/>
        <v/>
      </c>
    </row>
    <row r="1463" spans="1:4" x14ac:dyDescent="0.25">
      <c r="B1463" s="1">
        <v>6.2E-2</v>
      </c>
      <c r="C1463" t="s">
        <v>61</v>
      </c>
      <c r="D1463" t="str">
        <f t="shared" si="22"/>
        <v/>
      </c>
    </row>
    <row r="1464" spans="1:4" x14ac:dyDescent="0.25">
      <c r="B1464" s="1">
        <v>0.24</v>
      </c>
      <c r="C1464" t="s">
        <v>99</v>
      </c>
      <c r="D1464" t="str">
        <f t="shared" si="22"/>
        <v/>
      </c>
    </row>
    <row r="1465" spans="1:4" x14ac:dyDescent="0.25">
      <c r="D1465" t="str">
        <f t="shared" si="22"/>
        <v/>
      </c>
    </row>
    <row r="1466" spans="1:4" x14ac:dyDescent="0.25">
      <c r="A1466" t="s">
        <v>380</v>
      </c>
      <c r="D1466">
        <f t="shared" si="22"/>
        <v>4</v>
      </c>
    </row>
    <row r="1467" spans="1:4" x14ac:dyDescent="0.25">
      <c r="D1467" t="str">
        <f t="shared" si="22"/>
        <v/>
      </c>
    </row>
    <row r="1468" spans="1:4" x14ac:dyDescent="0.25">
      <c r="B1468" s="1">
        <v>0.5</v>
      </c>
      <c r="C1468" t="s">
        <v>13</v>
      </c>
      <c r="D1468" t="str">
        <f t="shared" si="22"/>
        <v/>
      </c>
    </row>
    <row r="1469" spans="1:4" x14ac:dyDescent="0.25">
      <c r="B1469" s="1">
        <v>0.5</v>
      </c>
      <c r="C1469" t="s">
        <v>11</v>
      </c>
      <c r="D1469" t="str">
        <f t="shared" si="22"/>
        <v/>
      </c>
    </row>
    <row r="1470" spans="1:4" x14ac:dyDescent="0.25">
      <c r="A1470" t="s">
        <v>0</v>
      </c>
      <c r="B1470" t="s">
        <v>381</v>
      </c>
      <c r="C1470" t="s">
        <v>382</v>
      </c>
      <c r="D1470" t="str">
        <f t="shared" si="22"/>
        <v/>
      </c>
    </row>
    <row r="1471" spans="1:4" x14ac:dyDescent="0.25">
      <c r="A1471" t="s">
        <v>383</v>
      </c>
      <c r="D1471">
        <f t="shared" si="22"/>
        <v>68</v>
      </c>
    </row>
    <row r="1472" spans="1:4" x14ac:dyDescent="0.25">
      <c r="D1472" t="str">
        <f t="shared" si="22"/>
        <v/>
      </c>
    </row>
    <row r="1473" spans="1:4" x14ac:dyDescent="0.25">
      <c r="B1473" s="1">
        <v>0.158</v>
      </c>
      <c r="C1473" t="s">
        <v>18</v>
      </c>
      <c r="D1473" t="str">
        <f t="shared" si="22"/>
        <v/>
      </c>
    </row>
    <row r="1474" spans="1:4" x14ac:dyDescent="0.25">
      <c r="B1474" s="1">
        <v>0.84099999999999997</v>
      </c>
      <c r="C1474" t="s">
        <v>13</v>
      </c>
      <c r="D1474" t="str">
        <f t="shared" si="22"/>
        <v/>
      </c>
    </row>
    <row r="1475" spans="1:4" x14ac:dyDescent="0.25">
      <c r="D1475" t="str">
        <f t="shared" ref="D1475:D1538" si="23">IFERROR(HLOOKUP($A1475,$E$2:$OL$3,2,FALSE),"")</f>
        <v/>
      </c>
    </row>
    <row r="1476" spans="1:4" x14ac:dyDescent="0.25">
      <c r="A1476" t="s">
        <v>384</v>
      </c>
      <c r="D1476">
        <f t="shared" si="23"/>
        <v>4</v>
      </c>
    </row>
    <row r="1477" spans="1:4" x14ac:dyDescent="0.25">
      <c r="D1477" t="str">
        <f t="shared" si="23"/>
        <v/>
      </c>
    </row>
    <row r="1478" spans="1:4" x14ac:dyDescent="0.25">
      <c r="B1478" s="1">
        <v>1</v>
      </c>
      <c r="C1478" t="s">
        <v>151</v>
      </c>
      <c r="D1478" t="str">
        <f t="shared" si="23"/>
        <v/>
      </c>
    </row>
    <row r="1479" spans="1:4" x14ac:dyDescent="0.25">
      <c r="D1479" t="str">
        <f t="shared" si="23"/>
        <v/>
      </c>
    </row>
    <row r="1480" spans="1:4" x14ac:dyDescent="0.25">
      <c r="A1480" t="s">
        <v>385</v>
      </c>
      <c r="D1480">
        <f t="shared" si="23"/>
        <v>157</v>
      </c>
    </row>
    <row r="1481" spans="1:4" x14ac:dyDescent="0.25">
      <c r="D1481" t="str">
        <f t="shared" si="23"/>
        <v/>
      </c>
    </row>
    <row r="1482" spans="1:4" x14ac:dyDescent="0.25">
      <c r="B1482" s="1">
        <v>0.42599999999999999</v>
      </c>
      <c r="C1482" t="s">
        <v>86</v>
      </c>
      <c r="D1482" t="str">
        <f t="shared" si="23"/>
        <v/>
      </c>
    </row>
    <row r="1483" spans="1:4" x14ac:dyDescent="0.25">
      <c r="B1483" s="1">
        <v>7.9000000000000001E-2</v>
      </c>
      <c r="C1483" t="s">
        <v>42</v>
      </c>
      <c r="D1483" t="str">
        <f t="shared" si="23"/>
        <v/>
      </c>
    </row>
    <row r="1484" spans="1:4" x14ac:dyDescent="0.25">
      <c r="B1484" s="1">
        <v>9.1999999999999998E-2</v>
      </c>
      <c r="C1484" t="s">
        <v>18</v>
      </c>
      <c r="D1484" t="str">
        <f t="shared" si="23"/>
        <v/>
      </c>
    </row>
    <row r="1485" spans="1:4" x14ac:dyDescent="0.25">
      <c r="B1485" s="1">
        <v>0.33200000000000002</v>
      </c>
      <c r="C1485" t="s">
        <v>56</v>
      </c>
      <c r="D1485" t="str">
        <f t="shared" si="23"/>
        <v/>
      </c>
    </row>
    <row r="1486" spans="1:4" x14ac:dyDescent="0.25">
      <c r="B1486" s="1">
        <v>6.8000000000000005E-2</v>
      </c>
      <c r="C1486" t="s">
        <v>13</v>
      </c>
      <c r="D1486" t="str">
        <f t="shared" si="23"/>
        <v/>
      </c>
    </row>
    <row r="1487" spans="1:4" x14ac:dyDescent="0.25">
      <c r="D1487" t="str">
        <f t="shared" si="23"/>
        <v/>
      </c>
    </row>
    <row r="1488" spans="1:4" x14ac:dyDescent="0.25">
      <c r="A1488" t="s">
        <v>386</v>
      </c>
      <c r="D1488">
        <f t="shared" si="23"/>
        <v>3</v>
      </c>
    </row>
    <row r="1489" spans="1:4" x14ac:dyDescent="0.25">
      <c r="D1489" t="str">
        <f t="shared" si="23"/>
        <v/>
      </c>
    </row>
    <row r="1490" spans="1:4" x14ac:dyDescent="0.25">
      <c r="B1490" s="1">
        <v>1</v>
      </c>
      <c r="C1490" t="s">
        <v>212</v>
      </c>
      <c r="D1490" t="str">
        <f t="shared" si="23"/>
        <v/>
      </c>
    </row>
    <row r="1491" spans="1:4" x14ac:dyDescent="0.25">
      <c r="D1491" t="str">
        <f t="shared" si="23"/>
        <v/>
      </c>
    </row>
    <row r="1492" spans="1:4" x14ac:dyDescent="0.25">
      <c r="A1492" t="s">
        <v>387</v>
      </c>
      <c r="D1492">
        <f t="shared" si="23"/>
        <v>257</v>
      </c>
    </row>
    <row r="1493" spans="1:4" x14ac:dyDescent="0.25">
      <c r="D1493" t="str">
        <f t="shared" si="23"/>
        <v/>
      </c>
    </row>
    <row r="1494" spans="1:4" x14ac:dyDescent="0.25">
      <c r="B1494" s="1">
        <v>0.624</v>
      </c>
      <c r="C1494" t="s">
        <v>223</v>
      </c>
      <c r="D1494" t="str">
        <f t="shared" si="23"/>
        <v/>
      </c>
    </row>
    <row r="1495" spans="1:4" x14ac:dyDescent="0.25">
      <c r="B1495" s="1">
        <v>0.375</v>
      </c>
      <c r="C1495" t="s">
        <v>97</v>
      </c>
      <c r="D1495" t="str">
        <f t="shared" si="23"/>
        <v/>
      </c>
    </row>
    <row r="1496" spans="1:4" x14ac:dyDescent="0.25">
      <c r="D1496" t="str">
        <f t="shared" si="23"/>
        <v/>
      </c>
    </row>
    <row r="1497" spans="1:4" x14ac:dyDescent="0.25">
      <c r="A1497" t="s">
        <v>388</v>
      </c>
      <c r="D1497">
        <f t="shared" si="23"/>
        <v>709</v>
      </c>
    </row>
    <row r="1498" spans="1:4" x14ac:dyDescent="0.25">
      <c r="D1498" t="str">
        <f t="shared" si="23"/>
        <v/>
      </c>
    </row>
    <row r="1499" spans="1:4" x14ac:dyDescent="0.25">
      <c r="B1499" s="1">
        <v>1</v>
      </c>
      <c r="C1499" t="s">
        <v>97</v>
      </c>
      <c r="D1499" t="str">
        <f t="shared" si="23"/>
        <v/>
      </c>
    </row>
    <row r="1500" spans="1:4" x14ac:dyDescent="0.25">
      <c r="D1500" t="str">
        <f t="shared" si="23"/>
        <v/>
      </c>
    </row>
    <row r="1501" spans="1:4" x14ac:dyDescent="0.25">
      <c r="A1501" t="s">
        <v>389</v>
      </c>
      <c r="D1501">
        <f t="shared" si="23"/>
        <v>3120</v>
      </c>
    </row>
    <row r="1502" spans="1:4" x14ac:dyDescent="0.25">
      <c r="D1502" t="str">
        <f t="shared" si="23"/>
        <v/>
      </c>
    </row>
    <row r="1503" spans="1:4" x14ac:dyDescent="0.25">
      <c r="B1503" s="1">
        <v>0.86899999999999999</v>
      </c>
      <c r="C1503" t="s">
        <v>223</v>
      </c>
      <c r="D1503" t="str">
        <f t="shared" si="23"/>
        <v/>
      </c>
    </row>
    <row r="1504" spans="1:4" x14ac:dyDescent="0.25">
      <c r="B1504" s="1">
        <v>4.0000000000000001E-3</v>
      </c>
      <c r="C1504" t="s">
        <v>18</v>
      </c>
      <c r="D1504" t="str">
        <f t="shared" si="23"/>
        <v/>
      </c>
    </row>
    <row r="1505" spans="1:4" x14ac:dyDescent="0.25">
      <c r="B1505" s="1">
        <v>0</v>
      </c>
      <c r="C1505" t="s">
        <v>13</v>
      </c>
      <c r="D1505" t="str">
        <f t="shared" si="23"/>
        <v/>
      </c>
    </row>
    <row r="1506" spans="1:4" x14ac:dyDescent="0.25">
      <c r="B1506" s="1">
        <v>9.7000000000000003E-2</v>
      </c>
      <c r="C1506" t="s">
        <v>97</v>
      </c>
      <c r="D1506" t="str">
        <f t="shared" si="23"/>
        <v/>
      </c>
    </row>
    <row r="1507" spans="1:4" x14ac:dyDescent="0.25">
      <c r="B1507" s="1">
        <v>4.0000000000000001E-3</v>
      </c>
      <c r="C1507" t="s">
        <v>36</v>
      </c>
      <c r="D1507" t="str">
        <f t="shared" si="23"/>
        <v/>
      </c>
    </row>
    <row r="1508" spans="1:4" x14ac:dyDescent="0.25">
      <c r="B1508" s="1">
        <v>2.1999999999999999E-2</v>
      </c>
      <c r="C1508" t="s">
        <v>11</v>
      </c>
      <c r="D1508" t="str">
        <f t="shared" si="23"/>
        <v/>
      </c>
    </row>
    <row r="1509" spans="1:4" x14ac:dyDescent="0.25">
      <c r="B1509" s="1">
        <v>0</v>
      </c>
      <c r="C1509" t="s">
        <v>79</v>
      </c>
      <c r="D1509" t="str">
        <f t="shared" si="23"/>
        <v/>
      </c>
    </row>
    <row r="1510" spans="1:4" x14ac:dyDescent="0.25">
      <c r="B1510" s="1">
        <v>1E-3</v>
      </c>
      <c r="C1510" t="s">
        <v>71</v>
      </c>
      <c r="D1510" t="str">
        <f t="shared" si="23"/>
        <v/>
      </c>
    </row>
    <row r="1511" spans="1:4" x14ac:dyDescent="0.25">
      <c r="D1511" t="str">
        <f t="shared" si="23"/>
        <v/>
      </c>
    </row>
    <row r="1512" spans="1:4" x14ac:dyDescent="0.25">
      <c r="A1512" t="s">
        <v>390</v>
      </c>
      <c r="D1512">
        <f t="shared" si="23"/>
        <v>3243</v>
      </c>
    </row>
    <row r="1513" spans="1:4" x14ac:dyDescent="0.25">
      <c r="D1513" t="str">
        <f t="shared" si="23"/>
        <v/>
      </c>
    </row>
    <row r="1514" spans="1:4" x14ac:dyDescent="0.25">
      <c r="B1514" s="1">
        <v>0.999</v>
      </c>
      <c r="C1514" t="s">
        <v>223</v>
      </c>
      <c r="D1514" t="str">
        <f t="shared" si="23"/>
        <v/>
      </c>
    </row>
    <row r="1515" spans="1:4" x14ac:dyDescent="0.25">
      <c r="B1515" s="1">
        <v>0</v>
      </c>
      <c r="C1515" t="s">
        <v>71</v>
      </c>
      <c r="D1515" t="str">
        <f t="shared" si="23"/>
        <v/>
      </c>
    </row>
    <row r="1516" spans="1:4" x14ac:dyDescent="0.25">
      <c r="B1516" s="1">
        <v>0</v>
      </c>
      <c r="C1516" t="s">
        <v>99</v>
      </c>
      <c r="D1516" t="str">
        <f t="shared" si="23"/>
        <v/>
      </c>
    </row>
    <row r="1517" spans="1:4" x14ac:dyDescent="0.25">
      <c r="D1517" t="str">
        <f t="shared" si="23"/>
        <v/>
      </c>
    </row>
    <row r="1518" spans="1:4" x14ac:dyDescent="0.25">
      <c r="A1518" t="s">
        <v>391</v>
      </c>
      <c r="D1518">
        <f t="shared" si="23"/>
        <v>15</v>
      </c>
    </row>
    <row r="1519" spans="1:4" x14ac:dyDescent="0.25">
      <c r="D1519" t="str">
        <f t="shared" si="23"/>
        <v/>
      </c>
    </row>
    <row r="1520" spans="1:4" x14ac:dyDescent="0.25">
      <c r="B1520" s="1">
        <v>1</v>
      </c>
      <c r="C1520" t="s">
        <v>178</v>
      </c>
      <c r="D1520" t="str">
        <f t="shared" si="23"/>
        <v/>
      </c>
    </row>
    <row r="1521" spans="1:4" x14ac:dyDescent="0.25">
      <c r="D1521" t="str">
        <f t="shared" si="23"/>
        <v/>
      </c>
    </row>
    <row r="1522" spans="1:4" x14ac:dyDescent="0.25">
      <c r="A1522" t="s">
        <v>392</v>
      </c>
      <c r="D1522">
        <f t="shared" si="23"/>
        <v>45</v>
      </c>
    </row>
    <row r="1523" spans="1:4" x14ac:dyDescent="0.25">
      <c r="D1523" t="str">
        <f t="shared" si="23"/>
        <v/>
      </c>
    </row>
    <row r="1524" spans="1:4" x14ac:dyDescent="0.25">
      <c r="B1524" s="1">
        <v>0.22500000000000001</v>
      </c>
      <c r="C1524" t="s">
        <v>291</v>
      </c>
      <c r="D1524" t="str">
        <f t="shared" si="23"/>
        <v/>
      </c>
    </row>
    <row r="1525" spans="1:4" x14ac:dyDescent="0.25">
      <c r="B1525" s="1">
        <v>1.7000000000000001E-2</v>
      </c>
      <c r="C1525" t="s">
        <v>67</v>
      </c>
      <c r="D1525" t="str">
        <f t="shared" si="23"/>
        <v/>
      </c>
    </row>
    <row r="1526" spans="1:4" x14ac:dyDescent="0.25">
      <c r="B1526" s="1">
        <v>3.5999999999999997E-2</v>
      </c>
      <c r="C1526" t="s">
        <v>18</v>
      </c>
      <c r="D1526" t="str">
        <f t="shared" si="23"/>
        <v/>
      </c>
    </row>
    <row r="1527" spans="1:4" x14ac:dyDescent="0.25">
      <c r="B1527" s="1">
        <v>0.217</v>
      </c>
      <c r="C1527" t="s">
        <v>151</v>
      </c>
      <c r="D1527" t="str">
        <f t="shared" si="23"/>
        <v/>
      </c>
    </row>
    <row r="1528" spans="1:4" x14ac:dyDescent="0.25">
      <c r="B1528" s="1">
        <v>0.502</v>
      </c>
      <c r="C1528" t="s">
        <v>393</v>
      </c>
      <c r="D1528" t="str">
        <f t="shared" si="23"/>
        <v/>
      </c>
    </row>
    <row r="1529" spans="1:4" x14ac:dyDescent="0.25">
      <c r="D1529" t="str">
        <f t="shared" si="23"/>
        <v/>
      </c>
    </row>
    <row r="1530" spans="1:4" x14ac:dyDescent="0.25">
      <c r="A1530" t="s">
        <v>394</v>
      </c>
      <c r="D1530">
        <f t="shared" si="23"/>
        <v>2</v>
      </c>
    </row>
    <row r="1531" spans="1:4" x14ac:dyDescent="0.25">
      <c r="D1531" t="str">
        <f t="shared" si="23"/>
        <v/>
      </c>
    </row>
    <row r="1532" spans="1:4" x14ac:dyDescent="0.25">
      <c r="B1532" s="1">
        <v>1</v>
      </c>
      <c r="C1532" t="s">
        <v>151</v>
      </c>
      <c r="D1532" t="str">
        <f t="shared" si="23"/>
        <v/>
      </c>
    </row>
    <row r="1533" spans="1:4" x14ac:dyDescent="0.25">
      <c r="D1533" t="str">
        <f t="shared" si="23"/>
        <v/>
      </c>
    </row>
    <row r="1534" spans="1:4" x14ac:dyDescent="0.25">
      <c r="A1534" t="s">
        <v>395</v>
      </c>
      <c r="D1534">
        <f t="shared" si="23"/>
        <v>235</v>
      </c>
    </row>
    <row r="1535" spans="1:4" x14ac:dyDescent="0.25">
      <c r="D1535" t="str">
        <f t="shared" si="23"/>
        <v/>
      </c>
    </row>
    <row r="1536" spans="1:4" x14ac:dyDescent="0.25">
      <c r="B1536" s="1">
        <v>0.58599999999999997</v>
      </c>
      <c r="C1536" t="s">
        <v>151</v>
      </c>
      <c r="D1536" t="str">
        <f t="shared" si="23"/>
        <v/>
      </c>
    </row>
    <row r="1537" spans="1:4" x14ac:dyDescent="0.25">
      <c r="B1537" s="1">
        <v>0.41299999999999998</v>
      </c>
      <c r="C1537" t="s">
        <v>97</v>
      </c>
      <c r="D1537" t="str">
        <f t="shared" si="23"/>
        <v/>
      </c>
    </row>
    <row r="1538" spans="1:4" x14ac:dyDescent="0.25">
      <c r="D1538" t="str">
        <f t="shared" si="23"/>
        <v/>
      </c>
    </row>
    <row r="1539" spans="1:4" x14ac:dyDescent="0.25">
      <c r="A1539" t="s">
        <v>396</v>
      </c>
      <c r="D1539">
        <f t="shared" ref="D1539:D1602" si="24">IFERROR(HLOOKUP($A1539,$E$2:$OL$3,2,FALSE),"")</f>
        <v>812</v>
      </c>
    </row>
    <row r="1540" spans="1:4" x14ac:dyDescent="0.25">
      <c r="D1540" t="str">
        <f t="shared" si="24"/>
        <v/>
      </c>
    </row>
    <row r="1541" spans="1:4" x14ac:dyDescent="0.25">
      <c r="B1541" s="1">
        <v>0.71</v>
      </c>
      <c r="C1541" t="s">
        <v>151</v>
      </c>
      <c r="D1541" t="str">
        <f t="shared" si="24"/>
        <v/>
      </c>
    </row>
    <row r="1542" spans="1:4" x14ac:dyDescent="0.25">
      <c r="B1542" s="1">
        <v>0.28799999999999998</v>
      </c>
      <c r="C1542" t="s">
        <v>97</v>
      </c>
      <c r="D1542" t="str">
        <f t="shared" si="24"/>
        <v/>
      </c>
    </row>
    <row r="1543" spans="1:4" x14ac:dyDescent="0.25">
      <c r="B1543" s="1">
        <v>1E-3</v>
      </c>
      <c r="C1543" t="s">
        <v>71</v>
      </c>
      <c r="D1543" t="str">
        <f t="shared" si="24"/>
        <v/>
      </c>
    </row>
    <row r="1544" spans="1:4" x14ac:dyDescent="0.25">
      <c r="D1544" t="str">
        <f t="shared" si="24"/>
        <v/>
      </c>
    </row>
    <row r="1545" spans="1:4" x14ac:dyDescent="0.25">
      <c r="A1545" t="s">
        <v>397</v>
      </c>
      <c r="D1545">
        <f t="shared" si="24"/>
        <v>2</v>
      </c>
    </row>
    <row r="1546" spans="1:4" x14ac:dyDescent="0.25">
      <c r="D1546" t="str">
        <f t="shared" si="24"/>
        <v/>
      </c>
    </row>
    <row r="1547" spans="1:4" x14ac:dyDescent="0.25">
      <c r="B1547" s="1">
        <v>1</v>
      </c>
      <c r="C1547" t="s">
        <v>151</v>
      </c>
      <c r="D1547" t="str">
        <f t="shared" si="24"/>
        <v/>
      </c>
    </row>
    <row r="1548" spans="1:4" x14ac:dyDescent="0.25">
      <c r="D1548" t="str">
        <f t="shared" si="24"/>
        <v/>
      </c>
    </row>
    <row r="1549" spans="1:4" x14ac:dyDescent="0.25">
      <c r="A1549" s="2" t="s">
        <v>398</v>
      </c>
      <c r="D1549">
        <f t="shared" si="24"/>
        <v>483</v>
      </c>
    </row>
    <row r="1550" spans="1:4" x14ac:dyDescent="0.25">
      <c r="D1550" t="str">
        <f t="shared" si="24"/>
        <v/>
      </c>
    </row>
    <row r="1551" spans="1:4" x14ac:dyDescent="0.25">
      <c r="B1551" s="1">
        <v>4.0000000000000001E-3</v>
      </c>
      <c r="C1551" t="s">
        <v>42</v>
      </c>
      <c r="D1551" t="str">
        <f t="shared" si="24"/>
        <v/>
      </c>
    </row>
    <row r="1552" spans="1:4" x14ac:dyDescent="0.25">
      <c r="B1552" s="1">
        <v>4.0000000000000001E-3</v>
      </c>
      <c r="C1552" t="s">
        <v>213</v>
      </c>
      <c r="D1552" t="str">
        <f t="shared" si="24"/>
        <v/>
      </c>
    </row>
    <row r="1553" spans="1:4" x14ac:dyDescent="0.25">
      <c r="B1553" s="1">
        <v>0.99099999999999999</v>
      </c>
      <c r="C1553" t="s">
        <v>13</v>
      </c>
      <c r="D1553" t="str">
        <f t="shared" si="24"/>
        <v/>
      </c>
    </row>
    <row r="1554" spans="1:4" x14ac:dyDescent="0.25">
      <c r="D1554" t="str">
        <f t="shared" si="24"/>
        <v/>
      </c>
    </row>
    <row r="1555" spans="1:4" x14ac:dyDescent="0.25">
      <c r="A1555" t="s">
        <v>399</v>
      </c>
      <c r="D1555">
        <f t="shared" si="24"/>
        <v>2</v>
      </c>
    </row>
    <row r="1556" spans="1:4" x14ac:dyDescent="0.25">
      <c r="D1556" t="str">
        <f t="shared" si="24"/>
        <v/>
      </c>
    </row>
    <row r="1557" spans="1:4" x14ac:dyDescent="0.25">
      <c r="B1557" s="1">
        <v>1</v>
      </c>
      <c r="C1557" t="s">
        <v>151</v>
      </c>
      <c r="D1557" t="str">
        <f t="shared" si="24"/>
        <v/>
      </c>
    </row>
    <row r="1558" spans="1:4" x14ac:dyDescent="0.25">
      <c r="D1558" t="str">
        <f t="shared" si="24"/>
        <v/>
      </c>
    </row>
    <row r="1559" spans="1:4" x14ac:dyDescent="0.25">
      <c r="A1559" t="s">
        <v>400</v>
      </c>
      <c r="D1559">
        <f t="shared" si="24"/>
        <v>2</v>
      </c>
    </row>
    <row r="1560" spans="1:4" x14ac:dyDescent="0.25">
      <c r="D1560" t="str">
        <f t="shared" si="24"/>
        <v/>
      </c>
    </row>
    <row r="1561" spans="1:4" x14ac:dyDescent="0.25">
      <c r="B1561" s="1">
        <v>1</v>
      </c>
      <c r="C1561" t="s">
        <v>401</v>
      </c>
      <c r="D1561" t="str">
        <f t="shared" si="24"/>
        <v/>
      </c>
    </row>
    <row r="1562" spans="1:4" x14ac:dyDescent="0.25">
      <c r="D1562" t="str">
        <f t="shared" si="24"/>
        <v/>
      </c>
    </row>
    <row r="1563" spans="1:4" x14ac:dyDescent="0.25">
      <c r="A1563" t="s">
        <v>402</v>
      </c>
      <c r="D1563">
        <f t="shared" si="24"/>
        <v>2</v>
      </c>
    </row>
    <row r="1564" spans="1:4" x14ac:dyDescent="0.25">
      <c r="D1564" t="str">
        <f t="shared" si="24"/>
        <v/>
      </c>
    </row>
    <row r="1565" spans="1:4" x14ac:dyDescent="0.25">
      <c r="B1565" s="1">
        <v>1</v>
      </c>
      <c r="C1565" t="s">
        <v>46</v>
      </c>
      <c r="D1565" t="str">
        <f t="shared" si="24"/>
        <v/>
      </c>
    </row>
    <row r="1566" spans="1:4" x14ac:dyDescent="0.25">
      <c r="D1566" t="str">
        <f t="shared" si="24"/>
        <v/>
      </c>
    </row>
    <row r="1567" spans="1:4" x14ac:dyDescent="0.25">
      <c r="A1567" t="s">
        <v>403</v>
      </c>
      <c r="D1567">
        <f t="shared" si="24"/>
        <v>10</v>
      </c>
    </row>
    <row r="1568" spans="1:4" x14ac:dyDescent="0.25">
      <c r="D1568" t="str">
        <f t="shared" si="24"/>
        <v/>
      </c>
    </row>
    <row r="1569" spans="1:4" x14ac:dyDescent="0.25">
      <c r="B1569" s="1">
        <v>1</v>
      </c>
      <c r="C1569" t="s">
        <v>46</v>
      </c>
      <c r="D1569" t="str">
        <f t="shared" si="24"/>
        <v/>
      </c>
    </row>
    <row r="1570" spans="1:4" x14ac:dyDescent="0.25">
      <c r="D1570" t="str">
        <f t="shared" si="24"/>
        <v/>
      </c>
    </row>
    <row r="1571" spans="1:4" x14ac:dyDescent="0.25">
      <c r="A1571" t="s">
        <v>404</v>
      </c>
      <c r="D1571">
        <f t="shared" si="24"/>
        <v>281</v>
      </c>
    </row>
    <row r="1572" spans="1:4" x14ac:dyDescent="0.25">
      <c r="D1572" t="str">
        <f t="shared" si="24"/>
        <v/>
      </c>
    </row>
    <row r="1573" spans="1:4" x14ac:dyDescent="0.25">
      <c r="B1573" s="1">
        <v>0.67300000000000004</v>
      </c>
      <c r="C1573" t="s">
        <v>46</v>
      </c>
      <c r="D1573" t="str">
        <f t="shared" si="24"/>
        <v/>
      </c>
    </row>
    <row r="1574" spans="1:4" x14ac:dyDescent="0.25">
      <c r="B1574" s="1">
        <v>8.5000000000000006E-2</v>
      </c>
      <c r="C1574" t="s">
        <v>18</v>
      </c>
      <c r="D1574" t="str">
        <f t="shared" si="24"/>
        <v/>
      </c>
    </row>
    <row r="1575" spans="1:4" x14ac:dyDescent="0.25">
      <c r="B1575" s="1">
        <v>5.5E-2</v>
      </c>
      <c r="C1575" t="s">
        <v>13</v>
      </c>
      <c r="D1575" t="str">
        <f t="shared" si="24"/>
        <v/>
      </c>
    </row>
    <row r="1576" spans="1:4" x14ac:dyDescent="0.25">
      <c r="B1576" s="1">
        <v>0.185</v>
      </c>
      <c r="C1576" t="s">
        <v>134</v>
      </c>
      <c r="D1576" t="str">
        <f t="shared" si="24"/>
        <v/>
      </c>
    </row>
    <row r="1577" spans="1:4" x14ac:dyDescent="0.25">
      <c r="A1577" t="s">
        <v>0</v>
      </c>
      <c r="B1577" t="s">
        <v>405</v>
      </c>
      <c r="C1577" t="s">
        <v>406</v>
      </c>
      <c r="D1577" t="str">
        <f t="shared" si="24"/>
        <v/>
      </c>
    </row>
    <row r="1578" spans="1:4" x14ac:dyDescent="0.25">
      <c r="A1578" t="s">
        <v>407</v>
      </c>
      <c r="D1578">
        <f t="shared" si="24"/>
        <v>1</v>
      </c>
    </row>
    <row r="1579" spans="1:4" x14ac:dyDescent="0.25">
      <c r="D1579" t="str">
        <f t="shared" si="24"/>
        <v/>
      </c>
    </row>
    <row r="1580" spans="1:4" x14ac:dyDescent="0.25">
      <c r="D1580" t="str">
        <f t="shared" si="24"/>
        <v/>
      </c>
    </row>
    <row r="1581" spans="1:4" x14ac:dyDescent="0.25">
      <c r="A1581" t="s">
        <v>408</v>
      </c>
      <c r="D1581">
        <f t="shared" si="24"/>
        <v>7</v>
      </c>
    </row>
    <row r="1582" spans="1:4" x14ac:dyDescent="0.25">
      <c r="D1582" t="str">
        <f t="shared" si="24"/>
        <v/>
      </c>
    </row>
    <row r="1583" spans="1:4" x14ac:dyDescent="0.25">
      <c r="B1583" s="1">
        <v>1</v>
      </c>
      <c r="C1583" t="s">
        <v>88</v>
      </c>
      <c r="D1583" t="str">
        <f t="shared" si="24"/>
        <v/>
      </c>
    </row>
    <row r="1584" spans="1:4" x14ac:dyDescent="0.25">
      <c r="D1584" t="str">
        <f t="shared" si="24"/>
        <v/>
      </c>
    </row>
    <row r="1585" spans="1:4" x14ac:dyDescent="0.25">
      <c r="A1585" t="s">
        <v>409</v>
      </c>
      <c r="D1585">
        <f t="shared" si="24"/>
        <v>474</v>
      </c>
    </row>
    <row r="1586" spans="1:4" x14ac:dyDescent="0.25">
      <c r="D1586" t="str">
        <f t="shared" si="24"/>
        <v/>
      </c>
    </row>
    <row r="1587" spans="1:4" x14ac:dyDescent="0.25">
      <c r="B1587" s="1">
        <v>1</v>
      </c>
      <c r="C1587" t="s">
        <v>134</v>
      </c>
      <c r="D1587" t="str">
        <f t="shared" si="24"/>
        <v/>
      </c>
    </row>
    <row r="1588" spans="1:4" x14ac:dyDescent="0.25">
      <c r="D1588" t="str">
        <f t="shared" si="24"/>
        <v/>
      </c>
    </row>
    <row r="1589" spans="1:4" x14ac:dyDescent="0.25">
      <c r="A1589" t="s">
        <v>410</v>
      </c>
      <c r="D1589">
        <f t="shared" si="24"/>
        <v>353</v>
      </c>
    </row>
    <row r="1590" spans="1:4" x14ac:dyDescent="0.25">
      <c r="D1590" t="str">
        <f t="shared" si="24"/>
        <v/>
      </c>
    </row>
    <row r="1591" spans="1:4" x14ac:dyDescent="0.25">
      <c r="B1591" s="1">
        <v>0.996</v>
      </c>
      <c r="C1591" t="s">
        <v>134</v>
      </c>
      <c r="D1591" t="str">
        <f t="shared" si="24"/>
        <v/>
      </c>
    </row>
    <row r="1592" spans="1:4" x14ac:dyDescent="0.25">
      <c r="B1592" s="1">
        <v>3.0000000000000001E-3</v>
      </c>
      <c r="C1592" t="s">
        <v>71</v>
      </c>
      <c r="D1592" t="str">
        <f t="shared" si="24"/>
        <v/>
      </c>
    </row>
    <row r="1593" spans="1:4" x14ac:dyDescent="0.25">
      <c r="D1593" t="str">
        <f t="shared" si="24"/>
        <v/>
      </c>
    </row>
    <row r="1594" spans="1:4" x14ac:dyDescent="0.25">
      <c r="A1594" s="2" t="s">
        <v>411</v>
      </c>
      <c r="D1594">
        <f t="shared" si="24"/>
        <v>147</v>
      </c>
    </row>
    <row r="1595" spans="1:4" x14ac:dyDescent="0.25">
      <c r="D1595" t="str">
        <f t="shared" si="24"/>
        <v/>
      </c>
    </row>
    <row r="1596" spans="1:4" x14ac:dyDescent="0.25">
      <c r="B1596" s="1">
        <v>1</v>
      </c>
      <c r="C1596" t="s">
        <v>126</v>
      </c>
      <c r="D1596" t="str">
        <f t="shared" si="24"/>
        <v/>
      </c>
    </row>
    <row r="1597" spans="1:4" x14ac:dyDescent="0.25">
      <c r="D1597" t="str">
        <f t="shared" si="24"/>
        <v/>
      </c>
    </row>
    <row r="1598" spans="1:4" x14ac:dyDescent="0.25">
      <c r="A1598" t="s">
        <v>412</v>
      </c>
      <c r="D1598">
        <f t="shared" si="24"/>
        <v>70</v>
      </c>
    </row>
    <row r="1599" spans="1:4" x14ac:dyDescent="0.25">
      <c r="D1599" t="str">
        <f t="shared" si="24"/>
        <v/>
      </c>
    </row>
    <row r="1600" spans="1:4" x14ac:dyDescent="0.25">
      <c r="B1600" s="1">
        <v>0.999</v>
      </c>
      <c r="C1600" t="s">
        <v>126</v>
      </c>
      <c r="D1600" t="str">
        <f t="shared" si="24"/>
        <v/>
      </c>
    </row>
    <row r="1601" spans="1:4" x14ac:dyDescent="0.25">
      <c r="B1601" s="1">
        <v>0</v>
      </c>
      <c r="C1601" t="s">
        <v>19</v>
      </c>
      <c r="D1601" t="str">
        <f t="shared" si="24"/>
        <v/>
      </c>
    </row>
    <row r="1602" spans="1:4" x14ac:dyDescent="0.25">
      <c r="D1602" t="str">
        <f t="shared" si="24"/>
        <v/>
      </c>
    </row>
    <row r="1603" spans="1:4" x14ac:dyDescent="0.25">
      <c r="A1603" t="s">
        <v>413</v>
      </c>
      <c r="D1603">
        <f t="shared" ref="D1603:D1666" si="25">IFERROR(HLOOKUP($A1603,$E$2:$OL$3,2,FALSE),"")</f>
        <v>2</v>
      </c>
    </row>
    <row r="1604" spans="1:4" x14ac:dyDescent="0.25">
      <c r="D1604" t="str">
        <f t="shared" si="25"/>
        <v/>
      </c>
    </row>
    <row r="1605" spans="1:4" x14ac:dyDescent="0.25">
      <c r="B1605" s="1">
        <v>1</v>
      </c>
      <c r="C1605" t="s">
        <v>19</v>
      </c>
      <c r="D1605" t="str">
        <f t="shared" si="25"/>
        <v/>
      </c>
    </row>
    <row r="1606" spans="1:4" x14ac:dyDescent="0.25">
      <c r="D1606" t="str">
        <f t="shared" si="25"/>
        <v/>
      </c>
    </row>
    <row r="1607" spans="1:4" x14ac:dyDescent="0.25">
      <c r="A1607" t="s">
        <v>414</v>
      </c>
      <c r="D1607">
        <f t="shared" si="25"/>
        <v>8</v>
      </c>
    </row>
    <row r="1608" spans="1:4" x14ac:dyDescent="0.25">
      <c r="D1608" t="str">
        <f t="shared" si="25"/>
        <v/>
      </c>
    </row>
    <row r="1609" spans="1:4" x14ac:dyDescent="0.25">
      <c r="B1609" s="1">
        <v>0.43099999999999999</v>
      </c>
      <c r="C1609" t="s">
        <v>32</v>
      </c>
      <c r="D1609" t="str">
        <f t="shared" si="25"/>
        <v/>
      </c>
    </row>
    <row r="1610" spans="1:4" x14ac:dyDescent="0.25">
      <c r="B1610" s="1">
        <v>0.56799999999999995</v>
      </c>
      <c r="C1610" t="s">
        <v>13</v>
      </c>
      <c r="D1610" t="str">
        <f t="shared" si="25"/>
        <v/>
      </c>
    </row>
    <row r="1611" spans="1:4" x14ac:dyDescent="0.25">
      <c r="A1611" t="s">
        <v>0</v>
      </c>
      <c r="B1611" t="s">
        <v>415</v>
      </c>
      <c r="C1611" t="s">
        <v>416</v>
      </c>
      <c r="D1611" t="str">
        <f t="shared" si="25"/>
        <v/>
      </c>
    </row>
    <row r="1612" spans="1:4" x14ac:dyDescent="0.25">
      <c r="A1612" t="s">
        <v>417</v>
      </c>
      <c r="D1612">
        <f t="shared" si="25"/>
        <v>13</v>
      </c>
    </row>
    <row r="1613" spans="1:4" x14ac:dyDescent="0.25">
      <c r="D1613" t="str">
        <f t="shared" si="25"/>
        <v/>
      </c>
    </row>
    <row r="1614" spans="1:4" x14ac:dyDescent="0.25">
      <c r="B1614" s="1">
        <v>1</v>
      </c>
      <c r="C1614" t="s">
        <v>79</v>
      </c>
      <c r="D1614" t="str">
        <f t="shared" si="25"/>
        <v/>
      </c>
    </row>
    <row r="1615" spans="1:4" x14ac:dyDescent="0.25">
      <c r="D1615" t="str">
        <f t="shared" si="25"/>
        <v/>
      </c>
    </row>
    <row r="1616" spans="1:4" x14ac:dyDescent="0.25">
      <c r="A1616" t="s">
        <v>418</v>
      </c>
      <c r="D1616">
        <f t="shared" si="25"/>
        <v>6</v>
      </c>
    </row>
    <row r="1617" spans="1:4" x14ac:dyDescent="0.25">
      <c r="D1617" t="str">
        <f t="shared" si="25"/>
        <v/>
      </c>
    </row>
    <row r="1618" spans="1:4" x14ac:dyDescent="0.25">
      <c r="B1618" s="1">
        <v>1</v>
      </c>
      <c r="C1618" t="s">
        <v>126</v>
      </c>
      <c r="D1618" t="str">
        <f t="shared" si="25"/>
        <v/>
      </c>
    </row>
    <row r="1619" spans="1:4" x14ac:dyDescent="0.25">
      <c r="D1619" t="str">
        <f t="shared" si="25"/>
        <v/>
      </c>
    </row>
    <row r="1620" spans="1:4" x14ac:dyDescent="0.25">
      <c r="A1620" t="s">
        <v>419</v>
      </c>
      <c r="D1620">
        <f t="shared" si="25"/>
        <v>136</v>
      </c>
    </row>
    <row r="1621" spans="1:4" x14ac:dyDescent="0.25">
      <c r="D1621" t="str">
        <f t="shared" si="25"/>
        <v/>
      </c>
    </row>
    <row r="1622" spans="1:4" x14ac:dyDescent="0.25">
      <c r="B1622" s="1">
        <v>0.98099999999999998</v>
      </c>
      <c r="C1622" t="s">
        <v>126</v>
      </c>
      <c r="D1622" t="str">
        <f t="shared" si="25"/>
        <v/>
      </c>
    </row>
    <row r="1623" spans="1:4" x14ac:dyDescent="0.25">
      <c r="B1623" s="1">
        <v>1.7999999999999999E-2</v>
      </c>
      <c r="C1623" t="s">
        <v>19</v>
      </c>
      <c r="D1623" t="str">
        <f t="shared" si="25"/>
        <v/>
      </c>
    </row>
    <row r="1624" spans="1:4" x14ac:dyDescent="0.25">
      <c r="D1624" t="str">
        <f t="shared" si="25"/>
        <v/>
      </c>
    </row>
    <row r="1625" spans="1:4" x14ac:dyDescent="0.25">
      <c r="A1625" t="s">
        <v>420</v>
      </c>
      <c r="D1625">
        <f t="shared" si="25"/>
        <v>15</v>
      </c>
    </row>
    <row r="1626" spans="1:4" x14ac:dyDescent="0.25">
      <c r="D1626" t="str">
        <f t="shared" si="25"/>
        <v/>
      </c>
    </row>
    <row r="1627" spans="1:4" x14ac:dyDescent="0.25">
      <c r="B1627" s="1">
        <v>1</v>
      </c>
      <c r="C1627" t="s">
        <v>126</v>
      </c>
      <c r="D1627" t="str">
        <f t="shared" si="25"/>
        <v/>
      </c>
    </row>
    <row r="1628" spans="1:4" x14ac:dyDescent="0.25">
      <c r="D1628" t="str">
        <f t="shared" si="25"/>
        <v/>
      </c>
    </row>
    <row r="1629" spans="1:4" x14ac:dyDescent="0.25">
      <c r="A1629" t="s">
        <v>421</v>
      </c>
      <c r="D1629">
        <f t="shared" si="25"/>
        <v>4</v>
      </c>
    </row>
    <row r="1630" spans="1:4" x14ac:dyDescent="0.25">
      <c r="D1630" t="str">
        <f t="shared" si="25"/>
        <v/>
      </c>
    </row>
    <row r="1631" spans="1:4" x14ac:dyDescent="0.25">
      <c r="B1631" s="1">
        <v>1</v>
      </c>
      <c r="C1631" t="s">
        <v>88</v>
      </c>
      <c r="D1631" t="str">
        <f t="shared" si="25"/>
        <v/>
      </c>
    </row>
    <row r="1632" spans="1:4" x14ac:dyDescent="0.25">
      <c r="D1632" t="str">
        <f t="shared" si="25"/>
        <v/>
      </c>
    </row>
    <row r="1633" spans="1:4" x14ac:dyDescent="0.25">
      <c r="A1633" t="s">
        <v>422</v>
      </c>
      <c r="D1633">
        <f t="shared" si="25"/>
        <v>14</v>
      </c>
    </row>
    <row r="1634" spans="1:4" x14ac:dyDescent="0.25">
      <c r="D1634" t="str">
        <f t="shared" si="25"/>
        <v/>
      </c>
    </row>
    <row r="1635" spans="1:4" x14ac:dyDescent="0.25">
      <c r="B1635" s="1">
        <v>1</v>
      </c>
      <c r="C1635" t="s">
        <v>126</v>
      </c>
      <c r="D1635" t="str">
        <f t="shared" si="25"/>
        <v/>
      </c>
    </row>
    <row r="1636" spans="1:4" x14ac:dyDescent="0.25">
      <c r="D1636" t="str">
        <f t="shared" si="25"/>
        <v/>
      </c>
    </row>
    <row r="1637" spans="1:4" x14ac:dyDescent="0.25">
      <c r="A1637" t="s">
        <v>423</v>
      </c>
      <c r="D1637">
        <f t="shared" si="25"/>
        <v>3</v>
      </c>
    </row>
    <row r="1638" spans="1:4" x14ac:dyDescent="0.25">
      <c r="D1638" t="str">
        <f t="shared" si="25"/>
        <v/>
      </c>
    </row>
    <row r="1639" spans="1:4" x14ac:dyDescent="0.25">
      <c r="B1639" s="1">
        <v>1</v>
      </c>
      <c r="C1639" t="s">
        <v>126</v>
      </c>
      <c r="D1639" t="str">
        <f t="shared" si="25"/>
        <v/>
      </c>
    </row>
    <row r="1640" spans="1:4" x14ac:dyDescent="0.25">
      <c r="D1640" t="str">
        <f t="shared" si="25"/>
        <v/>
      </c>
    </row>
    <row r="1641" spans="1:4" x14ac:dyDescent="0.25">
      <c r="A1641" t="s">
        <v>424</v>
      </c>
      <c r="D1641">
        <f t="shared" si="25"/>
        <v>8</v>
      </c>
    </row>
    <row r="1642" spans="1:4" x14ac:dyDescent="0.25">
      <c r="D1642" t="str">
        <f t="shared" si="25"/>
        <v/>
      </c>
    </row>
    <row r="1643" spans="1:4" x14ac:dyDescent="0.25">
      <c r="B1643" s="1">
        <v>1</v>
      </c>
      <c r="C1643" t="s">
        <v>126</v>
      </c>
      <c r="D1643" t="str">
        <f t="shared" si="25"/>
        <v/>
      </c>
    </row>
    <row r="1644" spans="1:4" x14ac:dyDescent="0.25">
      <c r="D1644" t="str">
        <f t="shared" si="25"/>
        <v/>
      </c>
    </row>
    <row r="1645" spans="1:4" x14ac:dyDescent="0.25">
      <c r="A1645" t="s">
        <v>425</v>
      </c>
      <c r="D1645">
        <f t="shared" si="25"/>
        <v>1</v>
      </c>
    </row>
    <row r="1646" spans="1:4" x14ac:dyDescent="0.25">
      <c r="D1646" t="str">
        <f t="shared" si="25"/>
        <v/>
      </c>
    </row>
    <row r="1647" spans="1:4" x14ac:dyDescent="0.25">
      <c r="B1647" s="1">
        <v>1</v>
      </c>
      <c r="C1647" t="s">
        <v>126</v>
      </c>
      <c r="D1647" t="str">
        <f t="shared" si="25"/>
        <v/>
      </c>
    </row>
    <row r="1648" spans="1:4" x14ac:dyDescent="0.25">
      <c r="D1648" t="str">
        <f t="shared" si="25"/>
        <v/>
      </c>
    </row>
    <row r="1649" spans="1:4" x14ac:dyDescent="0.25">
      <c r="A1649" t="s">
        <v>426</v>
      </c>
      <c r="D1649">
        <f t="shared" si="25"/>
        <v>2</v>
      </c>
    </row>
    <row r="1650" spans="1:4" x14ac:dyDescent="0.25">
      <c r="D1650" t="str">
        <f t="shared" si="25"/>
        <v/>
      </c>
    </row>
    <row r="1651" spans="1:4" x14ac:dyDescent="0.25">
      <c r="B1651" s="1">
        <v>1</v>
      </c>
      <c r="C1651" t="s">
        <v>9</v>
      </c>
      <c r="D1651" t="str">
        <f t="shared" si="25"/>
        <v/>
      </c>
    </row>
    <row r="1652" spans="1:4" x14ac:dyDescent="0.25">
      <c r="D1652" t="str">
        <f t="shared" si="25"/>
        <v/>
      </c>
    </row>
    <row r="1653" spans="1:4" x14ac:dyDescent="0.25">
      <c r="A1653" t="s">
        <v>427</v>
      </c>
      <c r="D1653">
        <f t="shared" si="25"/>
        <v>11</v>
      </c>
    </row>
    <row r="1654" spans="1:4" x14ac:dyDescent="0.25">
      <c r="D1654" t="str">
        <f t="shared" si="25"/>
        <v/>
      </c>
    </row>
    <row r="1655" spans="1:4" x14ac:dyDescent="0.25">
      <c r="B1655" s="1">
        <v>1</v>
      </c>
      <c r="C1655" t="s">
        <v>30</v>
      </c>
      <c r="D1655" t="str">
        <f t="shared" si="25"/>
        <v/>
      </c>
    </row>
    <row r="1656" spans="1:4" x14ac:dyDescent="0.25">
      <c r="D1656" t="str">
        <f t="shared" si="25"/>
        <v/>
      </c>
    </row>
    <row r="1657" spans="1:4" x14ac:dyDescent="0.25">
      <c r="A1657" t="s">
        <v>428</v>
      </c>
      <c r="D1657">
        <f t="shared" si="25"/>
        <v>2</v>
      </c>
    </row>
    <row r="1658" spans="1:4" x14ac:dyDescent="0.25">
      <c r="D1658" t="str">
        <f t="shared" si="25"/>
        <v/>
      </c>
    </row>
    <row r="1659" spans="1:4" x14ac:dyDescent="0.25">
      <c r="B1659" s="1">
        <v>1</v>
      </c>
      <c r="C1659" t="s">
        <v>126</v>
      </c>
      <c r="D1659" t="str">
        <f t="shared" si="25"/>
        <v/>
      </c>
    </row>
    <row r="1660" spans="1:4" x14ac:dyDescent="0.25">
      <c r="A1660" t="s">
        <v>0</v>
      </c>
      <c r="B1660" t="s">
        <v>415</v>
      </c>
      <c r="C1660" t="s">
        <v>429</v>
      </c>
      <c r="D1660" t="str">
        <f t="shared" si="25"/>
        <v/>
      </c>
    </row>
    <row r="1661" spans="1:4" x14ac:dyDescent="0.25">
      <c r="A1661" t="s">
        <v>430</v>
      </c>
      <c r="D1661">
        <f t="shared" si="25"/>
        <v>5</v>
      </c>
    </row>
    <row r="1662" spans="1:4" x14ac:dyDescent="0.25">
      <c r="D1662" t="str">
        <f t="shared" si="25"/>
        <v/>
      </c>
    </row>
    <row r="1663" spans="1:4" x14ac:dyDescent="0.25">
      <c r="B1663" s="1">
        <v>1</v>
      </c>
      <c r="C1663" t="s">
        <v>134</v>
      </c>
      <c r="D1663" t="str">
        <f t="shared" si="25"/>
        <v/>
      </c>
    </row>
    <row r="1664" spans="1:4" x14ac:dyDescent="0.25">
      <c r="D1664" t="str">
        <f t="shared" si="25"/>
        <v/>
      </c>
    </row>
    <row r="1665" spans="1:4" x14ac:dyDescent="0.25">
      <c r="A1665" t="s">
        <v>431</v>
      </c>
      <c r="D1665">
        <f t="shared" si="25"/>
        <v>16</v>
      </c>
    </row>
    <row r="1666" spans="1:4" x14ac:dyDescent="0.25">
      <c r="D1666" t="str">
        <f t="shared" si="25"/>
        <v/>
      </c>
    </row>
    <row r="1667" spans="1:4" x14ac:dyDescent="0.25">
      <c r="B1667" s="1">
        <v>1</v>
      </c>
      <c r="C1667" t="s">
        <v>134</v>
      </c>
      <c r="D1667" t="str">
        <f t="shared" ref="D1667:D1730" si="26">IFERROR(HLOOKUP($A1667,$E$2:$OL$3,2,FALSE),"")</f>
        <v/>
      </c>
    </row>
    <row r="1668" spans="1:4" x14ac:dyDescent="0.25">
      <c r="D1668" t="str">
        <f t="shared" si="26"/>
        <v/>
      </c>
    </row>
    <row r="1669" spans="1:4" x14ac:dyDescent="0.25">
      <c r="A1669" t="s">
        <v>432</v>
      </c>
      <c r="D1669">
        <f t="shared" si="26"/>
        <v>4</v>
      </c>
    </row>
    <row r="1670" spans="1:4" x14ac:dyDescent="0.25">
      <c r="D1670" t="str">
        <f t="shared" si="26"/>
        <v/>
      </c>
    </row>
    <row r="1671" spans="1:4" x14ac:dyDescent="0.25">
      <c r="B1671" s="1">
        <v>1</v>
      </c>
      <c r="C1671" t="s">
        <v>134</v>
      </c>
      <c r="D1671" t="str">
        <f t="shared" si="26"/>
        <v/>
      </c>
    </row>
    <row r="1672" spans="1:4" x14ac:dyDescent="0.25">
      <c r="D1672" t="str">
        <f t="shared" si="26"/>
        <v/>
      </c>
    </row>
    <row r="1673" spans="1:4" x14ac:dyDescent="0.25">
      <c r="A1673" t="s">
        <v>433</v>
      </c>
      <c r="D1673">
        <f t="shared" si="26"/>
        <v>2</v>
      </c>
    </row>
    <row r="1674" spans="1:4" x14ac:dyDescent="0.25">
      <c r="D1674" t="str">
        <f t="shared" si="26"/>
        <v/>
      </c>
    </row>
    <row r="1675" spans="1:4" x14ac:dyDescent="0.25">
      <c r="B1675" s="1">
        <v>0.54800000000000004</v>
      </c>
      <c r="C1675" t="s">
        <v>13</v>
      </c>
      <c r="D1675" t="str">
        <f t="shared" si="26"/>
        <v/>
      </c>
    </row>
    <row r="1676" spans="1:4" x14ac:dyDescent="0.25">
      <c r="B1676" s="1">
        <v>0.45100000000000001</v>
      </c>
      <c r="C1676" t="s">
        <v>11</v>
      </c>
      <c r="D1676" t="str">
        <f t="shared" si="26"/>
        <v/>
      </c>
    </row>
    <row r="1677" spans="1:4" x14ac:dyDescent="0.25">
      <c r="A1677" t="s">
        <v>0</v>
      </c>
      <c r="B1677" t="s">
        <v>434</v>
      </c>
      <c r="C1677" t="s">
        <v>435</v>
      </c>
      <c r="D1677" t="str">
        <f t="shared" si="26"/>
        <v/>
      </c>
    </row>
    <row r="1678" spans="1:4" x14ac:dyDescent="0.25">
      <c r="A1678" t="s">
        <v>436</v>
      </c>
      <c r="D1678">
        <f t="shared" si="26"/>
        <v>2</v>
      </c>
    </row>
    <row r="1679" spans="1:4" x14ac:dyDescent="0.25">
      <c r="D1679" t="str">
        <f t="shared" si="26"/>
        <v/>
      </c>
    </row>
    <row r="1680" spans="1:4" x14ac:dyDescent="0.25">
      <c r="B1680" s="1">
        <v>1</v>
      </c>
      <c r="C1680" t="s">
        <v>176</v>
      </c>
      <c r="D1680" t="str">
        <f t="shared" si="26"/>
        <v/>
      </c>
    </row>
    <row r="1681" spans="1:4" x14ac:dyDescent="0.25">
      <c r="A1681" t="s">
        <v>0</v>
      </c>
      <c r="B1681" t="s">
        <v>437</v>
      </c>
      <c r="C1681" t="s">
        <v>438</v>
      </c>
      <c r="D1681" t="str">
        <f t="shared" si="26"/>
        <v/>
      </c>
    </row>
    <row r="1682" spans="1:4" x14ac:dyDescent="0.25">
      <c r="A1682" t="s">
        <v>439</v>
      </c>
      <c r="D1682">
        <f t="shared" si="26"/>
        <v>1087</v>
      </c>
    </row>
    <row r="1683" spans="1:4" x14ac:dyDescent="0.25">
      <c r="D1683" t="str">
        <f t="shared" si="26"/>
        <v/>
      </c>
    </row>
    <row r="1684" spans="1:4" x14ac:dyDescent="0.25">
      <c r="B1684" s="1">
        <v>1</v>
      </c>
      <c r="C1684" t="s">
        <v>43</v>
      </c>
      <c r="D1684" t="str">
        <f t="shared" si="26"/>
        <v/>
      </c>
    </row>
    <row r="1685" spans="1:4" x14ac:dyDescent="0.25">
      <c r="A1685" t="s">
        <v>0</v>
      </c>
      <c r="B1685" t="s">
        <v>440</v>
      </c>
      <c r="C1685" t="s">
        <v>441</v>
      </c>
      <c r="D1685" t="str">
        <f t="shared" si="26"/>
        <v/>
      </c>
    </row>
    <row r="1686" spans="1:4" x14ac:dyDescent="0.25">
      <c r="A1686" t="s">
        <v>442</v>
      </c>
      <c r="D1686">
        <f t="shared" si="26"/>
        <v>3</v>
      </c>
    </row>
    <row r="1687" spans="1:4" x14ac:dyDescent="0.25">
      <c r="D1687" t="str">
        <f t="shared" si="26"/>
        <v/>
      </c>
    </row>
    <row r="1688" spans="1:4" x14ac:dyDescent="0.25">
      <c r="B1688" s="1">
        <v>1</v>
      </c>
      <c r="C1688" t="s">
        <v>79</v>
      </c>
      <c r="D1688" t="str">
        <f t="shared" si="26"/>
        <v/>
      </c>
    </row>
    <row r="1689" spans="1:4" x14ac:dyDescent="0.25">
      <c r="D1689" t="str">
        <f t="shared" si="26"/>
        <v/>
      </c>
    </row>
    <row r="1690" spans="1:4" x14ac:dyDescent="0.25">
      <c r="A1690" t="s">
        <v>443</v>
      </c>
      <c r="D1690">
        <f t="shared" si="26"/>
        <v>52</v>
      </c>
    </row>
    <row r="1691" spans="1:4" x14ac:dyDescent="0.25">
      <c r="D1691" t="str">
        <f t="shared" si="26"/>
        <v/>
      </c>
    </row>
    <row r="1692" spans="1:4" x14ac:dyDescent="0.25">
      <c r="B1692" s="1">
        <v>1</v>
      </c>
      <c r="C1692" t="s">
        <v>11</v>
      </c>
      <c r="D1692" t="str">
        <f t="shared" si="26"/>
        <v/>
      </c>
    </row>
    <row r="1693" spans="1:4" x14ac:dyDescent="0.25">
      <c r="D1693" t="str">
        <f t="shared" si="26"/>
        <v/>
      </c>
    </row>
    <row r="1694" spans="1:4" x14ac:dyDescent="0.25">
      <c r="A1694" t="s">
        <v>444</v>
      </c>
      <c r="D1694">
        <f t="shared" si="26"/>
        <v>17</v>
      </c>
    </row>
    <row r="1695" spans="1:4" x14ac:dyDescent="0.25">
      <c r="D1695" t="str">
        <f t="shared" si="26"/>
        <v/>
      </c>
    </row>
    <row r="1696" spans="1:4" x14ac:dyDescent="0.25">
      <c r="B1696" s="1">
        <v>1</v>
      </c>
      <c r="C1696" t="s">
        <v>79</v>
      </c>
      <c r="D1696" t="str">
        <f t="shared" si="26"/>
        <v/>
      </c>
    </row>
    <row r="1697" spans="1:4" x14ac:dyDescent="0.25">
      <c r="D1697" t="str">
        <f t="shared" si="26"/>
        <v/>
      </c>
    </row>
    <row r="1698" spans="1:4" x14ac:dyDescent="0.25">
      <c r="A1698" t="s">
        <v>445</v>
      </c>
      <c r="D1698">
        <f t="shared" si="26"/>
        <v>3</v>
      </c>
    </row>
    <row r="1699" spans="1:4" x14ac:dyDescent="0.25">
      <c r="D1699" t="str">
        <f t="shared" si="26"/>
        <v/>
      </c>
    </row>
    <row r="1700" spans="1:4" x14ac:dyDescent="0.25">
      <c r="B1700" s="1">
        <v>1</v>
      </c>
      <c r="C1700" t="s">
        <v>108</v>
      </c>
      <c r="D1700" t="str">
        <f t="shared" si="26"/>
        <v/>
      </c>
    </row>
    <row r="1701" spans="1:4" x14ac:dyDescent="0.25">
      <c r="D1701" t="str">
        <f t="shared" si="26"/>
        <v/>
      </c>
    </row>
    <row r="1702" spans="1:4" x14ac:dyDescent="0.25">
      <c r="A1702" t="s">
        <v>446</v>
      </c>
      <c r="D1702">
        <f t="shared" si="26"/>
        <v>2</v>
      </c>
    </row>
    <row r="1703" spans="1:4" x14ac:dyDescent="0.25">
      <c r="D1703" t="str">
        <f t="shared" si="26"/>
        <v/>
      </c>
    </row>
    <row r="1704" spans="1:4" x14ac:dyDescent="0.25">
      <c r="B1704" s="1">
        <v>1</v>
      </c>
      <c r="C1704" t="s">
        <v>11</v>
      </c>
      <c r="D1704" t="str">
        <f t="shared" si="26"/>
        <v/>
      </c>
    </row>
    <row r="1705" spans="1:4" x14ac:dyDescent="0.25">
      <c r="D1705" t="str">
        <f t="shared" si="26"/>
        <v/>
      </c>
    </row>
    <row r="1706" spans="1:4" x14ac:dyDescent="0.25">
      <c r="A1706" t="s">
        <v>447</v>
      </c>
      <c r="D1706">
        <f t="shared" si="26"/>
        <v>19</v>
      </c>
    </row>
    <row r="1707" spans="1:4" x14ac:dyDescent="0.25">
      <c r="D1707" t="str">
        <f t="shared" si="26"/>
        <v/>
      </c>
    </row>
    <row r="1708" spans="1:4" x14ac:dyDescent="0.25">
      <c r="B1708" s="1">
        <v>1</v>
      </c>
      <c r="C1708" t="s">
        <v>448</v>
      </c>
      <c r="D1708" t="str">
        <f t="shared" si="26"/>
        <v/>
      </c>
    </row>
    <row r="1709" spans="1:4" x14ac:dyDescent="0.25">
      <c r="D1709" t="str">
        <f t="shared" si="26"/>
        <v/>
      </c>
    </row>
    <row r="1710" spans="1:4" x14ac:dyDescent="0.25">
      <c r="A1710" t="s">
        <v>449</v>
      </c>
      <c r="D1710">
        <f t="shared" si="26"/>
        <v>4</v>
      </c>
    </row>
    <row r="1711" spans="1:4" x14ac:dyDescent="0.25">
      <c r="D1711" t="str">
        <f t="shared" si="26"/>
        <v/>
      </c>
    </row>
    <row r="1712" spans="1:4" x14ac:dyDescent="0.25">
      <c r="B1712" s="1">
        <v>1</v>
      </c>
      <c r="C1712" t="s">
        <v>139</v>
      </c>
      <c r="D1712" t="str">
        <f t="shared" si="26"/>
        <v/>
      </c>
    </row>
    <row r="1713" spans="1:4" x14ac:dyDescent="0.25">
      <c r="D1713" t="str">
        <f t="shared" si="26"/>
        <v/>
      </c>
    </row>
    <row r="1714" spans="1:4" x14ac:dyDescent="0.25">
      <c r="A1714" t="s">
        <v>450</v>
      </c>
      <c r="D1714">
        <f t="shared" si="26"/>
        <v>6</v>
      </c>
    </row>
    <row r="1715" spans="1:4" x14ac:dyDescent="0.25">
      <c r="D1715" t="str">
        <f t="shared" si="26"/>
        <v/>
      </c>
    </row>
    <row r="1716" spans="1:4" x14ac:dyDescent="0.25">
      <c r="B1716" s="1">
        <v>1</v>
      </c>
      <c r="C1716" t="s">
        <v>262</v>
      </c>
      <c r="D1716" t="str">
        <f t="shared" si="26"/>
        <v/>
      </c>
    </row>
    <row r="1717" spans="1:4" x14ac:dyDescent="0.25">
      <c r="D1717" t="str">
        <f t="shared" si="26"/>
        <v/>
      </c>
    </row>
    <row r="1718" spans="1:4" x14ac:dyDescent="0.25">
      <c r="A1718" t="s">
        <v>451</v>
      </c>
      <c r="D1718">
        <f t="shared" si="26"/>
        <v>108</v>
      </c>
    </row>
    <row r="1719" spans="1:4" x14ac:dyDescent="0.25">
      <c r="D1719" t="str">
        <f t="shared" si="26"/>
        <v/>
      </c>
    </row>
    <row r="1720" spans="1:4" x14ac:dyDescent="0.25">
      <c r="B1720" s="1">
        <v>0.25600000000000001</v>
      </c>
      <c r="C1720" t="s">
        <v>86</v>
      </c>
      <c r="D1720" t="str">
        <f t="shared" si="26"/>
        <v/>
      </c>
    </row>
    <row r="1721" spans="1:4" x14ac:dyDescent="0.25">
      <c r="B1721" s="1">
        <v>0.74299999999999999</v>
      </c>
      <c r="C1721" t="s">
        <v>79</v>
      </c>
      <c r="D1721" t="str">
        <f t="shared" si="26"/>
        <v/>
      </c>
    </row>
    <row r="1722" spans="1:4" x14ac:dyDescent="0.25">
      <c r="D1722" t="str">
        <f t="shared" si="26"/>
        <v/>
      </c>
    </row>
    <row r="1723" spans="1:4" x14ac:dyDescent="0.25">
      <c r="A1723" t="s">
        <v>452</v>
      </c>
      <c r="D1723">
        <f t="shared" si="26"/>
        <v>176</v>
      </c>
    </row>
    <row r="1724" spans="1:4" x14ac:dyDescent="0.25">
      <c r="D1724" t="str">
        <f t="shared" si="26"/>
        <v/>
      </c>
    </row>
    <row r="1725" spans="1:4" x14ac:dyDescent="0.25">
      <c r="B1725" s="1">
        <v>0.03</v>
      </c>
      <c r="C1725" t="s">
        <v>126</v>
      </c>
      <c r="D1725" t="str">
        <f t="shared" si="26"/>
        <v/>
      </c>
    </row>
    <row r="1726" spans="1:4" x14ac:dyDescent="0.25">
      <c r="B1726" s="1">
        <v>2.9000000000000001E-2</v>
      </c>
      <c r="C1726" t="s">
        <v>262</v>
      </c>
      <c r="D1726" t="str">
        <f t="shared" si="26"/>
        <v/>
      </c>
    </row>
    <row r="1727" spans="1:4" x14ac:dyDescent="0.25">
      <c r="B1727" s="1">
        <v>0.94</v>
      </c>
      <c r="C1727" t="s">
        <v>79</v>
      </c>
      <c r="D1727" t="str">
        <f t="shared" si="26"/>
        <v/>
      </c>
    </row>
    <row r="1728" spans="1:4" x14ac:dyDescent="0.25">
      <c r="D1728" t="str">
        <f t="shared" si="26"/>
        <v/>
      </c>
    </row>
    <row r="1729" spans="1:4" x14ac:dyDescent="0.25">
      <c r="A1729" t="s">
        <v>453</v>
      </c>
      <c r="D1729">
        <f t="shared" si="26"/>
        <v>52</v>
      </c>
    </row>
    <row r="1730" spans="1:4" x14ac:dyDescent="0.25">
      <c r="D1730" t="str">
        <f t="shared" si="26"/>
        <v/>
      </c>
    </row>
    <row r="1731" spans="1:4" x14ac:dyDescent="0.25">
      <c r="B1731" s="1">
        <v>1</v>
      </c>
      <c r="C1731" t="s">
        <v>79</v>
      </c>
      <c r="D1731" t="str">
        <f t="shared" ref="D1731:D1794" si="27">IFERROR(HLOOKUP($A1731,$E$2:$OL$3,2,FALSE),"")</f>
        <v/>
      </c>
    </row>
    <row r="1732" spans="1:4" x14ac:dyDescent="0.25">
      <c r="D1732" t="str">
        <f t="shared" si="27"/>
        <v/>
      </c>
    </row>
    <row r="1733" spans="1:4" x14ac:dyDescent="0.25">
      <c r="A1733" t="s">
        <v>454</v>
      </c>
      <c r="D1733">
        <f t="shared" si="27"/>
        <v>14</v>
      </c>
    </row>
    <row r="1734" spans="1:4" x14ac:dyDescent="0.25">
      <c r="D1734" t="str">
        <f t="shared" si="27"/>
        <v/>
      </c>
    </row>
    <row r="1735" spans="1:4" x14ac:dyDescent="0.25">
      <c r="B1735" s="1">
        <v>1</v>
      </c>
      <c r="C1735" t="s">
        <v>11</v>
      </c>
      <c r="D1735" t="str">
        <f t="shared" si="27"/>
        <v/>
      </c>
    </row>
    <row r="1736" spans="1:4" x14ac:dyDescent="0.25">
      <c r="D1736" t="str">
        <f t="shared" si="27"/>
        <v/>
      </c>
    </row>
    <row r="1737" spans="1:4" x14ac:dyDescent="0.25">
      <c r="A1737" t="s">
        <v>455</v>
      </c>
      <c r="D1737">
        <f t="shared" si="27"/>
        <v>4</v>
      </c>
    </row>
    <row r="1738" spans="1:4" x14ac:dyDescent="0.25">
      <c r="D1738" t="str">
        <f t="shared" si="27"/>
        <v/>
      </c>
    </row>
    <row r="1739" spans="1:4" x14ac:dyDescent="0.25">
      <c r="B1739" s="1">
        <v>1</v>
      </c>
      <c r="C1739" t="s">
        <v>264</v>
      </c>
      <c r="D1739" t="str">
        <f t="shared" si="27"/>
        <v/>
      </c>
    </row>
    <row r="1740" spans="1:4" x14ac:dyDescent="0.25">
      <c r="D1740" t="str">
        <f t="shared" si="27"/>
        <v/>
      </c>
    </row>
    <row r="1741" spans="1:4" x14ac:dyDescent="0.25">
      <c r="A1741" t="s">
        <v>456</v>
      </c>
      <c r="D1741">
        <f t="shared" si="27"/>
        <v>4</v>
      </c>
    </row>
    <row r="1742" spans="1:4" x14ac:dyDescent="0.25">
      <c r="D1742" t="str">
        <f t="shared" si="27"/>
        <v/>
      </c>
    </row>
    <row r="1743" spans="1:4" x14ac:dyDescent="0.25">
      <c r="B1743" s="1">
        <v>1</v>
      </c>
      <c r="C1743" t="s">
        <v>11</v>
      </c>
      <c r="D1743" t="str">
        <f t="shared" si="27"/>
        <v/>
      </c>
    </row>
    <row r="1744" spans="1:4" x14ac:dyDescent="0.25">
      <c r="D1744" t="str">
        <f t="shared" si="27"/>
        <v/>
      </c>
    </row>
    <row r="1745" spans="1:4" x14ac:dyDescent="0.25">
      <c r="A1745" t="s">
        <v>457</v>
      </c>
      <c r="D1745">
        <f t="shared" si="27"/>
        <v>291</v>
      </c>
    </row>
    <row r="1746" spans="1:4" x14ac:dyDescent="0.25">
      <c r="D1746" t="str">
        <f t="shared" si="27"/>
        <v/>
      </c>
    </row>
    <row r="1747" spans="1:4" x14ac:dyDescent="0.25">
      <c r="B1747" s="1">
        <v>0.377</v>
      </c>
      <c r="C1747" t="s">
        <v>9</v>
      </c>
      <c r="D1747" t="str">
        <f t="shared" si="27"/>
        <v/>
      </c>
    </row>
    <row r="1748" spans="1:4" x14ac:dyDescent="0.25">
      <c r="B1748" s="1">
        <v>0.622</v>
      </c>
      <c r="C1748" t="s">
        <v>11</v>
      </c>
      <c r="D1748" t="str">
        <f t="shared" si="27"/>
        <v/>
      </c>
    </row>
    <row r="1749" spans="1:4" x14ac:dyDescent="0.25">
      <c r="D1749" t="str">
        <f t="shared" si="27"/>
        <v/>
      </c>
    </row>
    <row r="1750" spans="1:4" x14ac:dyDescent="0.25">
      <c r="A1750" s="2" t="s">
        <v>458</v>
      </c>
      <c r="D1750">
        <f t="shared" si="27"/>
        <v>9</v>
      </c>
    </row>
    <row r="1751" spans="1:4" x14ac:dyDescent="0.25">
      <c r="D1751" t="str">
        <f t="shared" si="27"/>
        <v/>
      </c>
    </row>
    <row r="1752" spans="1:4" x14ac:dyDescent="0.25">
      <c r="B1752" s="1">
        <v>1</v>
      </c>
      <c r="C1752" t="s">
        <v>13</v>
      </c>
      <c r="D1752" t="str">
        <f t="shared" si="27"/>
        <v/>
      </c>
    </row>
    <row r="1753" spans="1:4" x14ac:dyDescent="0.25">
      <c r="D1753" t="str">
        <f t="shared" si="27"/>
        <v/>
      </c>
    </row>
    <row r="1754" spans="1:4" x14ac:dyDescent="0.25">
      <c r="A1754" t="s">
        <v>459</v>
      </c>
      <c r="D1754">
        <f t="shared" si="27"/>
        <v>169</v>
      </c>
    </row>
    <row r="1755" spans="1:4" x14ac:dyDescent="0.25">
      <c r="D1755" t="str">
        <f t="shared" si="27"/>
        <v/>
      </c>
    </row>
    <row r="1756" spans="1:4" x14ac:dyDescent="0.25">
      <c r="B1756" s="1">
        <v>0.40300000000000002</v>
      </c>
      <c r="C1756" t="s">
        <v>125</v>
      </c>
      <c r="D1756" t="str">
        <f t="shared" si="27"/>
        <v/>
      </c>
    </row>
    <row r="1757" spans="1:4" x14ac:dyDescent="0.25">
      <c r="B1757" s="1">
        <v>1.4999999999999999E-2</v>
      </c>
      <c r="C1757" t="s">
        <v>264</v>
      </c>
      <c r="D1757" t="str">
        <f t="shared" si="27"/>
        <v/>
      </c>
    </row>
    <row r="1758" spans="1:4" x14ac:dyDescent="0.25">
      <c r="B1758" s="1">
        <v>6.4000000000000001E-2</v>
      </c>
      <c r="C1758" t="s">
        <v>4</v>
      </c>
      <c r="D1758" t="str">
        <f t="shared" si="27"/>
        <v/>
      </c>
    </row>
    <row r="1759" spans="1:4" x14ac:dyDescent="0.25">
      <c r="B1759" s="1">
        <v>4.9000000000000002E-2</v>
      </c>
      <c r="C1759" t="s">
        <v>13</v>
      </c>
      <c r="D1759" t="str">
        <f t="shared" si="27"/>
        <v/>
      </c>
    </row>
    <row r="1760" spans="1:4" x14ac:dyDescent="0.25">
      <c r="B1760" s="1">
        <v>0.38800000000000001</v>
      </c>
      <c r="C1760" t="s">
        <v>262</v>
      </c>
      <c r="D1760" t="str">
        <f t="shared" si="27"/>
        <v/>
      </c>
    </row>
    <row r="1761" spans="1:4" x14ac:dyDescent="0.25">
      <c r="B1761" s="1">
        <v>7.8E-2</v>
      </c>
      <c r="C1761" t="s">
        <v>79</v>
      </c>
      <c r="D1761" t="str">
        <f t="shared" si="27"/>
        <v/>
      </c>
    </row>
    <row r="1762" spans="1:4" x14ac:dyDescent="0.25">
      <c r="D1762" t="str">
        <f t="shared" si="27"/>
        <v/>
      </c>
    </row>
    <row r="1763" spans="1:4" x14ac:dyDescent="0.25">
      <c r="A1763" t="s">
        <v>460</v>
      </c>
      <c r="D1763">
        <f t="shared" si="27"/>
        <v>4</v>
      </c>
    </row>
    <row r="1764" spans="1:4" x14ac:dyDescent="0.25">
      <c r="D1764" t="str">
        <f t="shared" si="27"/>
        <v/>
      </c>
    </row>
    <row r="1765" spans="1:4" x14ac:dyDescent="0.25">
      <c r="B1765" s="1">
        <v>1</v>
      </c>
      <c r="C1765" t="s">
        <v>86</v>
      </c>
      <c r="D1765" t="str">
        <f t="shared" si="27"/>
        <v/>
      </c>
    </row>
    <row r="1766" spans="1:4" x14ac:dyDescent="0.25">
      <c r="D1766" t="str">
        <f t="shared" si="27"/>
        <v/>
      </c>
    </row>
    <row r="1767" spans="1:4" x14ac:dyDescent="0.25">
      <c r="A1767" t="s">
        <v>461</v>
      </c>
      <c r="D1767">
        <f t="shared" si="27"/>
        <v>28</v>
      </c>
    </row>
    <row r="1768" spans="1:4" x14ac:dyDescent="0.25">
      <c r="D1768" t="str">
        <f t="shared" si="27"/>
        <v/>
      </c>
    </row>
    <row r="1769" spans="1:4" x14ac:dyDescent="0.25">
      <c r="B1769" s="1">
        <v>0.78100000000000003</v>
      </c>
      <c r="C1769" t="s">
        <v>86</v>
      </c>
      <c r="D1769" t="str">
        <f t="shared" si="27"/>
        <v/>
      </c>
    </row>
    <row r="1770" spans="1:4" x14ac:dyDescent="0.25">
      <c r="B1770" s="1">
        <v>0.218</v>
      </c>
      <c r="C1770" t="s">
        <v>79</v>
      </c>
      <c r="D1770" t="str">
        <f t="shared" si="27"/>
        <v/>
      </c>
    </row>
    <row r="1771" spans="1:4" x14ac:dyDescent="0.25">
      <c r="D1771" t="str">
        <f t="shared" si="27"/>
        <v/>
      </c>
    </row>
    <row r="1772" spans="1:4" x14ac:dyDescent="0.25">
      <c r="A1772" t="s">
        <v>462</v>
      </c>
      <c r="D1772">
        <f t="shared" si="27"/>
        <v>549</v>
      </c>
    </row>
    <row r="1773" spans="1:4" x14ac:dyDescent="0.25">
      <c r="D1773" t="str">
        <f t="shared" si="27"/>
        <v/>
      </c>
    </row>
    <row r="1774" spans="1:4" x14ac:dyDescent="0.25">
      <c r="B1774" s="1">
        <v>3.0000000000000001E-3</v>
      </c>
      <c r="C1774" t="s">
        <v>98</v>
      </c>
      <c r="D1774" t="str">
        <f t="shared" si="27"/>
        <v/>
      </c>
    </row>
    <row r="1775" spans="1:4" x14ac:dyDescent="0.25">
      <c r="B1775" s="1">
        <v>0.98799999999999999</v>
      </c>
      <c r="C1775" t="s">
        <v>79</v>
      </c>
      <c r="D1775" t="str">
        <f t="shared" si="27"/>
        <v/>
      </c>
    </row>
    <row r="1776" spans="1:4" x14ac:dyDescent="0.25">
      <c r="B1776" s="1">
        <v>7.0000000000000001E-3</v>
      </c>
      <c r="C1776" t="s">
        <v>71</v>
      </c>
      <c r="D1776" t="str">
        <f t="shared" si="27"/>
        <v/>
      </c>
    </row>
    <row r="1777" spans="1:4" x14ac:dyDescent="0.25">
      <c r="D1777" t="str">
        <f t="shared" si="27"/>
        <v/>
      </c>
    </row>
    <row r="1778" spans="1:4" x14ac:dyDescent="0.25">
      <c r="A1778" t="s">
        <v>463</v>
      </c>
      <c r="D1778">
        <f t="shared" si="27"/>
        <v>2</v>
      </c>
    </row>
    <row r="1779" spans="1:4" x14ac:dyDescent="0.25">
      <c r="D1779" t="str">
        <f t="shared" si="27"/>
        <v/>
      </c>
    </row>
    <row r="1780" spans="1:4" x14ac:dyDescent="0.25">
      <c r="B1780" s="1">
        <v>1</v>
      </c>
      <c r="C1780" t="s">
        <v>13</v>
      </c>
      <c r="D1780" t="str">
        <f t="shared" si="27"/>
        <v/>
      </c>
    </row>
    <row r="1781" spans="1:4" x14ac:dyDescent="0.25">
      <c r="D1781" t="str">
        <f t="shared" si="27"/>
        <v/>
      </c>
    </row>
    <row r="1782" spans="1:4" x14ac:dyDescent="0.25">
      <c r="A1782" t="s">
        <v>464</v>
      </c>
      <c r="D1782">
        <f t="shared" si="27"/>
        <v>549</v>
      </c>
    </row>
    <row r="1783" spans="1:4" x14ac:dyDescent="0.25">
      <c r="D1783" t="str">
        <f t="shared" si="27"/>
        <v/>
      </c>
    </row>
    <row r="1784" spans="1:4" x14ac:dyDescent="0.25">
      <c r="B1784" s="1">
        <v>3.0000000000000001E-3</v>
      </c>
      <c r="C1784" t="s">
        <v>98</v>
      </c>
      <c r="D1784" t="str">
        <f t="shared" si="27"/>
        <v/>
      </c>
    </row>
    <row r="1785" spans="1:4" x14ac:dyDescent="0.25">
      <c r="B1785" s="1">
        <v>0.98799999999999999</v>
      </c>
      <c r="C1785" t="s">
        <v>79</v>
      </c>
      <c r="D1785" t="str">
        <f t="shared" si="27"/>
        <v/>
      </c>
    </row>
    <row r="1786" spans="1:4" x14ac:dyDescent="0.25">
      <c r="B1786" s="1">
        <v>7.0000000000000001E-3</v>
      </c>
      <c r="C1786" t="s">
        <v>71</v>
      </c>
      <c r="D1786" t="str">
        <f t="shared" si="27"/>
        <v/>
      </c>
    </row>
    <row r="1787" spans="1:4" x14ac:dyDescent="0.25">
      <c r="D1787" t="str">
        <f t="shared" si="27"/>
        <v/>
      </c>
    </row>
    <row r="1788" spans="1:4" x14ac:dyDescent="0.25">
      <c r="A1788" t="s">
        <v>465</v>
      </c>
      <c r="D1788">
        <f t="shared" si="27"/>
        <v>10</v>
      </c>
    </row>
    <row r="1789" spans="1:4" x14ac:dyDescent="0.25">
      <c r="D1789" t="str">
        <f t="shared" si="27"/>
        <v/>
      </c>
    </row>
    <row r="1790" spans="1:4" x14ac:dyDescent="0.25">
      <c r="B1790" s="1">
        <v>1</v>
      </c>
      <c r="C1790" t="s">
        <v>18</v>
      </c>
      <c r="D1790" t="str">
        <f t="shared" si="27"/>
        <v/>
      </c>
    </row>
    <row r="1791" spans="1:4" x14ac:dyDescent="0.25">
      <c r="D1791" t="str">
        <f t="shared" si="27"/>
        <v/>
      </c>
    </row>
    <row r="1792" spans="1:4" x14ac:dyDescent="0.25">
      <c r="A1792" t="s">
        <v>466</v>
      </c>
      <c r="D1792">
        <f t="shared" si="27"/>
        <v>7</v>
      </c>
    </row>
    <row r="1793" spans="1:4" x14ac:dyDescent="0.25">
      <c r="D1793" t="str">
        <f t="shared" si="27"/>
        <v/>
      </c>
    </row>
    <row r="1794" spans="1:4" x14ac:dyDescent="0.25">
      <c r="B1794" s="1">
        <v>1</v>
      </c>
      <c r="C1794" t="s">
        <v>262</v>
      </c>
      <c r="D1794" t="str">
        <f t="shared" si="27"/>
        <v/>
      </c>
    </row>
    <row r="1795" spans="1:4" x14ac:dyDescent="0.25">
      <c r="D1795" t="str">
        <f t="shared" ref="D1795:D1858" si="28">IFERROR(HLOOKUP($A1795,$E$2:$OL$3,2,FALSE),"")</f>
        <v/>
      </c>
    </row>
    <row r="1796" spans="1:4" x14ac:dyDescent="0.25">
      <c r="A1796" t="s">
        <v>467</v>
      </c>
      <c r="D1796">
        <f t="shared" si="28"/>
        <v>851</v>
      </c>
    </row>
    <row r="1797" spans="1:4" x14ac:dyDescent="0.25">
      <c r="D1797" t="str">
        <f t="shared" si="28"/>
        <v/>
      </c>
    </row>
    <row r="1798" spans="1:4" x14ac:dyDescent="0.25">
      <c r="B1798" s="1">
        <v>0.121</v>
      </c>
      <c r="C1798" t="s">
        <v>13</v>
      </c>
      <c r="D1798" t="str">
        <f t="shared" si="28"/>
        <v/>
      </c>
    </row>
    <row r="1799" spans="1:4" x14ac:dyDescent="0.25">
      <c r="B1799" s="1">
        <v>2.3E-2</v>
      </c>
      <c r="C1799" t="s">
        <v>97</v>
      </c>
      <c r="D1799" t="str">
        <f t="shared" si="28"/>
        <v/>
      </c>
    </row>
    <row r="1800" spans="1:4" x14ac:dyDescent="0.25">
      <c r="B1800" s="1">
        <v>2.1000000000000001E-2</v>
      </c>
      <c r="C1800" t="s">
        <v>262</v>
      </c>
      <c r="D1800" t="str">
        <f t="shared" si="28"/>
        <v/>
      </c>
    </row>
    <row r="1801" spans="1:4" x14ac:dyDescent="0.25">
      <c r="B1801" s="1">
        <v>0.83299999999999996</v>
      </c>
      <c r="C1801" t="s">
        <v>11</v>
      </c>
      <c r="D1801" t="str">
        <f t="shared" si="28"/>
        <v/>
      </c>
    </row>
    <row r="1802" spans="1:4" x14ac:dyDescent="0.25">
      <c r="D1802" t="str">
        <f t="shared" si="28"/>
        <v/>
      </c>
    </row>
    <row r="1803" spans="1:4" x14ac:dyDescent="0.25">
      <c r="A1803" t="s">
        <v>468</v>
      </c>
      <c r="D1803">
        <f t="shared" si="28"/>
        <v>2</v>
      </c>
    </row>
    <row r="1804" spans="1:4" x14ac:dyDescent="0.25">
      <c r="D1804" t="str">
        <f t="shared" si="28"/>
        <v/>
      </c>
    </row>
    <row r="1805" spans="1:4" x14ac:dyDescent="0.25">
      <c r="B1805" s="1">
        <v>1</v>
      </c>
      <c r="C1805" t="s">
        <v>11</v>
      </c>
      <c r="D1805" t="str">
        <f t="shared" si="28"/>
        <v/>
      </c>
    </row>
    <row r="1806" spans="1:4" x14ac:dyDescent="0.25">
      <c r="A1806" t="s">
        <v>0</v>
      </c>
      <c r="B1806" t="s">
        <v>469</v>
      </c>
      <c r="C1806" t="s">
        <v>470</v>
      </c>
      <c r="D1806" t="str">
        <f t="shared" si="28"/>
        <v/>
      </c>
    </row>
    <row r="1807" spans="1:4" x14ac:dyDescent="0.25">
      <c r="A1807" t="s">
        <v>471</v>
      </c>
      <c r="D1807">
        <f t="shared" si="28"/>
        <v>4</v>
      </c>
    </row>
    <row r="1808" spans="1:4" x14ac:dyDescent="0.25">
      <c r="D1808" t="str">
        <f t="shared" si="28"/>
        <v/>
      </c>
    </row>
    <row r="1809" spans="1:4" x14ac:dyDescent="0.25">
      <c r="B1809" s="1">
        <v>1</v>
      </c>
      <c r="C1809" t="s">
        <v>36</v>
      </c>
      <c r="D1809" t="str">
        <f t="shared" si="28"/>
        <v/>
      </c>
    </row>
    <row r="1810" spans="1:4" x14ac:dyDescent="0.25">
      <c r="D1810" t="str">
        <f t="shared" si="28"/>
        <v/>
      </c>
    </row>
    <row r="1811" spans="1:4" x14ac:dyDescent="0.25">
      <c r="A1811" t="s">
        <v>472</v>
      </c>
      <c r="D1811">
        <f t="shared" si="28"/>
        <v>408</v>
      </c>
    </row>
    <row r="1812" spans="1:4" x14ac:dyDescent="0.25">
      <c r="D1812" t="str">
        <f t="shared" si="28"/>
        <v/>
      </c>
    </row>
    <row r="1813" spans="1:4" x14ac:dyDescent="0.25">
      <c r="B1813" s="1">
        <v>1</v>
      </c>
      <c r="C1813" t="s">
        <v>36</v>
      </c>
      <c r="D1813" t="str">
        <f t="shared" si="28"/>
        <v/>
      </c>
    </row>
    <row r="1814" spans="1:4" x14ac:dyDescent="0.25">
      <c r="A1814" t="s">
        <v>0</v>
      </c>
      <c r="B1814" t="s">
        <v>473</v>
      </c>
      <c r="C1814" t="s">
        <v>474</v>
      </c>
      <c r="D1814" t="str">
        <f t="shared" si="28"/>
        <v/>
      </c>
    </row>
    <row r="1815" spans="1:4" x14ac:dyDescent="0.25">
      <c r="A1815" t="s">
        <v>475</v>
      </c>
      <c r="D1815">
        <f t="shared" si="28"/>
        <v>3</v>
      </c>
    </row>
    <row r="1816" spans="1:4" x14ac:dyDescent="0.25">
      <c r="D1816" t="str">
        <f t="shared" si="28"/>
        <v/>
      </c>
    </row>
    <row r="1817" spans="1:4" x14ac:dyDescent="0.25">
      <c r="B1817" s="1">
        <v>1</v>
      </c>
      <c r="C1817" t="s">
        <v>86</v>
      </c>
      <c r="D1817" t="str">
        <f t="shared" si="28"/>
        <v/>
      </c>
    </row>
    <row r="1818" spans="1:4" x14ac:dyDescent="0.25">
      <c r="D1818" t="str">
        <f t="shared" si="28"/>
        <v/>
      </c>
    </row>
    <row r="1819" spans="1:4" x14ac:dyDescent="0.25">
      <c r="A1819" t="s">
        <v>476</v>
      </c>
      <c r="D1819">
        <f t="shared" si="28"/>
        <v>60</v>
      </c>
    </row>
    <row r="1820" spans="1:4" x14ac:dyDescent="0.25">
      <c r="D1820" t="str">
        <f t="shared" si="28"/>
        <v/>
      </c>
    </row>
    <row r="1821" spans="1:4" x14ac:dyDescent="0.25">
      <c r="B1821" s="1">
        <v>1</v>
      </c>
      <c r="C1821" t="s">
        <v>86</v>
      </c>
      <c r="D1821" t="str">
        <f t="shared" si="28"/>
        <v/>
      </c>
    </row>
    <row r="1822" spans="1:4" x14ac:dyDescent="0.25">
      <c r="D1822" t="str">
        <f t="shared" si="28"/>
        <v/>
      </c>
    </row>
    <row r="1823" spans="1:4" x14ac:dyDescent="0.25">
      <c r="A1823" t="s">
        <v>477</v>
      </c>
      <c r="D1823">
        <f t="shared" si="28"/>
        <v>86</v>
      </c>
    </row>
    <row r="1824" spans="1:4" x14ac:dyDescent="0.25">
      <c r="D1824" t="str">
        <f t="shared" si="28"/>
        <v/>
      </c>
    </row>
    <row r="1825" spans="1:4" x14ac:dyDescent="0.25">
      <c r="B1825" s="1">
        <v>1</v>
      </c>
      <c r="C1825" t="s">
        <v>176</v>
      </c>
      <c r="D1825" t="str">
        <f t="shared" si="28"/>
        <v/>
      </c>
    </row>
    <row r="1826" spans="1:4" x14ac:dyDescent="0.25">
      <c r="D1826" t="str">
        <f t="shared" si="28"/>
        <v/>
      </c>
    </row>
    <row r="1827" spans="1:4" x14ac:dyDescent="0.25">
      <c r="A1827" t="s">
        <v>478</v>
      </c>
      <c r="D1827">
        <f t="shared" si="28"/>
        <v>71</v>
      </c>
    </row>
    <row r="1828" spans="1:4" x14ac:dyDescent="0.25">
      <c r="D1828" t="str">
        <f t="shared" si="28"/>
        <v/>
      </c>
    </row>
    <row r="1829" spans="1:4" x14ac:dyDescent="0.25">
      <c r="B1829" s="1">
        <v>1</v>
      </c>
      <c r="C1829" t="s">
        <v>4</v>
      </c>
      <c r="D1829" t="str">
        <f t="shared" si="28"/>
        <v/>
      </c>
    </row>
    <row r="1830" spans="1:4" x14ac:dyDescent="0.25">
      <c r="D1830" t="str">
        <f t="shared" si="28"/>
        <v/>
      </c>
    </row>
    <row r="1831" spans="1:4" x14ac:dyDescent="0.25">
      <c r="A1831" t="s">
        <v>479</v>
      </c>
      <c r="D1831">
        <f t="shared" si="28"/>
        <v>112</v>
      </c>
    </row>
    <row r="1832" spans="1:4" x14ac:dyDescent="0.25">
      <c r="D1832" t="str">
        <f t="shared" si="28"/>
        <v/>
      </c>
    </row>
    <row r="1833" spans="1:4" x14ac:dyDescent="0.25">
      <c r="B1833" s="1">
        <v>0.218</v>
      </c>
      <c r="C1833" t="s">
        <v>86</v>
      </c>
      <c r="D1833" t="str">
        <f t="shared" si="28"/>
        <v/>
      </c>
    </row>
    <row r="1834" spans="1:4" x14ac:dyDescent="0.25">
      <c r="B1834" s="1">
        <v>7.5999999999999998E-2</v>
      </c>
      <c r="C1834" t="s">
        <v>42</v>
      </c>
      <c r="D1834" t="str">
        <f t="shared" si="28"/>
        <v/>
      </c>
    </row>
    <row r="1835" spans="1:4" x14ac:dyDescent="0.25">
      <c r="B1835" s="1">
        <v>0.70499999999999996</v>
      </c>
      <c r="C1835" t="s">
        <v>4</v>
      </c>
      <c r="D1835" t="str">
        <f t="shared" si="28"/>
        <v/>
      </c>
    </row>
    <row r="1836" spans="1:4" x14ac:dyDescent="0.25">
      <c r="D1836" t="str">
        <f t="shared" si="28"/>
        <v/>
      </c>
    </row>
    <row r="1837" spans="1:4" x14ac:dyDescent="0.25">
      <c r="A1837" t="s">
        <v>480</v>
      </c>
      <c r="D1837">
        <f t="shared" si="28"/>
        <v>24</v>
      </c>
    </row>
    <row r="1838" spans="1:4" x14ac:dyDescent="0.25">
      <c r="D1838" t="str">
        <f t="shared" si="28"/>
        <v/>
      </c>
    </row>
    <row r="1839" spans="1:4" x14ac:dyDescent="0.25">
      <c r="B1839" s="1">
        <v>1</v>
      </c>
      <c r="C1839" t="s">
        <v>86</v>
      </c>
      <c r="D1839" t="str">
        <f t="shared" si="28"/>
        <v/>
      </c>
    </row>
    <row r="1840" spans="1:4" x14ac:dyDescent="0.25">
      <c r="A1840" t="s">
        <v>0</v>
      </c>
      <c r="B1840" t="s">
        <v>481</v>
      </c>
      <c r="C1840" t="s">
        <v>482</v>
      </c>
      <c r="D1840" t="str">
        <f t="shared" si="28"/>
        <v/>
      </c>
    </row>
    <row r="1841" spans="1:4" x14ac:dyDescent="0.25">
      <c r="A1841" t="s">
        <v>483</v>
      </c>
      <c r="D1841">
        <f t="shared" si="28"/>
        <v>8559</v>
      </c>
    </row>
    <row r="1842" spans="1:4" x14ac:dyDescent="0.25">
      <c r="D1842" t="str">
        <f t="shared" si="28"/>
        <v/>
      </c>
    </row>
    <row r="1843" spans="1:4" x14ac:dyDescent="0.25">
      <c r="B1843" s="1">
        <v>0.23100000000000001</v>
      </c>
      <c r="C1843" t="s">
        <v>13</v>
      </c>
      <c r="D1843" t="str">
        <f t="shared" si="28"/>
        <v/>
      </c>
    </row>
    <row r="1844" spans="1:4" x14ac:dyDescent="0.25">
      <c r="B1844" s="1">
        <v>2.4E-2</v>
      </c>
      <c r="C1844" t="s">
        <v>97</v>
      </c>
      <c r="D1844" t="str">
        <f t="shared" si="28"/>
        <v/>
      </c>
    </row>
    <row r="1845" spans="1:4" x14ac:dyDescent="0.25">
      <c r="B1845" s="1">
        <v>0.127</v>
      </c>
      <c r="C1845" t="s">
        <v>11</v>
      </c>
      <c r="D1845" t="str">
        <f t="shared" si="28"/>
        <v/>
      </c>
    </row>
    <row r="1846" spans="1:4" x14ac:dyDescent="0.25">
      <c r="B1846" s="1">
        <v>4.2999999999999997E-2</v>
      </c>
      <c r="C1846" t="s">
        <v>79</v>
      </c>
      <c r="D1846" t="str">
        <f t="shared" si="28"/>
        <v/>
      </c>
    </row>
    <row r="1847" spans="1:4" x14ac:dyDescent="0.25">
      <c r="B1847" s="1">
        <v>0.56999999999999995</v>
      </c>
      <c r="C1847" t="s">
        <v>134</v>
      </c>
      <c r="D1847" t="str">
        <f t="shared" si="28"/>
        <v/>
      </c>
    </row>
    <row r="1848" spans="1:4" x14ac:dyDescent="0.25">
      <c r="B1848" s="1">
        <v>3.0000000000000001E-3</v>
      </c>
      <c r="C1848" t="s">
        <v>71</v>
      </c>
      <c r="D1848" t="str">
        <f t="shared" si="28"/>
        <v/>
      </c>
    </row>
    <row r="1849" spans="1:4" x14ac:dyDescent="0.25">
      <c r="D1849" t="str">
        <f t="shared" si="28"/>
        <v/>
      </c>
    </row>
    <row r="1850" spans="1:4" x14ac:dyDescent="0.25">
      <c r="A1850" t="s">
        <v>484</v>
      </c>
      <c r="D1850">
        <f t="shared" si="28"/>
        <v>41</v>
      </c>
    </row>
    <row r="1851" spans="1:4" x14ac:dyDescent="0.25">
      <c r="D1851" t="str">
        <f t="shared" si="28"/>
        <v/>
      </c>
    </row>
    <row r="1852" spans="1:4" x14ac:dyDescent="0.25">
      <c r="B1852" s="1">
        <v>1</v>
      </c>
      <c r="C1852" t="s">
        <v>134</v>
      </c>
      <c r="D1852" t="str">
        <f t="shared" si="28"/>
        <v/>
      </c>
    </row>
    <row r="1853" spans="1:4" x14ac:dyDescent="0.25">
      <c r="D1853" t="str">
        <f t="shared" si="28"/>
        <v/>
      </c>
    </row>
    <row r="1854" spans="1:4" x14ac:dyDescent="0.25">
      <c r="A1854" t="s">
        <v>485</v>
      </c>
      <c r="D1854">
        <f t="shared" si="28"/>
        <v>4</v>
      </c>
    </row>
    <row r="1855" spans="1:4" x14ac:dyDescent="0.25">
      <c r="D1855" t="str">
        <f t="shared" si="28"/>
        <v/>
      </c>
    </row>
    <row r="1856" spans="1:4" x14ac:dyDescent="0.25">
      <c r="B1856" s="1">
        <v>1</v>
      </c>
      <c r="C1856" t="s">
        <v>134</v>
      </c>
      <c r="D1856" t="str">
        <f t="shared" si="28"/>
        <v/>
      </c>
    </row>
    <row r="1857" spans="1:4" x14ac:dyDescent="0.25">
      <c r="D1857" t="str">
        <f t="shared" si="28"/>
        <v/>
      </c>
    </row>
    <row r="1858" spans="1:4" x14ac:dyDescent="0.25">
      <c r="A1858" t="s">
        <v>486</v>
      </c>
      <c r="D1858">
        <f t="shared" si="28"/>
        <v>2</v>
      </c>
    </row>
    <row r="1859" spans="1:4" x14ac:dyDescent="0.25">
      <c r="D1859" t="str">
        <f t="shared" ref="D1859:D1922" si="29">IFERROR(HLOOKUP($A1859,$E$2:$OL$3,2,FALSE),"")</f>
        <v/>
      </c>
    </row>
    <row r="1860" spans="1:4" x14ac:dyDescent="0.25">
      <c r="B1860" s="1">
        <v>1</v>
      </c>
      <c r="C1860" t="s">
        <v>66</v>
      </c>
      <c r="D1860" t="str">
        <f t="shared" si="29"/>
        <v/>
      </c>
    </row>
    <row r="1861" spans="1:4" x14ac:dyDescent="0.25">
      <c r="D1861" t="str">
        <f t="shared" si="29"/>
        <v/>
      </c>
    </row>
    <row r="1862" spans="1:4" x14ac:dyDescent="0.25">
      <c r="A1862" t="s">
        <v>487</v>
      </c>
      <c r="D1862">
        <f t="shared" si="29"/>
        <v>9</v>
      </c>
    </row>
    <row r="1863" spans="1:4" x14ac:dyDescent="0.25">
      <c r="D1863" t="str">
        <f t="shared" si="29"/>
        <v/>
      </c>
    </row>
    <row r="1864" spans="1:4" x14ac:dyDescent="0.25">
      <c r="B1864" s="1">
        <v>1</v>
      </c>
      <c r="C1864" t="s">
        <v>66</v>
      </c>
      <c r="D1864" t="str">
        <f t="shared" si="29"/>
        <v/>
      </c>
    </row>
    <row r="1865" spans="1:4" x14ac:dyDescent="0.25">
      <c r="D1865" t="str">
        <f t="shared" si="29"/>
        <v/>
      </c>
    </row>
    <row r="1866" spans="1:4" x14ac:dyDescent="0.25">
      <c r="A1866" t="s">
        <v>488</v>
      </c>
      <c r="D1866">
        <f t="shared" si="29"/>
        <v>16</v>
      </c>
    </row>
    <row r="1867" spans="1:4" x14ac:dyDescent="0.25">
      <c r="D1867" t="str">
        <f t="shared" si="29"/>
        <v/>
      </c>
    </row>
    <row r="1868" spans="1:4" x14ac:dyDescent="0.25">
      <c r="B1868" s="1">
        <v>1</v>
      </c>
      <c r="C1868" t="s">
        <v>134</v>
      </c>
      <c r="D1868" t="str">
        <f t="shared" si="29"/>
        <v/>
      </c>
    </row>
    <row r="1869" spans="1:4" x14ac:dyDescent="0.25">
      <c r="D1869" t="str">
        <f t="shared" si="29"/>
        <v/>
      </c>
    </row>
    <row r="1870" spans="1:4" x14ac:dyDescent="0.25">
      <c r="A1870" t="s">
        <v>489</v>
      </c>
      <c r="D1870">
        <f t="shared" si="29"/>
        <v>5</v>
      </c>
    </row>
    <row r="1871" spans="1:4" x14ac:dyDescent="0.25">
      <c r="D1871" t="str">
        <f t="shared" si="29"/>
        <v/>
      </c>
    </row>
    <row r="1872" spans="1:4" x14ac:dyDescent="0.25">
      <c r="B1872" s="1">
        <v>1</v>
      </c>
      <c r="C1872" t="s">
        <v>134</v>
      </c>
      <c r="D1872" t="str">
        <f t="shared" si="29"/>
        <v/>
      </c>
    </row>
    <row r="1873" spans="1:4" x14ac:dyDescent="0.25">
      <c r="D1873" t="str">
        <f t="shared" si="29"/>
        <v/>
      </c>
    </row>
    <row r="1874" spans="1:4" x14ac:dyDescent="0.25">
      <c r="A1874" t="s">
        <v>490</v>
      </c>
      <c r="D1874">
        <f t="shared" si="29"/>
        <v>914</v>
      </c>
    </row>
    <row r="1875" spans="1:4" x14ac:dyDescent="0.25">
      <c r="D1875" t="str">
        <f t="shared" si="29"/>
        <v/>
      </c>
    </row>
    <row r="1876" spans="1:4" x14ac:dyDescent="0.25">
      <c r="B1876" s="1">
        <v>0.876</v>
      </c>
      <c r="C1876" t="s">
        <v>66</v>
      </c>
      <c r="D1876" t="str">
        <f t="shared" si="29"/>
        <v/>
      </c>
    </row>
    <row r="1877" spans="1:4" x14ac:dyDescent="0.25">
      <c r="B1877" s="1">
        <v>0.123</v>
      </c>
      <c r="C1877" t="s">
        <v>67</v>
      </c>
      <c r="D1877" t="str">
        <f t="shared" si="29"/>
        <v/>
      </c>
    </row>
    <row r="1878" spans="1:4" x14ac:dyDescent="0.25">
      <c r="D1878" t="str">
        <f t="shared" si="29"/>
        <v/>
      </c>
    </row>
    <row r="1879" spans="1:4" x14ac:dyDescent="0.25">
      <c r="A1879" t="s">
        <v>491</v>
      </c>
      <c r="D1879">
        <f t="shared" si="29"/>
        <v>2</v>
      </c>
    </row>
    <row r="1880" spans="1:4" x14ac:dyDescent="0.25">
      <c r="D1880" t="str">
        <f t="shared" si="29"/>
        <v/>
      </c>
    </row>
    <row r="1881" spans="1:4" x14ac:dyDescent="0.25">
      <c r="B1881" s="1">
        <v>1</v>
      </c>
      <c r="C1881" t="s">
        <v>13</v>
      </c>
      <c r="D1881" t="str">
        <f t="shared" si="29"/>
        <v/>
      </c>
    </row>
    <row r="1882" spans="1:4" x14ac:dyDescent="0.25">
      <c r="D1882" t="str">
        <f t="shared" si="29"/>
        <v/>
      </c>
    </row>
    <row r="1883" spans="1:4" x14ac:dyDescent="0.25">
      <c r="A1883" t="s">
        <v>492</v>
      </c>
      <c r="D1883">
        <f t="shared" si="29"/>
        <v>61</v>
      </c>
    </row>
    <row r="1884" spans="1:4" x14ac:dyDescent="0.25">
      <c r="D1884" t="str">
        <f t="shared" si="29"/>
        <v/>
      </c>
    </row>
    <row r="1885" spans="1:4" x14ac:dyDescent="0.25">
      <c r="B1885" s="1">
        <v>1</v>
      </c>
      <c r="C1885" t="s">
        <v>176</v>
      </c>
      <c r="D1885" t="str">
        <f t="shared" si="29"/>
        <v/>
      </c>
    </row>
    <row r="1886" spans="1:4" x14ac:dyDescent="0.25">
      <c r="D1886" t="str">
        <f t="shared" si="29"/>
        <v/>
      </c>
    </row>
    <row r="1887" spans="1:4" x14ac:dyDescent="0.25">
      <c r="A1887" t="s">
        <v>493</v>
      </c>
      <c r="D1887">
        <f t="shared" si="29"/>
        <v>4</v>
      </c>
    </row>
    <row r="1888" spans="1:4" x14ac:dyDescent="0.25">
      <c r="D1888" t="str">
        <f t="shared" si="29"/>
        <v/>
      </c>
    </row>
    <row r="1889" spans="1:4" x14ac:dyDescent="0.25">
      <c r="B1889" s="1">
        <v>1</v>
      </c>
      <c r="C1889" t="s">
        <v>13</v>
      </c>
      <c r="D1889" t="str">
        <f t="shared" si="29"/>
        <v/>
      </c>
    </row>
    <row r="1890" spans="1:4" x14ac:dyDescent="0.25">
      <c r="D1890" t="str">
        <f t="shared" si="29"/>
        <v/>
      </c>
    </row>
    <row r="1891" spans="1:4" x14ac:dyDescent="0.25">
      <c r="A1891" t="s">
        <v>494</v>
      </c>
      <c r="D1891">
        <f t="shared" si="29"/>
        <v>4</v>
      </c>
    </row>
    <row r="1892" spans="1:4" x14ac:dyDescent="0.25">
      <c r="D1892" t="str">
        <f t="shared" si="29"/>
        <v/>
      </c>
    </row>
    <row r="1893" spans="1:4" x14ac:dyDescent="0.25">
      <c r="B1893" s="1">
        <v>1</v>
      </c>
      <c r="C1893" t="s">
        <v>13</v>
      </c>
      <c r="D1893" t="str">
        <f t="shared" si="29"/>
        <v/>
      </c>
    </row>
    <row r="1894" spans="1:4" x14ac:dyDescent="0.25">
      <c r="D1894" t="str">
        <f t="shared" si="29"/>
        <v/>
      </c>
    </row>
    <row r="1895" spans="1:4" x14ac:dyDescent="0.25">
      <c r="A1895" t="s">
        <v>495</v>
      </c>
      <c r="D1895">
        <f t="shared" si="29"/>
        <v>4</v>
      </c>
    </row>
    <row r="1896" spans="1:4" x14ac:dyDescent="0.25">
      <c r="D1896" t="str">
        <f t="shared" si="29"/>
        <v/>
      </c>
    </row>
    <row r="1897" spans="1:4" x14ac:dyDescent="0.25">
      <c r="B1897" s="1">
        <v>1</v>
      </c>
      <c r="C1897" t="s">
        <v>13</v>
      </c>
      <c r="D1897" t="str">
        <f t="shared" si="29"/>
        <v/>
      </c>
    </row>
    <row r="1898" spans="1:4" x14ac:dyDescent="0.25">
      <c r="D1898" t="str">
        <f t="shared" si="29"/>
        <v/>
      </c>
    </row>
    <row r="1899" spans="1:4" x14ac:dyDescent="0.25">
      <c r="A1899" t="s">
        <v>496</v>
      </c>
      <c r="D1899">
        <f t="shared" si="29"/>
        <v>99</v>
      </c>
    </row>
    <row r="1900" spans="1:4" x14ac:dyDescent="0.25">
      <c r="D1900" t="str">
        <f t="shared" si="29"/>
        <v/>
      </c>
    </row>
    <row r="1901" spans="1:4" x14ac:dyDescent="0.25">
      <c r="B1901" s="1">
        <v>0.69</v>
      </c>
      <c r="C1901" t="s">
        <v>13</v>
      </c>
      <c r="D1901" t="str">
        <f t="shared" si="29"/>
        <v/>
      </c>
    </row>
    <row r="1902" spans="1:4" x14ac:dyDescent="0.25">
      <c r="B1902" s="1">
        <v>0.309</v>
      </c>
      <c r="C1902" t="s">
        <v>97</v>
      </c>
      <c r="D1902" t="str">
        <f t="shared" si="29"/>
        <v/>
      </c>
    </row>
    <row r="1903" spans="1:4" x14ac:dyDescent="0.25">
      <c r="A1903" t="s">
        <v>0</v>
      </c>
      <c r="B1903" t="s">
        <v>497</v>
      </c>
      <c r="C1903" t="s">
        <v>498</v>
      </c>
      <c r="D1903" t="str">
        <f t="shared" si="29"/>
        <v/>
      </c>
    </row>
    <row r="1904" spans="1:4" x14ac:dyDescent="0.25">
      <c r="A1904" t="s">
        <v>499</v>
      </c>
      <c r="D1904">
        <f t="shared" si="29"/>
        <v>6</v>
      </c>
    </row>
    <row r="1905" spans="1:4" x14ac:dyDescent="0.25">
      <c r="D1905" t="str">
        <f t="shared" si="29"/>
        <v/>
      </c>
    </row>
    <row r="1906" spans="1:4" x14ac:dyDescent="0.25">
      <c r="B1906" s="1">
        <v>1</v>
      </c>
      <c r="C1906" t="s">
        <v>140</v>
      </c>
      <c r="D1906" t="str">
        <f t="shared" si="29"/>
        <v/>
      </c>
    </row>
    <row r="1907" spans="1:4" x14ac:dyDescent="0.25">
      <c r="D1907" t="str">
        <f t="shared" si="29"/>
        <v/>
      </c>
    </row>
    <row r="1908" spans="1:4" x14ac:dyDescent="0.25">
      <c r="A1908" t="s">
        <v>500</v>
      </c>
      <c r="D1908">
        <f t="shared" si="29"/>
        <v>8</v>
      </c>
    </row>
    <row r="1909" spans="1:4" x14ac:dyDescent="0.25">
      <c r="D1909" t="str">
        <f t="shared" si="29"/>
        <v/>
      </c>
    </row>
    <row r="1910" spans="1:4" x14ac:dyDescent="0.25">
      <c r="B1910" s="1">
        <v>1</v>
      </c>
      <c r="C1910" t="s">
        <v>17</v>
      </c>
      <c r="D1910" t="str">
        <f t="shared" si="29"/>
        <v/>
      </c>
    </row>
    <row r="1911" spans="1:4" x14ac:dyDescent="0.25">
      <c r="D1911" t="str">
        <f t="shared" si="29"/>
        <v/>
      </c>
    </row>
    <row r="1912" spans="1:4" x14ac:dyDescent="0.25">
      <c r="A1912" t="s">
        <v>501</v>
      </c>
      <c r="D1912">
        <f t="shared" si="29"/>
        <v>59</v>
      </c>
    </row>
    <row r="1913" spans="1:4" x14ac:dyDescent="0.25">
      <c r="D1913" t="str">
        <f t="shared" si="29"/>
        <v/>
      </c>
    </row>
    <row r="1914" spans="1:4" x14ac:dyDescent="0.25">
      <c r="B1914" s="1">
        <v>0.98099999999999998</v>
      </c>
      <c r="C1914" t="s">
        <v>9</v>
      </c>
      <c r="D1914" t="str">
        <f t="shared" si="29"/>
        <v/>
      </c>
    </row>
    <row r="1915" spans="1:4" x14ac:dyDescent="0.25">
      <c r="B1915" s="1">
        <v>1.7999999999999999E-2</v>
      </c>
      <c r="C1915" t="s">
        <v>42</v>
      </c>
      <c r="D1915" t="str">
        <f t="shared" si="29"/>
        <v/>
      </c>
    </row>
    <row r="1916" spans="1:4" x14ac:dyDescent="0.25">
      <c r="D1916" t="str">
        <f t="shared" si="29"/>
        <v/>
      </c>
    </row>
    <row r="1917" spans="1:4" x14ac:dyDescent="0.25">
      <c r="A1917" t="s">
        <v>502</v>
      </c>
      <c r="D1917">
        <f t="shared" si="29"/>
        <v>954</v>
      </c>
    </row>
    <row r="1918" spans="1:4" x14ac:dyDescent="0.25">
      <c r="D1918" t="str">
        <f t="shared" si="29"/>
        <v/>
      </c>
    </row>
    <row r="1919" spans="1:4" x14ac:dyDescent="0.25">
      <c r="B1919" s="1">
        <v>0.20200000000000001</v>
      </c>
      <c r="C1919" t="s">
        <v>140</v>
      </c>
      <c r="D1919" t="str">
        <f t="shared" si="29"/>
        <v/>
      </c>
    </row>
    <row r="1920" spans="1:4" x14ac:dyDescent="0.25">
      <c r="B1920" s="1">
        <v>0.14299999999999999</v>
      </c>
      <c r="C1920" t="s">
        <v>223</v>
      </c>
      <c r="D1920" t="str">
        <f t="shared" si="29"/>
        <v/>
      </c>
    </row>
    <row r="1921" spans="1:4" x14ac:dyDescent="0.25">
      <c r="B1921" s="1">
        <v>0.14699999999999999</v>
      </c>
      <c r="C1921" t="s">
        <v>9</v>
      </c>
      <c r="D1921" t="str">
        <f t="shared" si="29"/>
        <v/>
      </c>
    </row>
    <row r="1922" spans="1:4" x14ac:dyDescent="0.25">
      <c r="B1922" s="1">
        <v>0.01</v>
      </c>
      <c r="C1922" t="s">
        <v>79</v>
      </c>
      <c r="D1922" t="str">
        <f t="shared" si="29"/>
        <v/>
      </c>
    </row>
    <row r="1923" spans="1:4" x14ac:dyDescent="0.25">
      <c r="B1923" s="1">
        <v>0.496</v>
      </c>
      <c r="C1923" t="s">
        <v>134</v>
      </c>
      <c r="D1923" t="str">
        <f t="shared" ref="D1923:D1986" si="30">IFERROR(HLOOKUP($A1923,$E$2:$OL$3,2,FALSE),"")</f>
        <v/>
      </c>
    </row>
    <row r="1924" spans="1:4" x14ac:dyDescent="0.25">
      <c r="D1924" t="str">
        <f t="shared" si="30"/>
        <v/>
      </c>
    </row>
    <row r="1925" spans="1:4" x14ac:dyDescent="0.25">
      <c r="A1925" t="s">
        <v>503</v>
      </c>
      <c r="D1925">
        <f t="shared" si="30"/>
        <v>8</v>
      </c>
    </row>
    <row r="1926" spans="1:4" x14ac:dyDescent="0.25">
      <c r="D1926" t="str">
        <f t="shared" si="30"/>
        <v/>
      </c>
    </row>
    <row r="1927" spans="1:4" x14ac:dyDescent="0.25">
      <c r="B1927" s="1">
        <v>1</v>
      </c>
      <c r="C1927" t="s">
        <v>9</v>
      </c>
      <c r="D1927" t="str">
        <f t="shared" si="30"/>
        <v/>
      </c>
    </row>
    <row r="1928" spans="1:4" x14ac:dyDescent="0.25">
      <c r="D1928" t="str">
        <f t="shared" si="30"/>
        <v/>
      </c>
    </row>
    <row r="1929" spans="1:4" x14ac:dyDescent="0.25">
      <c r="A1929" t="s">
        <v>504</v>
      </c>
      <c r="D1929">
        <f t="shared" si="30"/>
        <v>2</v>
      </c>
    </row>
    <row r="1930" spans="1:4" x14ac:dyDescent="0.25">
      <c r="D1930" t="str">
        <f t="shared" si="30"/>
        <v/>
      </c>
    </row>
    <row r="1931" spans="1:4" x14ac:dyDescent="0.25">
      <c r="B1931" s="1">
        <v>1</v>
      </c>
      <c r="C1931" t="s">
        <v>9</v>
      </c>
      <c r="D1931" t="str">
        <f t="shared" si="30"/>
        <v/>
      </c>
    </row>
    <row r="1932" spans="1:4" x14ac:dyDescent="0.25">
      <c r="D1932" t="str">
        <f t="shared" si="30"/>
        <v/>
      </c>
    </row>
    <row r="1933" spans="1:4" x14ac:dyDescent="0.25">
      <c r="A1933" t="s">
        <v>505</v>
      </c>
      <c r="D1933">
        <f t="shared" si="30"/>
        <v>51</v>
      </c>
    </row>
    <row r="1934" spans="1:4" x14ac:dyDescent="0.25">
      <c r="D1934" t="str">
        <f t="shared" si="30"/>
        <v/>
      </c>
    </row>
    <row r="1935" spans="1:4" x14ac:dyDescent="0.25">
      <c r="B1935" s="1">
        <v>0.73399999999999999</v>
      </c>
      <c r="C1935" t="s">
        <v>67</v>
      </c>
      <c r="D1935" t="str">
        <f t="shared" si="30"/>
        <v/>
      </c>
    </row>
    <row r="1936" spans="1:4" x14ac:dyDescent="0.25">
      <c r="B1936" s="1">
        <v>0.26500000000000001</v>
      </c>
      <c r="C1936" t="s">
        <v>18</v>
      </c>
      <c r="D1936" t="str">
        <f t="shared" si="30"/>
        <v/>
      </c>
    </row>
    <row r="1937" spans="1:4" x14ac:dyDescent="0.25">
      <c r="D1937" t="str">
        <f t="shared" si="30"/>
        <v/>
      </c>
    </row>
    <row r="1938" spans="1:4" x14ac:dyDescent="0.25">
      <c r="A1938" t="s">
        <v>506</v>
      </c>
      <c r="D1938">
        <f t="shared" si="30"/>
        <v>10</v>
      </c>
    </row>
    <row r="1939" spans="1:4" x14ac:dyDescent="0.25">
      <c r="D1939" t="str">
        <f t="shared" si="30"/>
        <v/>
      </c>
    </row>
    <row r="1940" spans="1:4" x14ac:dyDescent="0.25">
      <c r="B1940" s="1">
        <v>0.21199999999999999</v>
      </c>
      <c r="C1940" t="s">
        <v>13</v>
      </c>
      <c r="D1940" t="str">
        <f t="shared" si="30"/>
        <v/>
      </c>
    </row>
    <row r="1941" spans="1:4" x14ac:dyDescent="0.25">
      <c r="B1941" s="1">
        <v>0.78700000000000003</v>
      </c>
      <c r="C1941" t="s">
        <v>79</v>
      </c>
      <c r="D1941" t="str">
        <f t="shared" si="30"/>
        <v/>
      </c>
    </row>
    <row r="1942" spans="1:4" x14ac:dyDescent="0.25">
      <c r="D1942" t="str">
        <f t="shared" si="30"/>
        <v/>
      </c>
    </row>
    <row r="1943" spans="1:4" x14ac:dyDescent="0.25">
      <c r="A1943" t="s">
        <v>507</v>
      </c>
      <c r="D1943">
        <f t="shared" si="30"/>
        <v>18</v>
      </c>
    </row>
    <row r="1944" spans="1:4" x14ac:dyDescent="0.25">
      <c r="D1944" t="str">
        <f t="shared" si="30"/>
        <v/>
      </c>
    </row>
    <row r="1945" spans="1:4" x14ac:dyDescent="0.25">
      <c r="B1945" s="1">
        <v>3.7999999999999999E-2</v>
      </c>
      <c r="C1945" t="s">
        <v>61</v>
      </c>
      <c r="D1945" t="str">
        <f t="shared" si="30"/>
        <v/>
      </c>
    </row>
    <row r="1946" spans="1:4" x14ac:dyDescent="0.25">
      <c r="B1946" s="1">
        <v>0.96099999999999997</v>
      </c>
      <c r="C1946" t="s">
        <v>9</v>
      </c>
      <c r="D1946" t="str">
        <f t="shared" si="30"/>
        <v/>
      </c>
    </row>
    <row r="1947" spans="1:4" x14ac:dyDescent="0.25">
      <c r="D1947" t="str">
        <f t="shared" si="30"/>
        <v/>
      </c>
    </row>
    <row r="1948" spans="1:4" x14ac:dyDescent="0.25">
      <c r="A1948" t="s">
        <v>508</v>
      </c>
      <c r="D1948">
        <f t="shared" si="30"/>
        <v>3</v>
      </c>
    </row>
    <row r="1949" spans="1:4" x14ac:dyDescent="0.25">
      <c r="D1949" t="str">
        <f t="shared" si="30"/>
        <v/>
      </c>
    </row>
    <row r="1950" spans="1:4" x14ac:dyDescent="0.25">
      <c r="B1950" s="1">
        <v>1</v>
      </c>
      <c r="C1950" t="s">
        <v>9</v>
      </c>
      <c r="D1950" t="str">
        <f t="shared" si="30"/>
        <v/>
      </c>
    </row>
    <row r="1951" spans="1:4" x14ac:dyDescent="0.25">
      <c r="D1951" t="str">
        <f t="shared" si="30"/>
        <v/>
      </c>
    </row>
    <row r="1952" spans="1:4" x14ac:dyDescent="0.25">
      <c r="A1952" t="s">
        <v>509</v>
      </c>
      <c r="D1952">
        <f t="shared" si="30"/>
        <v>5</v>
      </c>
    </row>
    <row r="1953" spans="1:4" x14ac:dyDescent="0.25">
      <c r="D1953" t="str">
        <f t="shared" si="30"/>
        <v/>
      </c>
    </row>
    <row r="1954" spans="1:4" x14ac:dyDescent="0.25">
      <c r="B1954" s="1">
        <v>1</v>
      </c>
      <c r="C1954" t="s">
        <v>79</v>
      </c>
      <c r="D1954" t="str">
        <f t="shared" si="30"/>
        <v/>
      </c>
    </row>
    <row r="1955" spans="1:4" x14ac:dyDescent="0.25">
      <c r="D1955" t="str">
        <f t="shared" si="30"/>
        <v/>
      </c>
    </row>
    <row r="1956" spans="1:4" x14ac:dyDescent="0.25">
      <c r="A1956" t="s">
        <v>510</v>
      </c>
      <c r="D1956">
        <f t="shared" si="30"/>
        <v>2</v>
      </c>
    </row>
    <row r="1957" spans="1:4" x14ac:dyDescent="0.25">
      <c r="D1957" t="str">
        <f t="shared" si="30"/>
        <v/>
      </c>
    </row>
    <row r="1958" spans="1:4" x14ac:dyDescent="0.25">
      <c r="B1958" s="1">
        <v>1</v>
      </c>
      <c r="C1958" t="s">
        <v>79</v>
      </c>
      <c r="D1958" t="str">
        <f t="shared" si="30"/>
        <v/>
      </c>
    </row>
    <row r="1959" spans="1:4" x14ac:dyDescent="0.25">
      <c r="D1959" t="str">
        <f t="shared" si="30"/>
        <v/>
      </c>
    </row>
    <row r="1960" spans="1:4" x14ac:dyDescent="0.25">
      <c r="A1960" t="s">
        <v>511</v>
      </c>
      <c r="D1960">
        <f t="shared" si="30"/>
        <v>6</v>
      </c>
    </row>
    <row r="1961" spans="1:4" x14ac:dyDescent="0.25">
      <c r="D1961" t="str">
        <f t="shared" si="30"/>
        <v/>
      </c>
    </row>
    <row r="1962" spans="1:4" x14ac:dyDescent="0.25">
      <c r="B1962" s="1">
        <v>1</v>
      </c>
      <c r="C1962" t="s">
        <v>79</v>
      </c>
      <c r="D1962" t="str">
        <f t="shared" si="30"/>
        <v/>
      </c>
    </row>
    <row r="1963" spans="1:4" x14ac:dyDescent="0.25">
      <c r="D1963" t="str">
        <f t="shared" si="30"/>
        <v/>
      </c>
    </row>
    <row r="1964" spans="1:4" x14ac:dyDescent="0.25">
      <c r="A1964" t="s">
        <v>512</v>
      </c>
      <c r="D1964">
        <f t="shared" si="30"/>
        <v>28</v>
      </c>
    </row>
    <row r="1965" spans="1:4" x14ac:dyDescent="0.25">
      <c r="D1965" t="str">
        <f t="shared" si="30"/>
        <v/>
      </c>
    </row>
    <row r="1966" spans="1:4" x14ac:dyDescent="0.25">
      <c r="B1966" s="1">
        <v>1</v>
      </c>
      <c r="C1966" t="s">
        <v>126</v>
      </c>
      <c r="D1966" t="str">
        <f t="shared" si="30"/>
        <v/>
      </c>
    </row>
    <row r="1967" spans="1:4" x14ac:dyDescent="0.25">
      <c r="D1967" t="str">
        <f t="shared" si="30"/>
        <v/>
      </c>
    </row>
    <row r="1968" spans="1:4" x14ac:dyDescent="0.25">
      <c r="A1968" t="s">
        <v>513</v>
      </c>
      <c r="D1968">
        <f t="shared" si="30"/>
        <v>78</v>
      </c>
    </row>
    <row r="1969" spans="1:4" x14ac:dyDescent="0.25">
      <c r="D1969" t="str">
        <f t="shared" si="30"/>
        <v/>
      </c>
    </row>
    <row r="1970" spans="1:4" x14ac:dyDescent="0.25">
      <c r="B1970" s="1">
        <v>0.66600000000000004</v>
      </c>
      <c r="C1970" t="s">
        <v>126</v>
      </c>
      <c r="D1970" t="str">
        <f t="shared" si="30"/>
        <v/>
      </c>
    </row>
    <row r="1971" spans="1:4" x14ac:dyDescent="0.25">
      <c r="B1971" s="1">
        <v>0.33300000000000002</v>
      </c>
      <c r="C1971" t="s">
        <v>19</v>
      </c>
      <c r="D1971" t="str">
        <f t="shared" si="30"/>
        <v/>
      </c>
    </row>
    <row r="1972" spans="1:4" x14ac:dyDescent="0.25">
      <c r="D1972" t="str">
        <f t="shared" si="30"/>
        <v/>
      </c>
    </row>
    <row r="1973" spans="1:4" x14ac:dyDescent="0.25">
      <c r="A1973" t="s">
        <v>514</v>
      </c>
      <c r="D1973">
        <f t="shared" si="30"/>
        <v>67</v>
      </c>
    </row>
    <row r="1974" spans="1:4" x14ac:dyDescent="0.25">
      <c r="D1974" t="str">
        <f t="shared" si="30"/>
        <v/>
      </c>
    </row>
    <row r="1975" spans="1:4" x14ac:dyDescent="0.25">
      <c r="B1975" s="1">
        <v>0.47899999999999998</v>
      </c>
      <c r="C1975" t="s">
        <v>17</v>
      </c>
      <c r="D1975" t="str">
        <f t="shared" si="30"/>
        <v/>
      </c>
    </row>
    <row r="1976" spans="1:4" x14ac:dyDescent="0.25">
      <c r="B1976" s="1">
        <v>0.52</v>
      </c>
      <c r="C1976" t="s">
        <v>13</v>
      </c>
      <c r="D1976" t="str">
        <f t="shared" si="30"/>
        <v/>
      </c>
    </row>
    <row r="1977" spans="1:4" x14ac:dyDescent="0.25">
      <c r="D1977" t="str">
        <f t="shared" si="30"/>
        <v/>
      </c>
    </row>
    <row r="1978" spans="1:4" x14ac:dyDescent="0.25">
      <c r="A1978" t="s">
        <v>515</v>
      </c>
      <c r="D1978">
        <f t="shared" si="30"/>
        <v>5</v>
      </c>
    </row>
    <row r="1979" spans="1:4" x14ac:dyDescent="0.25">
      <c r="D1979" t="str">
        <f t="shared" si="30"/>
        <v/>
      </c>
    </row>
    <row r="1980" spans="1:4" x14ac:dyDescent="0.25">
      <c r="B1980" s="1">
        <v>1</v>
      </c>
      <c r="C1980" t="s">
        <v>9</v>
      </c>
      <c r="D1980" t="str">
        <f t="shared" si="30"/>
        <v/>
      </c>
    </row>
    <row r="1981" spans="1:4" x14ac:dyDescent="0.25">
      <c r="D1981" t="str">
        <f t="shared" si="30"/>
        <v/>
      </c>
    </row>
    <row r="1982" spans="1:4" x14ac:dyDescent="0.25">
      <c r="A1982" t="s">
        <v>516</v>
      </c>
      <c r="D1982">
        <f t="shared" si="30"/>
        <v>1</v>
      </c>
    </row>
    <row r="1983" spans="1:4" x14ac:dyDescent="0.25">
      <c r="D1983" t="str">
        <f t="shared" si="30"/>
        <v/>
      </c>
    </row>
    <row r="1984" spans="1:4" x14ac:dyDescent="0.25">
      <c r="B1984" s="1">
        <v>1</v>
      </c>
      <c r="C1984" t="s">
        <v>79</v>
      </c>
      <c r="D1984" t="str">
        <f t="shared" si="30"/>
        <v/>
      </c>
    </row>
    <row r="1985" spans="1:4" x14ac:dyDescent="0.25">
      <c r="D1985" t="str">
        <f t="shared" si="30"/>
        <v/>
      </c>
    </row>
    <row r="1986" spans="1:4" x14ac:dyDescent="0.25">
      <c r="A1986" t="s">
        <v>517</v>
      </c>
      <c r="D1986">
        <f t="shared" si="30"/>
        <v>9</v>
      </c>
    </row>
    <row r="1987" spans="1:4" x14ac:dyDescent="0.25">
      <c r="D1987" t="str">
        <f t="shared" ref="D1987:D2050" si="31">IFERROR(HLOOKUP($A1987,$E$2:$OL$3,2,FALSE),"")</f>
        <v/>
      </c>
    </row>
    <row r="1988" spans="1:4" x14ac:dyDescent="0.25">
      <c r="B1988" s="1">
        <v>1</v>
      </c>
      <c r="C1988" t="s">
        <v>139</v>
      </c>
      <c r="D1988" t="str">
        <f t="shared" si="31"/>
        <v/>
      </c>
    </row>
    <row r="1989" spans="1:4" x14ac:dyDescent="0.25">
      <c r="D1989" t="str">
        <f t="shared" si="31"/>
        <v/>
      </c>
    </row>
    <row r="1990" spans="1:4" x14ac:dyDescent="0.25">
      <c r="A1990" s="2" t="s">
        <v>518</v>
      </c>
      <c r="D1990">
        <f t="shared" si="31"/>
        <v>1</v>
      </c>
    </row>
    <row r="1991" spans="1:4" x14ac:dyDescent="0.25">
      <c r="D1991" t="str">
        <f t="shared" si="31"/>
        <v/>
      </c>
    </row>
    <row r="1992" spans="1:4" x14ac:dyDescent="0.25">
      <c r="B1992" s="1">
        <v>1</v>
      </c>
      <c r="C1992" t="s">
        <v>13</v>
      </c>
      <c r="D1992" t="str">
        <f t="shared" si="31"/>
        <v/>
      </c>
    </row>
    <row r="1993" spans="1:4" x14ac:dyDescent="0.25">
      <c r="D1993" t="str">
        <f t="shared" si="31"/>
        <v/>
      </c>
    </row>
    <row r="1994" spans="1:4" x14ac:dyDescent="0.25">
      <c r="A1994" t="s">
        <v>519</v>
      </c>
      <c r="D1994">
        <f t="shared" si="31"/>
        <v>25</v>
      </c>
    </row>
    <row r="1995" spans="1:4" x14ac:dyDescent="0.25">
      <c r="D1995" t="str">
        <f t="shared" si="31"/>
        <v/>
      </c>
    </row>
    <row r="1996" spans="1:4" x14ac:dyDescent="0.25">
      <c r="B1996" s="1">
        <v>0.255</v>
      </c>
      <c r="C1996" t="s">
        <v>298</v>
      </c>
      <c r="D1996" t="str">
        <f t="shared" si="31"/>
        <v/>
      </c>
    </row>
    <row r="1997" spans="1:4" x14ac:dyDescent="0.25">
      <c r="B1997" s="1">
        <v>0.28499999999999998</v>
      </c>
      <c r="C1997" t="s">
        <v>139</v>
      </c>
      <c r="D1997" t="str">
        <f t="shared" si="31"/>
        <v/>
      </c>
    </row>
    <row r="1998" spans="1:4" x14ac:dyDescent="0.25">
      <c r="B1998" s="1">
        <v>0.45800000000000002</v>
      </c>
      <c r="C1998" t="s">
        <v>79</v>
      </c>
      <c r="D1998" t="str">
        <f t="shared" si="31"/>
        <v/>
      </c>
    </row>
    <row r="1999" spans="1:4" x14ac:dyDescent="0.25">
      <c r="D1999" t="str">
        <f t="shared" si="31"/>
        <v/>
      </c>
    </row>
    <row r="2000" spans="1:4" x14ac:dyDescent="0.25">
      <c r="A2000" t="s">
        <v>520</v>
      </c>
      <c r="D2000">
        <f t="shared" si="31"/>
        <v>113</v>
      </c>
    </row>
    <row r="2001" spans="1:4" x14ac:dyDescent="0.25">
      <c r="D2001" t="str">
        <f t="shared" si="31"/>
        <v/>
      </c>
    </row>
    <row r="2002" spans="1:4" x14ac:dyDescent="0.25">
      <c r="B2002" s="1">
        <v>0.251</v>
      </c>
      <c r="C2002" t="s">
        <v>17</v>
      </c>
      <c r="D2002" t="str">
        <f t="shared" si="31"/>
        <v/>
      </c>
    </row>
    <row r="2003" spans="1:4" x14ac:dyDescent="0.25">
      <c r="B2003" s="1">
        <v>0.32300000000000001</v>
      </c>
      <c r="C2003" t="s">
        <v>8</v>
      </c>
      <c r="D2003" t="str">
        <f t="shared" si="31"/>
        <v/>
      </c>
    </row>
    <row r="2004" spans="1:4" x14ac:dyDescent="0.25">
      <c r="B2004" s="1">
        <v>0.377</v>
      </c>
      <c r="C2004" t="s">
        <v>86</v>
      </c>
      <c r="D2004" t="str">
        <f t="shared" si="31"/>
        <v/>
      </c>
    </row>
    <row r="2005" spans="1:4" x14ac:dyDescent="0.25">
      <c r="B2005" s="1">
        <v>4.7E-2</v>
      </c>
      <c r="C2005" t="s">
        <v>13</v>
      </c>
      <c r="D2005" t="str">
        <f t="shared" si="31"/>
        <v/>
      </c>
    </row>
    <row r="2006" spans="1:4" x14ac:dyDescent="0.25">
      <c r="D2006" t="str">
        <f t="shared" si="31"/>
        <v/>
      </c>
    </row>
    <row r="2007" spans="1:4" x14ac:dyDescent="0.25">
      <c r="A2007" t="s">
        <v>521</v>
      </c>
      <c r="D2007">
        <f t="shared" si="31"/>
        <v>74</v>
      </c>
    </row>
    <row r="2008" spans="1:4" x14ac:dyDescent="0.25">
      <c r="D2008" t="str">
        <f t="shared" si="31"/>
        <v/>
      </c>
    </row>
    <row r="2009" spans="1:4" x14ac:dyDescent="0.25">
      <c r="B2009" s="1">
        <v>0.224</v>
      </c>
      <c r="C2009" t="s">
        <v>8</v>
      </c>
      <c r="D2009" t="str">
        <f t="shared" si="31"/>
        <v/>
      </c>
    </row>
    <row r="2010" spans="1:4" x14ac:dyDescent="0.25">
      <c r="B2010" s="1">
        <v>0.182</v>
      </c>
      <c r="C2010" t="s">
        <v>86</v>
      </c>
      <c r="D2010" t="str">
        <f t="shared" si="31"/>
        <v/>
      </c>
    </row>
    <row r="2011" spans="1:4" x14ac:dyDescent="0.25">
      <c r="B2011" s="1">
        <v>0.56299999999999994</v>
      </c>
      <c r="C2011" t="s">
        <v>9</v>
      </c>
      <c r="D2011" t="str">
        <f t="shared" si="31"/>
        <v/>
      </c>
    </row>
    <row r="2012" spans="1:4" x14ac:dyDescent="0.25">
      <c r="B2012" s="1">
        <v>0.03</v>
      </c>
      <c r="C2012" t="s">
        <v>18</v>
      </c>
      <c r="D2012" t="str">
        <f t="shared" si="31"/>
        <v/>
      </c>
    </row>
    <row r="2013" spans="1:4" x14ac:dyDescent="0.25">
      <c r="D2013" t="str">
        <f t="shared" si="31"/>
        <v/>
      </c>
    </row>
    <row r="2014" spans="1:4" x14ac:dyDescent="0.25">
      <c r="A2014" t="s">
        <v>522</v>
      </c>
      <c r="D2014">
        <f t="shared" si="31"/>
        <v>136</v>
      </c>
    </row>
    <row r="2015" spans="1:4" x14ac:dyDescent="0.25">
      <c r="D2015" t="str">
        <f t="shared" si="31"/>
        <v/>
      </c>
    </row>
    <row r="2016" spans="1:4" x14ac:dyDescent="0.25">
      <c r="B2016" s="1">
        <v>0.14599999999999999</v>
      </c>
      <c r="C2016" t="s">
        <v>17</v>
      </c>
      <c r="D2016" t="str">
        <f t="shared" si="31"/>
        <v/>
      </c>
    </row>
    <row r="2017" spans="1:4" x14ac:dyDescent="0.25">
      <c r="B2017" s="1">
        <v>0.124</v>
      </c>
      <c r="C2017" t="s">
        <v>126</v>
      </c>
      <c r="D2017" t="str">
        <f t="shared" si="31"/>
        <v/>
      </c>
    </row>
    <row r="2018" spans="1:4" x14ac:dyDescent="0.25">
      <c r="B2018" s="1">
        <v>6.0000000000000001E-3</v>
      </c>
      <c r="C2018" t="s">
        <v>61</v>
      </c>
      <c r="D2018" t="str">
        <f t="shared" si="31"/>
        <v/>
      </c>
    </row>
    <row r="2019" spans="1:4" x14ac:dyDescent="0.25">
      <c r="B2019" s="1">
        <v>7.8E-2</v>
      </c>
      <c r="C2019" t="s">
        <v>9</v>
      </c>
      <c r="D2019" t="str">
        <f t="shared" si="31"/>
        <v/>
      </c>
    </row>
    <row r="2020" spans="1:4" x14ac:dyDescent="0.25">
      <c r="B2020" s="1">
        <v>0.63500000000000001</v>
      </c>
      <c r="C2020" t="s">
        <v>18</v>
      </c>
      <c r="D2020" t="str">
        <f t="shared" si="31"/>
        <v/>
      </c>
    </row>
    <row r="2021" spans="1:4" x14ac:dyDescent="0.25">
      <c r="B2021" s="1">
        <v>8.0000000000000002E-3</v>
      </c>
      <c r="C2021" t="s">
        <v>71</v>
      </c>
      <c r="D2021" t="str">
        <f t="shared" si="31"/>
        <v/>
      </c>
    </row>
    <row r="2022" spans="1:4" x14ac:dyDescent="0.25">
      <c r="D2022" t="str">
        <f t="shared" si="31"/>
        <v/>
      </c>
    </row>
    <row r="2023" spans="1:4" x14ac:dyDescent="0.25">
      <c r="A2023" t="s">
        <v>523</v>
      </c>
      <c r="D2023">
        <f t="shared" si="31"/>
        <v>62</v>
      </c>
    </row>
    <row r="2024" spans="1:4" x14ac:dyDescent="0.25">
      <c r="D2024" t="str">
        <f t="shared" si="31"/>
        <v/>
      </c>
    </row>
    <row r="2025" spans="1:4" x14ac:dyDescent="0.25">
      <c r="B2025" s="1">
        <v>1</v>
      </c>
      <c r="C2025" t="s">
        <v>17</v>
      </c>
      <c r="D2025" t="str">
        <f t="shared" si="31"/>
        <v/>
      </c>
    </row>
    <row r="2026" spans="1:4" x14ac:dyDescent="0.25">
      <c r="D2026" t="str">
        <f t="shared" si="31"/>
        <v/>
      </c>
    </row>
    <row r="2027" spans="1:4" x14ac:dyDescent="0.25">
      <c r="A2027" t="s">
        <v>524</v>
      </c>
      <c r="D2027">
        <f t="shared" si="31"/>
        <v>68</v>
      </c>
    </row>
    <row r="2028" spans="1:4" x14ac:dyDescent="0.25">
      <c r="D2028" t="str">
        <f t="shared" si="31"/>
        <v/>
      </c>
    </row>
    <row r="2029" spans="1:4" x14ac:dyDescent="0.25">
      <c r="B2029" s="1">
        <v>0.96199999999999997</v>
      </c>
      <c r="C2029" t="s">
        <v>17</v>
      </c>
      <c r="D2029" t="str">
        <f t="shared" si="31"/>
        <v/>
      </c>
    </row>
    <row r="2030" spans="1:4" x14ac:dyDescent="0.25">
      <c r="B2030" s="1">
        <v>3.6999999999999998E-2</v>
      </c>
      <c r="C2030" t="s">
        <v>8</v>
      </c>
      <c r="D2030" t="str">
        <f t="shared" si="31"/>
        <v/>
      </c>
    </row>
    <row r="2031" spans="1:4" x14ac:dyDescent="0.25">
      <c r="D2031" t="str">
        <f t="shared" si="31"/>
        <v/>
      </c>
    </row>
    <row r="2032" spans="1:4" x14ac:dyDescent="0.25">
      <c r="A2032" t="s">
        <v>525</v>
      </c>
      <c r="D2032">
        <f t="shared" si="31"/>
        <v>202</v>
      </c>
    </row>
    <row r="2033" spans="1:4" x14ac:dyDescent="0.25">
      <c r="D2033" t="str">
        <f t="shared" si="31"/>
        <v/>
      </c>
    </row>
    <row r="2034" spans="1:4" x14ac:dyDescent="0.25">
      <c r="B2034" s="1">
        <v>0.96599999999999997</v>
      </c>
      <c r="C2034" t="s">
        <v>126</v>
      </c>
      <c r="D2034" t="str">
        <f t="shared" si="31"/>
        <v/>
      </c>
    </row>
    <row r="2035" spans="1:4" x14ac:dyDescent="0.25">
      <c r="B2035" s="1">
        <v>3.3000000000000002E-2</v>
      </c>
      <c r="C2035" t="s">
        <v>79</v>
      </c>
      <c r="D2035" t="str">
        <f t="shared" si="31"/>
        <v/>
      </c>
    </row>
    <row r="2036" spans="1:4" x14ac:dyDescent="0.25">
      <c r="D2036" t="str">
        <f t="shared" si="31"/>
        <v/>
      </c>
    </row>
    <row r="2037" spans="1:4" x14ac:dyDescent="0.25">
      <c r="A2037" t="s">
        <v>526</v>
      </c>
      <c r="D2037">
        <f t="shared" si="31"/>
        <v>229</v>
      </c>
    </row>
    <row r="2038" spans="1:4" x14ac:dyDescent="0.25">
      <c r="D2038" t="str">
        <f t="shared" si="31"/>
        <v/>
      </c>
    </row>
    <row r="2039" spans="1:4" x14ac:dyDescent="0.25">
      <c r="B2039" s="1">
        <v>1</v>
      </c>
      <c r="C2039" t="s">
        <v>8</v>
      </c>
      <c r="D2039" t="str">
        <f t="shared" si="31"/>
        <v/>
      </c>
    </row>
    <row r="2040" spans="1:4" x14ac:dyDescent="0.25">
      <c r="D2040" t="str">
        <f t="shared" si="31"/>
        <v/>
      </c>
    </row>
    <row r="2041" spans="1:4" x14ac:dyDescent="0.25">
      <c r="A2041" t="s">
        <v>527</v>
      </c>
      <c r="D2041">
        <f t="shared" si="31"/>
        <v>171</v>
      </c>
    </row>
    <row r="2042" spans="1:4" x14ac:dyDescent="0.25">
      <c r="D2042" t="str">
        <f t="shared" si="31"/>
        <v/>
      </c>
    </row>
    <row r="2043" spans="1:4" x14ac:dyDescent="0.25">
      <c r="B2043" s="1">
        <v>1</v>
      </c>
      <c r="C2043" t="s">
        <v>8</v>
      </c>
      <c r="D2043" t="str">
        <f t="shared" si="31"/>
        <v/>
      </c>
    </row>
    <row r="2044" spans="1:4" x14ac:dyDescent="0.25">
      <c r="D2044" t="str">
        <f t="shared" si="31"/>
        <v/>
      </c>
    </row>
    <row r="2045" spans="1:4" x14ac:dyDescent="0.25">
      <c r="A2045" t="s">
        <v>528</v>
      </c>
      <c r="D2045">
        <f t="shared" si="31"/>
        <v>307</v>
      </c>
    </row>
    <row r="2046" spans="1:4" x14ac:dyDescent="0.25">
      <c r="D2046" t="str">
        <f t="shared" si="31"/>
        <v/>
      </c>
    </row>
    <row r="2047" spans="1:4" x14ac:dyDescent="0.25">
      <c r="B2047" s="1">
        <v>1</v>
      </c>
      <c r="C2047" t="s">
        <v>8</v>
      </c>
      <c r="D2047" t="str">
        <f t="shared" si="31"/>
        <v/>
      </c>
    </row>
    <row r="2048" spans="1:4" x14ac:dyDescent="0.25">
      <c r="D2048" t="str">
        <f t="shared" si="31"/>
        <v/>
      </c>
    </row>
    <row r="2049" spans="1:4" x14ac:dyDescent="0.25">
      <c r="A2049" t="s">
        <v>529</v>
      </c>
      <c r="D2049">
        <f t="shared" si="31"/>
        <v>4</v>
      </c>
    </row>
    <row r="2050" spans="1:4" x14ac:dyDescent="0.25">
      <c r="D2050" t="str">
        <f t="shared" si="31"/>
        <v/>
      </c>
    </row>
    <row r="2051" spans="1:4" x14ac:dyDescent="0.25">
      <c r="B2051" s="1">
        <v>1</v>
      </c>
      <c r="C2051" t="s">
        <v>9</v>
      </c>
      <c r="D2051" t="str">
        <f t="shared" ref="D2051" si="32">IFERROR(HLOOKUP($A2051,$E$2:$OL$3,2,FALSE),"")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8"/>
  <sheetViews>
    <sheetView topLeftCell="A379" workbookViewId="0">
      <selection activeCell="B1" sqref="B1:C398"/>
    </sheetView>
  </sheetViews>
  <sheetFormatPr defaultRowHeight="15" x14ac:dyDescent="0.25"/>
  <cols>
    <col min="1" max="1" width="5.140625" bestFit="1" customWidth="1"/>
    <col min="2" max="2" width="43.7109375" bestFit="1" customWidth="1"/>
    <col min="3" max="3" width="5" bestFit="1" customWidth="1"/>
  </cols>
  <sheetData>
    <row r="1" spans="1:3" x14ac:dyDescent="0.25">
      <c r="A1" t="s">
        <v>530</v>
      </c>
      <c r="B1" t="s">
        <v>475</v>
      </c>
      <c r="C1">
        <v>3</v>
      </c>
    </row>
    <row r="2" spans="1:3" x14ac:dyDescent="0.25">
      <c r="A2" t="s">
        <v>530</v>
      </c>
      <c r="B2" t="s">
        <v>129</v>
      </c>
      <c r="C2">
        <v>4</v>
      </c>
    </row>
    <row r="3" spans="1:3" x14ac:dyDescent="0.25">
      <c r="A3" t="s">
        <v>530</v>
      </c>
      <c r="B3" t="s">
        <v>258</v>
      </c>
      <c r="C3">
        <v>18</v>
      </c>
    </row>
    <row r="4" spans="1:3" x14ac:dyDescent="0.25">
      <c r="A4" t="s">
        <v>530</v>
      </c>
      <c r="B4" t="s">
        <v>130</v>
      </c>
      <c r="C4">
        <v>2</v>
      </c>
    </row>
    <row r="5" spans="1:3" x14ac:dyDescent="0.25">
      <c r="A5" t="s">
        <v>530</v>
      </c>
      <c r="B5" t="s">
        <v>131</v>
      </c>
      <c r="C5">
        <v>10</v>
      </c>
    </row>
    <row r="6" spans="1:3" x14ac:dyDescent="0.25">
      <c r="A6" t="s">
        <v>530</v>
      </c>
      <c r="B6" s="2" t="s">
        <v>366</v>
      </c>
      <c r="C6">
        <v>16</v>
      </c>
    </row>
    <row r="7" spans="1:3" x14ac:dyDescent="0.25">
      <c r="A7" t="s">
        <v>530</v>
      </c>
      <c r="B7" t="s">
        <v>259</v>
      </c>
      <c r="C7">
        <v>192</v>
      </c>
    </row>
    <row r="8" spans="1:3" x14ac:dyDescent="0.25">
      <c r="A8" t="s">
        <v>530</v>
      </c>
      <c r="B8" t="s">
        <v>260</v>
      </c>
      <c r="C8">
        <v>4</v>
      </c>
    </row>
    <row r="9" spans="1:3" x14ac:dyDescent="0.25">
      <c r="A9" t="s">
        <v>530</v>
      </c>
      <c r="B9" t="s">
        <v>185</v>
      </c>
      <c r="C9">
        <v>17</v>
      </c>
    </row>
    <row r="10" spans="1:3" x14ac:dyDescent="0.25">
      <c r="A10" t="s">
        <v>530</v>
      </c>
      <c r="B10" t="s">
        <v>383</v>
      </c>
      <c r="C10">
        <v>68</v>
      </c>
    </row>
    <row r="11" spans="1:3" x14ac:dyDescent="0.25">
      <c r="A11" t="s">
        <v>530</v>
      </c>
      <c r="B11" t="s">
        <v>352</v>
      </c>
      <c r="C11">
        <v>10</v>
      </c>
    </row>
    <row r="12" spans="1:3" x14ac:dyDescent="0.25">
      <c r="A12" t="s">
        <v>530</v>
      </c>
      <c r="B12" t="s">
        <v>417</v>
      </c>
      <c r="C12">
        <v>13</v>
      </c>
    </row>
    <row r="13" spans="1:3" x14ac:dyDescent="0.25">
      <c r="A13" t="s">
        <v>530</v>
      </c>
      <c r="B13" t="s">
        <v>418</v>
      </c>
      <c r="C13">
        <v>6</v>
      </c>
    </row>
    <row r="14" spans="1:3" x14ac:dyDescent="0.25">
      <c r="A14" t="s">
        <v>530</v>
      </c>
      <c r="B14" t="s">
        <v>499</v>
      </c>
      <c r="C14">
        <v>6</v>
      </c>
    </row>
    <row r="15" spans="1:3" x14ac:dyDescent="0.25">
      <c r="A15" t="s">
        <v>530</v>
      </c>
      <c r="B15" t="s">
        <v>500</v>
      </c>
      <c r="C15">
        <v>8</v>
      </c>
    </row>
    <row r="16" spans="1:3" x14ac:dyDescent="0.25">
      <c r="A16" t="s">
        <v>530</v>
      </c>
      <c r="B16" t="s">
        <v>384</v>
      </c>
      <c r="C16">
        <v>4</v>
      </c>
    </row>
    <row r="17" spans="1:3" x14ac:dyDescent="0.25">
      <c r="A17" t="s">
        <v>530</v>
      </c>
      <c r="B17" t="s">
        <v>54</v>
      </c>
      <c r="C17">
        <v>59</v>
      </c>
    </row>
    <row r="18" spans="1:3" x14ac:dyDescent="0.25">
      <c r="A18" t="s">
        <v>530</v>
      </c>
      <c r="B18" t="s">
        <v>261</v>
      </c>
      <c r="C18">
        <v>108</v>
      </c>
    </row>
    <row r="19" spans="1:3" x14ac:dyDescent="0.25">
      <c r="A19" t="s">
        <v>530</v>
      </c>
      <c r="B19" t="s">
        <v>263</v>
      </c>
      <c r="C19">
        <v>105</v>
      </c>
    </row>
    <row r="20" spans="1:3" x14ac:dyDescent="0.25">
      <c r="A20" t="s">
        <v>530</v>
      </c>
      <c r="B20" t="s">
        <v>265</v>
      </c>
      <c r="C20">
        <v>107</v>
      </c>
    </row>
    <row r="21" spans="1:3" x14ac:dyDescent="0.25">
      <c r="A21" t="s">
        <v>530</v>
      </c>
      <c r="B21" t="s">
        <v>266</v>
      </c>
      <c r="C21">
        <v>21</v>
      </c>
    </row>
    <row r="22" spans="1:3" x14ac:dyDescent="0.25">
      <c r="A22" t="s">
        <v>530</v>
      </c>
      <c r="B22" t="s">
        <v>501</v>
      </c>
      <c r="C22">
        <v>59</v>
      </c>
    </row>
    <row r="23" spans="1:3" x14ac:dyDescent="0.25">
      <c r="A23" t="s">
        <v>530</v>
      </c>
      <c r="B23" t="s">
        <v>385</v>
      </c>
      <c r="C23">
        <v>157</v>
      </c>
    </row>
    <row r="24" spans="1:3" x14ac:dyDescent="0.25">
      <c r="A24" t="s">
        <v>530</v>
      </c>
      <c r="B24" t="s">
        <v>334</v>
      </c>
      <c r="C24">
        <v>1346</v>
      </c>
    </row>
    <row r="25" spans="1:3" x14ac:dyDescent="0.25">
      <c r="A25" t="s">
        <v>530</v>
      </c>
      <c r="B25" t="s">
        <v>335</v>
      </c>
      <c r="C25">
        <v>20</v>
      </c>
    </row>
    <row r="26" spans="1:3" x14ac:dyDescent="0.25">
      <c r="A26" t="s">
        <v>530</v>
      </c>
      <c r="B26" t="s">
        <v>502</v>
      </c>
      <c r="C26">
        <v>954</v>
      </c>
    </row>
    <row r="27" spans="1:3" x14ac:dyDescent="0.25">
      <c r="A27" t="s">
        <v>530</v>
      </c>
      <c r="B27" t="s">
        <v>336</v>
      </c>
    </row>
    <row r="28" spans="1:3" x14ac:dyDescent="0.25">
      <c r="A28" t="s">
        <v>530</v>
      </c>
      <c r="B28" t="s">
        <v>386</v>
      </c>
      <c r="C28">
        <v>3</v>
      </c>
    </row>
    <row r="29" spans="1:3" x14ac:dyDescent="0.25">
      <c r="A29" t="s">
        <v>530</v>
      </c>
      <c r="B29" t="s">
        <v>387</v>
      </c>
      <c r="C29">
        <v>257</v>
      </c>
    </row>
    <row r="30" spans="1:3" x14ac:dyDescent="0.25">
      <c r="A30" t="s">
        <v>530</v>
      </c>
      <c r="B30" t="s">
        <v>388</v>
      </c>
      <c r="C30">
        <v>709</v>
      </c>
    </row>
    <row r="31" spans="1:3" x14ac:dyDescent="0.25">
      <c r="A31" t="s">
        <v>530</v>
      </c>
      <c r="B31" t="s">
        <v>389</v>
      </c>
      <c r="C31">
        <v>3120</v>
      </c>
    </row>
    <row r="32" spans="1:3" x14ac:dyDescent="0.25">
      <c r="A32" t="s">
        <v>530</v>
      </c>
      <c r="B32" t="s">
        <v>390</v>
      </c>
      <c r="C32">
        <v>3243</v>
      </c>
    </row>
    <row r="33" spans="1:3" x14ac:dyDescent="0.25">
      <c r="A33" t="s">
        <v>530</v>
      </c>
      <c r="B33" t="s">
        <v>391</v>
      </c>
      <c r="C33">
        <v>15</v>
      </c>
    </row>
    <row r="34" spans="1:3" x14ac:dyDescent="0.25">
      <c r="A34" t="s">
        <v>530</v>
      </c>
      <c r="B34" t="s">
        <v>392</v>
      </c>
      <c r="C34">
        <v>45</v>
      </c>
    </row>
    <row r="35" spans="1:3" x14ac:dyDescent="0.25">
      <c r="A35" t="s">
        <v>530</v>
      </c>
      <c r="B35" t="s">
        <v>367</v>
      </c>
      <c r="C35">
        <v>85</v>
      </c>
    </row>
    <row r="36" spans="1:3" x14ac:dyDescent="0.25">
      <c r="A36" t="s">
        <v>530</v>
      </c>
      <c r="B36" t="s">
        <v>370</v>
      </c>
      <c r="C36">
        <v>50</v>
      </c>
    </row>
    <row r="37" spans="1:3" x14ac:dyDescent="0.25">
      <c r="A37" t="s">
        <v>530</v>
      </c>
      <c r="B37" t="s">
        <v>286</v>
      </c>
      <c r="C37">
        <v>277</v>
      </c>
    </row>
    <row r="38" spans="1:3" x14ac:dyDescent="0.25">
      <c r="A38" t="s">
        <v>530</v>
      </c>
      <c r="B38" t="s">
        <v>503</v>
      </c>
      <c r="C38">
        <v>8</v>
      </c>
    </row>
    <row r="39" spans="1:3" x14ac:dyDescent="0.25">
      <c r="A39" t="s">
        <v>530</v>
      </c>
      <c r="B39" t="s">
        <v>148</v>
      </c>
      <c r="C39">
        <v>97</v>
      </c>
    </row>
    <row r="40" spans="1:3" x14ac:dyDescent="0.25">
      <c r="A40" t="s">
        <v>530</v>
      </c>
      <c r="B40" t="s">
        <v>407</v>
      </c>
      <c r="C40">
        <v>1</v>
      </c>
    </row>
    <row r="41" spans="1:3" x14ac:dyDescent="0.25">
      <c r="A41" t="s">
        <v>530</v>
      </c>
      <c r="B41" t="s">
        <v>170</v>
      </c>
      <c r="C41">
        <v>5</v>
      </c>
    </row>
    <row r="42" spans="1:3" x14ac:dyDescent="0.25">
      <c r="A42" t="s">
        <v>530</v>
      </c>
      <c r="B42" t="s">
        <v>408</v>
      </c>
      <c r="C42">
        <v>7</v>
      </c>
    </row>
    <row r="43" spans="1:3" x14ac:dyDescent="0.25">
      <c r="A43" t="s">
        <v>530</v>
      </c>
      <c r="B43" t="s">
        <v>483</v>
      </c>
      <c r="C43">
        <v>8559</v>
      </c>
    </row>
    <row r="44" spans="1:3" x14ac:dyDescent="0.25">
      <c r="A44" t="s">
        <v>530</v>
      </c>
      <c r="B44" s="2" t="s">
        <v>309</v>
      </c>
      <c r="C44">
        <v>9</v>
      </c>
    </row>
    <row r="45" spans="1:3" x14ac:dyDescent="0.25">
      <c r="A45" t="s">
        <v>530</v>
      </c>
      <c r="B45" t="s">
        <v>171</v>
      </c>
      <c r="C45">
        <v>84</v>
      </c>
    </row>
    <row r="46" spans="1:3" x14ac:dyDescent="0.25">
      <c r="A46" t="s">
        <v>530</v>
      </c>
      <c r="B46" t="s">
        <v>186</v>
      </c>
      <c r="C46">
        <v>25</v>
      </c>
    </row>
    <row r="47" spans="1:3" x14ac:dyDescent="0.25">
      <c r="A47" t="s">
        <v>530</v>
      </c>
      <c r="B47" t="s">
        <v>149</v>
      </c>
      <c r="C47">
        <v>205</v>
      </c>
    </row>
    <row r="48" spans="1:3" x14ac:dyDescent="0.25">
      <c r="A48" t="s">
        <v>530</v>
      </c>
      <c r="B48" t="s">
        <v>476</v>
      </c>
      <c r="C48">
        <v>60</v>
      </c>
    </row>
    <row r="49" spans="1:3" x14ac:dyDescent="0.25">
      <c r="A49" t="s">
        <v>530</v>
      </c>
      <c r="B49" t="s">
        <v>477</v>
      </c>
      <c r="C49">
        <v>86</v>
      </c>
    </row>
    <row r="50" spans="1:3" x14ac:dyDescent="0.25">
      <c r="A50" t="s">
        <v>530</v>
      </c>
      <c r="B50" t="s">
        <v>85</v>
      </c>
      <c r="C50">
        <v>2415</v>
      </c>
    </row>
    <row r="51" spans="1:3" x14ac:dyDescent="0.25">
      <c r="A51" t="s">
        <v>530</v>
      </c>
      <c r="B51" t="s">
        <v>409</v>
      </c>
      <c r="C51">
        <v>474</v>
      </c>
    </row>
    <row r="52" spans="1:3" x14ac:dyDescent="0.25">
      <c r="A52" t="s">
        <v>530</v>
      </c>
      <c r="B52" t="s">
        <v>410</v>
      </c>
      <c r="C52">
        <v>353</v>
      </c>
    </row>
    <row r="53" spans="1:3" x14ac:dyDescent="0.25">
      <c r="A53" t="s">
        <v>530</v>
      </c>
      <c r="B53" t="s">
        <v>310</v>
      </c>
      <c r="C53">
        <v>3</v>
      </c>
    </row>
    <row r="54" spans="1:3" x14ac:dyDescent="0.25">
      <c r="A54" t="s">
        <v>530</v>
      </c>
      <c r="B54" t="s">
        <v>132</v>
      </c>
      <c r="C54">
        <v>1</v>
      </c>
    </row>
    <row r="55" spans="1:3" x14ac:dyDescent="0.25">
      <c r="A55" t="s">
        <v>530</v>
      </c>
      <c r="B55" t="s">
        <v>133</v>
      </c>
      <c r="C55">
        <v>167</v>
      </c>
    </row>
    <row r="56" spans="1:3" x14ac:dyDescent="0.25">
      <c r="A56" t="s">
        <v>530</v>
      </c>
      <c r="B56" t="s">
        <v>135</v>
      </c>
      <c r="C56">
        <v>36</v>
      </c>
    </row>
    <row r="57" spans="1:3" x14ac:dyDescent="0.25">
      <c r="A57" t="s">
        <v>530</v>
      </c>
      <c r="B57" t="s">
        <v>136</v>
      </c>
      <c r="C57">
        <v>4</v>
      </c>
    </row>
    <row r="58" spans="1:3" x14ac:dyDescent="0.25">
      <c r="A58" t="s">
        <v>530</v>
      </c>
      <c r="B58" t="s">
        <v>311</v>
      </c>
      <c r="C58">
        <v>781</v>
      </c>
    </row>
    <row r="59" spans="1:3" x14ac:dyDescent="0.25">
      <c r="A59" t="s">
        <v>530</v>
      </c>
      <c r="B59" t="s">
        <v>187</v>
      </c>
      <c r="C59">
        <v>20</v>
      </c>
    </row>
    <row r="60" spans="1:3" x14ac:dyDescent="0.25">
      <c r="A60" t="s">
        <v>530</v>
      </c>
      <c r="B60" t="s">
        <v>188</v>
      </c>
      <c r="C60">
        <v>289</v>
      </c>
    </row>
    <row r="61" spans="1:3" x14ac:dyDescent="0.25">
      <c r="A61" t="s">
        <v>530</v>
      </c>
      <c r="B61" t="s">
        <v>189</v>
      </c>
      <c r="C61">
        <v>79</v>
      </c>
    </row>
    <row r="62" spans="1:3" x14ac:dyDescent="0.25">
      <c r="A62" t="s">
        <v>530</v>
      </c>
      <c r="B62" t="s">
        <v>190</v>
      </c>
      <c r="C62">
        <v>112</v>
      </c>
    </row>
    <row r="63" spans="1:3" x14ac:dyDescent="0.25">
      <c r="A63" t="s">
        <v>530</v>
      </c>
      <c r="B63" t="s">
        <v>191</v>
      </c>
      <c r="C63">
        <v>54</v>
      </c>
    </row>
    <row r="64" spans="1:3" x14ac:dyDescent="0.25">
      <c r="A64" t="s">
        <v>530</v>
      </c>
      <c r="B64" t="s">
        <v>192</v>
      </c>
      <c r="C64">
        <v>295</v>
      </c>
    </row>
    <row r="65" spans="1:3" x14ac:dyDescent="0.25">
      <c r="A65" t="s">
        <v>530</v>
      </c>
      <c r="B65" t="s">
        <v>193</v>
      </c>
      <c r="C65">
        <v>72</v>
      </c>
    </row>
    <row r="66" spans="1:3" x14ac:dyDescent="0.25">
      <c r="A66" t="s">
        <v>530</v>
      </c>
      <c r="B66" t="s">
        <v>194</v>
      </c>
      <c r="C66">
        <v>1038</v>
      </c>
    </row>
    <row r="67" spans="1:3" x14ac:dyDescent="0.25">
      <c r="A67" t="s">
        <v>530</v>
      </c>
      <c r="B67" t="s">
        <v>337</v>
      </c>
      <c r="C67">
        <v>6</v>
      </c>
    </row>
    <row r="68" spans="1:3" x14ac:dyDescent="0.25">
      <c r="A68" t="s">
        <v>530</v>
      </c>
      <c r="B68" t="s">
        <v>7</v>
      </c>
      <c r="C68">
        <v>14</v>
      </c>
    </row>
    <row r="69" spans="1:3" x14ac:dyDescent="0.25">
      <c r="A69" t="s">
        <v>530</v>
      </c>
      <c r="B69" t="s">
        <v>353</v>
      </c>
      <c r="C69">
        <v>35</v>
      </c>
    </row>
    <row r="70" spans="1:3" x14ac:dyDescent="0.25">
      <c r="A70" t="s">
        <v>530</v>
      </c>
      <c r="B70" t="s">
        <v>87</v>
      </c>
      <c r="C70">
        <v>306</v>
      </c>
    </row>
    <row r="71" spans="1:3" x14ac:dyDescent="0.25">
      <c r="A71" t="s">
        <v>530</v>
      </c>
      <c r="B71" t="s">
        <v>91</v>
      </c>
      <c r="C71">
        <v>177</v>
      </c>
    </row>
    <row r="72" spans="1:3" x14ac:dyDescent="0.25">
      <c r="A72" t="s">
        <v>530</v>
      </c>
      <c r="B72" t="s">
        <v>92</v>
      </c>
      <c r="C72">
        <v>130</v>
      </c>
    </row>
    <row r="73" spans="1:3" x14ac:dyDescent="0.25">
      <c r="A73" t="s">
        <v>530</v>
      </c>
      <c r="B73" t="s">
        <v>22</v>
      </c>
      <c r="C73">
        <v>269</v>
      </c>
    </row>
    <row r="74" spans="1:3" x14ac:dyDescent="0.25">
      <c r="A74" t="s">
        <v>530</v>
      </c>
      <c r="B74" t="s">
        <v>436</v>
      </c>
      <c r="C74">
        <v>2</v>
      </c>
    </row>
    <row r="75" spans="1:3" x14ac:dyDescent="0.25">
      <c r="A75" t="s">
        <v>530</v>
      </c>
      <c r="B75" t="s">
        <v>283</v>
      </c>
      <c r="C75">
        <v>14</v>
      </c>
    </row>
    <row r="76" spans="1:3" x14ac:dyDescent="0.25">
      <c r="A76" t="s">
        <v>530</v>
      </c>
      <c r="B76" t="s">
        <v>93</v>
      </c>
      <c r="C76">
        <v>211</v>
      </c>
    </row>
    <row r="77" spans="1:3" x14ac:dyDescent="0.25">
      <c r="A77" t="s">
        <v>530</v>
      </c>
      <c r="B77" t="s">
        <v>195</v>
      </c>
      <c r="C77">
        <v>1</v>
      </c>
    </row>
    <row r="78" spans="1:3" x14ac:dyDescent="0.25">
      <c r="A78" t="s">
        <v>530</v>
      </c>
      <c r="B78" t="s">
        <v>442</v>
      </c>
      <c r="C78">
        <v>3</v>
      </c>
    </row>
    <row r="79" spans="1:3" x14ac:dyDescent="0.25">
      <c r="A79" t="s">
        <v>530</v>
      </c>
      <c r="B79" t="s">
        <v>439</v>
      </c>
      <c r="C79">
        <v>1087</v>
      </c>
    </row>
    <row r="80" spans="1:3" x14ac:dyDescent="0.25">
      <c r="A80" t="s">
        <v>530</v>
      </c>
      <c r="B80" t="s">
        <v>338</v>
      </c>
      <c r="C80">
        <v>1178</v>
      </c>
    </row>
    <row r="81" spans="1:3" x14ac:dyDescent="0.25">
      <c r="A81" t="s">
        <v>530</v>
      </c>
      <c r="B81" t="s">
        <v>196</v>
      </c>
      <c r="C81">
        <v>11</v>
      </c>
    </row>
    <row r="82" spans="1:3" x14ac:dyDescent="0.25">
      <c r="A82" t="s">
        <v>530</v>
      </c>
      <c r="B82" t="s">
        <v>197</v>
      </c>
      <c r="C82">
        <v>14</v>
      </c>
    </row>
    <row r="83" spans="1:3" x14ac:dyDescent="0.25">
      <c r="A83" t="s">
        <v>530</v>
      </c>
      <c r="B83" t="s">
        <v>419</v>
      </c>
      <c r="C83">
        <v>136</v>
      </c>
    </row>
    <row r="84" spans="1:3" x14ac:dyDescent="0.25">
      <c r="A84" t="s">
        <v>530</v>
      </c>
      <c r="B84" t="s">
        <v>363</v>
      </c>
      <c r="C84">
        <v>11</v>
      </c>
    </row>
    <row r="85" spans="1:3" x14ac:dyDescent="0.25">
      <c r="A85" t="s">
        <v>530</v>
      </c>
      <c r="B85" t="s">
        <v>443</v>
      </c>
      <c r="C85">
        <v>52</v>
      </c>
    </row>
    <row r="86" spans="1:3" x14ac:dyDescent="0.25">
      <c r="A86" t="s">
        <v>530</v>
      </c>
      <c r="B86" t="s">
        <v>444</v>
      </c>
      <c r="C86">
        <v>17</v>
      </c>
    </row>
    <row r="87" spans="1:3" x14ac:dyDescent="0.25">
      <c r="A87" t="s">
        <v>530</v>
      </c>
      <c r="B87" t="s">
        <v>445</v>
      </c>
      <c r="C87">
        <v>3</v>
      </c>
    </row>
    <row r="88" spans="1:3" x14ac:dyDescent="0.25">
      <c r="A88" t="s">
        <v>530</v>
      </c>
      <c r="B88" t="s">
        <v>484</v>
      </c>
      <c r="C88">
        <v>41</v>
      </c>
    </row>
    <row r="89" spans="1:3" x14ac:dyDescent="0.25">
      <c r="A89" t="s">
        <v>530</v>
      </c>
      <c r="B89" t="s">
        <v>94</v>
      </c>
      <c r="C89">
        <v>22</v>
      </c>
    </row>
    <row r="90" spans="1:3" x14ac:dyDescent="0.25">
      <c r="A90" t="s">
        <v>530</v>
      </c>
      <c r="B90" t="s">
        <v>354</v>
      </c>
      <c r="C90">
        <v>48</v>
      </c>
    </row>
    <row r="91" spans="1:3" x14ac:dyDescent="0.25">
      <c r="A91" t="s">
        <v>530</v>
      </c>
      <c r="B91" t="s">
        <v>355</v>
      </c>
      <c r="C91">
        <v>48</v>
      </c>
    </row>
    <row r="92" spans="1:3" x14ac:dyDescent="0.25">
      <c r="A92" t="s">
        <v>530</v>
      </c>
      <c r="B92" t="s">
        <v>55</v>
      </c>
      <c r="C92">
        <v>362</v>
      </c>
    </row>
    <row r="93" spans="1:3" x14ac:dyDescent="0.25">
      <c r="A93" t="s">
        <v>530</v>
      </c>
      <c r="B93" t="s">
        <v>446</v>
      </c>
      <c r="C93">
        <v>2</v>
      </c>
    </row>
    <row r="94" spans="1:3" x14ac:dyDescent="0.25">
      <c r="A94" t="s">
        <v>530</v>
      </c>
      <c r="B94" t="s">
        <v>198</v>
      </c>
      <c r="C94">
        <v>261</v>
      </c>
    </row>
    <row r="95" spans="1:3" x14ac:dyDescent="0.25">
      <c r="A95" t="s">
        <v>530</v>
      </c>
      <c r="B95" t="s">
        <v>199</v>
      </c>
      <c r="C95">
        <v>7</v>
      </c>
    </row>
    <row r="96" spans="1:3" x14ac:dyDescent="0.25">
      <c r="A96" t="s">
        <v>530</v>
      </c>
      <c r="B96" t="s">
        <v>200</v>
      </c>
      <c r="C96">
        <v>2</v>
      </c>
    </row>
    <row r="97" spans="1:3" x14ac:dyDescent="0.25">
      <c r="A97" t="s">
        <v>530</v>
      </c>
      <c r="B97" t="s">
        <v>420</v>
      </c>
      <c r="C97">
        <v>15</v>
      </c>
    </row>
    <row r="98" spans="1:3" x14ac:dyDescent="0.25">
      <c r="A98" t="s">
        <v>530</v>
      </c>
      <c r="B98" t="s">
        <v>421</v>
      </c>
      <c r="C98">
        <v>4</v>
      </c>
    </row>
    <row r="99" spans="1:3" x14ac:dyDescent="0.25">
      <c r="A99" t="s">
        <v>530</v>
      </c>
      <c r="B99" t="s">
        <v>478</v>
      </c>
      <c r="C99">
        <v>71</v>
      </c>
    </row>
    <row r="100" spans="1:3" x14ac:dyDescent="0.25">
      <c r="A100" t="s">
        <v>530</v>
      </c>
      <c r="B100" t="s">
        <v>479</v>
      </c>
      <c r="C100">
        <v>112</v>
      </c>
    </row>
    <row r="101" spans="1:3" x14ac:dyDescent="0.25">
      <c r="A101" t="s">
        <v>530</v>
      </c>
      <c r="B101" t="s">
        <v>150</v>
      </c>
      <c r="C101">
        <v>536</v>
      </c>
    </row>
    <row r="102" spans="1:3" x14ac:dyDescent="0.25">
      <c r="A102" t="s">
        <v>530</v>
      </c>
      <c r="B102" t="s">
        <v>201</v>
      </c>
      <c r="C102">
        <v>3</v>
      </c>
    </row>
    <row r="103" spans="1:3" x14ac:dyDescent="0.25">
      <c r="A103" t="s">
        <v>530</v>
      </c>
      <c r="B103" t="s">
        <v>202</v>
      </c>
      <c r="C103">
        <v>1</v>
      </c>
    </row>
    <row r="104" spans="1:3" x14ac:dyDescent="0.25">
      <c r="A104" t="s">
        <v>530</v>
      </c>
      <c r="B104" t="s">
        <v>203</v>
      </c>
      <c r="C104">
        <v>17</v>
      </c>
    </row>
    <row r="105" spans="1:3" x14ac:dyDescent="0.25">
      <c r="A105" t="s">
        <v>530</v>
      </c>
      <c r="B105" t="s">
        <v>204</v>
      </c>
      <c r="C105">
        <v>100</v>
      </c>
    </row>
    <row r="106" spans="1:3" x14ac:dyDescent="0.25">
      <c r="A106" t="s">
        <v>530</v>
      </c>
      <c r="B106" t="s">
        <v>205</v>
      </c>
      <c r="C106">
        <v>2</v>
      </c>
    </row>
    <row r="107" spans="1:3" x14ac:dyDescent="0.25">
      <c r="A107" t="s">
        <v>530</v>
      </c>
      <c r="B107" t="s">
        <v>206</v>
      </c>
      <c r="C107">
        <v>4</v>
      </c>
    </row>
    <row r="108" spans="1:3" x14ac:dyDescent="0.25">
      <c r="A108" t="s">
        <v>530</v>
      </c>
      <c r="B108" t="s">
        <v>24</v>
      </c>
      <c r="C108">
        <v>2</v>
      </c>
    </row>
    <row r="109" spans="1:3" x14ac:dyDescent="0.25">
      <c r="A109" t="s">
        <v>530</v>
      </c>
      <c r="B109" t="s">
        <v>207</v>
      </c>
      <c r="C109">
        <v>2</v>
      </c>
    </row>
    <row r="110" spans="1:3" x14ac:dyDescent="0.25">
      <c r="A110" t="s">
        <v>530</v>
      </c>
      <c r="B110" t="s">
        <v>208</v>
      </c>
      <c r="C110">
        <v>24</v>
      </c>
    </row>
    <row r="111" spans="1:3" x14ac:dyDescent="0.25">
      <c r="A111" t="s">
        <v>530</v>
      </c>
      <c r="B111" t="s">
        <v>209</v>
      </c>
      <c r="C111">
        <v>6</v>
      </c>
    </row>
    <row r="112" spans="1:3" x14ac:dyDescent="0.25">
      <c r="A112" t="s">
        <v>530</v>
      </c>
      <c r="B112" t="s">
        <v>95</v>
      </c>
      <c r="C112">
        <v>11</v>
      </c>
    </row>
    <row r="113" spans="1:3" x14ac:dyDescent="0.25">
      <c r="A113" t="s">
        <v>530</v>
      </c>
      <c r="B113" t="s">
        <v>210</v>
      </c>
      <c r="C113">
        <v>2</v>
      </c>
    </row>
    <row r="114" spans="1:3" x14ac:dyDescent="0.25">
      <c r="A114" t="s">
        <v>530</v>
      </c>
      <c r="B114" t="s">
        <v>211</v>
      </c>
      <c r="C114">
        <v>1876</v>
      </c>
    </row>
    <row r="115" spans="1:3" x14ac:dyDescent="0.25">
      <c r="A115" t="s">
        <v>530</v>
      </c>
      <c r="B115" t="s">
        <v>430</v>
      </c>
      <c r="C115">
        <v>5</v>
      </c>
    </row>
    <row r="116" spans="1:3" x14ac:dyDescent="0.25">
      <c r="A116" t="s">
        <v>530</v>
      </c>
      <c r="B116" t="s">
        <v>431</v>
      </c>
      <c r="C116">
        <v>16</v>
      </c>
    </row>
    <row r="117" spans="1:3" x14ac:dyDescent="0.25">
      <c r="A117" t="s">
        <v>530</v>
      </c>
      <c r="B117" t="s">
        <v>432</v>
      </c>
      <c r="C117">
        <v>4</v>
      </c>
    </row>
    <row r="118" spans="1:3" x14ac:dyDescent="0.25">
      <c r="A118" t="s">
        <v>530</v>
      </c>
      <c r="B118" t="s">
        <v>96</v>
      </c>
      <c r="C118">
        <v>83</v>
      </c>
    </row>
    <row r="119" spans="1:3" x14ac:dyDescent="0.25">
      <c r="A119" t="s">
        <v>530</v>
      </c>
      <c r="B119" t="s">
        <v>100</v>
      </c>
      <c r="C119">
        <v>29</v>
      </c>
    </row>
    <row r="120" spans="1:3" x14ac:dyDescent="0.25">
      <c r="A120" t="s">
        <v>530</v>
      </c>
      <c r="B120" t="s">
        <v>101</v>
      </c>
      <c r="C120">
        <v>88</v>
      </c>
    </row>
    <row r="121" spans="1:3" x14ac:dyDescent="0.25">
      <c r="A121" t="s">
        <v>530</v>
      </c>
      <c r="B121" t="s">
        <v>447</v>
      </c>
      <c r="C121">
        <v>19</v>
      </c>
    </row>
    <row r="122" spans="1:3" x14ac:dyDescent="0.25">
      <c r="A122" t="s">
        <v>530</v>
      </c>
      <c r="B122" t="s">
        <v>339</v>
      </c>
      <c r="C122">
        <v>18</v>
      </c>
    </row>
    <row r="123" spans="1:3" x14ac:dyDescent="0.25">
      <c r="A123" t="s">
        <v>530</v>
      </c>
      <c r="B123" t="s">
        <v>449</v>
      </c>
      <c r="C123">
        <v>4</v>
      </c>
    </row>
    <row r="124" spans="1:3" x14ac:dyDescent="0.25">
      <c r="A124" t="s">
        <v>530</v>
      </c>
      <c r="B124" t="s">
        <v>485</v>
      </c>
      <c r="C124">
        <v>4</v>
      </c>
    </row>
    <row r="125" spans="1:3" x14ac:dyDescent="0.25">
      <c r="A125" t="s">
        <v>530</v>
      </c>
      <c r="B125" t="s">
        <v>486</v>
      </c>
      <c r="C125">
        <v>2</v>
      </c>
    </row>
    <row r="126" spans="1:3" x14ac:dyDescent="0.25">
      <c r="A126" t="s">
        <v>530</v>
      </c>
      <c r="B126" t="s">
        <v>487</v>
      </c>
      <c r="C126">
        <v>9</v>
      </c>
    </row>
    <row r="127" spans="1:3" x14ac:dyDescent="0.25">
      <c r="A127" t="s">
        <v>530</v>
      </c>
      <c r="B127" t="s">
        <v>422</v>
      </c>
      <c r="C127">
        <v>14</v>
      </c>
    </row>
    <row r="128" spans="1:3" x14ac:dyDescent="0.25">
      <c r="A128" t="s">
        <v>530</v>
      </c>
      <c r="B128" t="s">
        <v>423</v>
      </c>
      <c r="C128">
        <v>3</v>
      </c>
    </row>
    <row r="129" spans="1:3" x14ac:dyDescent="0.25">
      <c r="A129" t="s">
        <v>530</v>
      </c>
      <c r="B129" t="s">
        <v>424</v>
      </c>
      <c r="C129">
        <v>8</v>
      </c>
    </row>
    <row r="130" spans="1:3" x14ac:dyDescent="0.25">
      <c r="A130" t="s">
        <v>530</v>
      </c>
      <c r="B130" t="s">
        <v>488</v>
      </c>
      <c r="C130">
        <v>16</v>
      </c>
    </row>
    <row r="131" spans="1:3" x14ac:dyDescent="0.25">
      <c r="A131" t="s">
        <v>530</v>
      </c>
      <c r="B131" t="s">
        <v>371</v>
      </c>
      <c r="C131">
        <v>32</v>
      </c>
    </row>
    <row r="132" spans="1:3" x14ac:dyDescent="0.25">
      <c r="A132" t="s">
        <v>530</v>
      </c>
      <c r="B132" t="s">
        <v>356</v>
      </c>
    </row>
    <row r="133" spans="1:3" x14ac:dyDescent="0.25">
      <c r="A133" t="s">
        <v>530</v>
      </c>
      <c r="B133" t="s">
        <v>489</v>
      </c>
      <c r="C133">
        <v>5</v>
      </c>
    </row>
    <row r="134" spans="1:3" x14ac:dyDescent="0.25">
      <c r="A134" t="s">
        <v>530</v>
      </c>
      <c r="B134" t="s">
        <v>357</v>
      </c>
      <c r="C134">
        <v>2</v>
      </c>
    </row>
    <row r="135" spans="1:3" x14ac:dyDescent="0.25">
      <c r="A135" t="s">
        <v>530</v>
      </c>
      <c r="B135" t="s">
        <v>312</v>
      </c>
      <c r="C135">
        <v>1043</v>
      </c>
    </row>
    <row r="136" spans="1:3" x14ac:dyDescent="0.25">
      <c r="A136" t="s">
        <v>530</v>
      </c>
      <c r="B136" t="s">
        <v>287</v>
      </c>
      <c r="C136">
        <v>773</v>
      </c>
    </row>
    <row r="137" spans="1:3" x14ac:dyDescent="0.25">
      <c r="A137" t="s">
        <v>530</v>
      </c>
      <c r="B137" t="s">
        <v>267</v>
      </c>
      <c r="C137">
        <v>60</v>
      </c>
    </row>
    <row r="138" spans="1:3" x14ac:dyDescent="0.25">
      <c r="A138" t="s">
        <v>530</v>
      </c>
      <c r="B138" t="s">
        <v>269</v>
      </c>
      <c r="C138">
        <v>11</v>
      </c>
    </row>
    <row r="139" spans="1:3" x14ac:dyDescent="0.25">
      <c r="A139" t="s">
        <v>530</v>
      </c>
      <c r="B139" t="s">
        <v>270</v>
      </c>
      <c r="C139">
        <v>6</v>
      </c>
    </row>
    <row r="140" spans="1:3" x14ac:dyDescent="0.25">
      <c r="A140" t="s">
        <v>530</v>
      </c>
      <c r="B140" t="s">
        <v>490</v>
      </c>
      <c r="C140">
        <v>914</v>
      </c>
    </row>
    <row r="141" spans="1:3" x14ac:dyDescent="0.25">
      <c r="A141" t="s">
        <v>530</v>
      </c>
      <c r="B141" t="s">
        <v>450</v>
      </c>
      <c r="C141">
        <v>6</v>
      </c>
    </row>
    <row r="142" spans="1:3" x14ac:dyDescent="0.25">
      <c r="A142" t="s">
        <v>530</v>
      </c>
      <c r="B142" t="s">
        <v>372</v>
      </c>
      <c r="C142">
        <v>60</v>
      </c>
    </row>
    <row r="143" spans="1:3" x14ac:dyDescent="0.25">
      <c r="A143" t="s">
        <v>530</v>
      </c>
      <c r="B143" t="s">
        <v>57</v>
      </c>
      <c r="C143">
        <v>79</v>
      </c>
    </row>
    <row r="144" spans="1:3" x14ac:dyDescent="0.25">
      <c r="A144" t="s">
        <v>530</v>
      </c>
      <c r="B144" t="s">
        <v>59</v>
      </c>
      <c r="C144">
        <v>234</v>
      </c>
    </row>
    <row r="145" spans="1:3" x14ac:dyDescent="0.25">
      <c r="A145" t="s">
        <v>530</v>
      </c>
      <c r="B145" t="s">
        <v>491</v>
      </c>
      <c r="C145">
        <v>2</v>
      </c>
    </row>
    <row r="146" spans="1:3" x14ac:dyDescent="0.25">
      <c r="A146" t="s">
        <v>530</v>
      </c>
      <c r="B146" t="s">
        <v>152</v>
      </c>
      <c r="C146">
        <v>28</v>
      </c>
    </row>
    <row r="147" spans="1:3" x14ac:dyDescent="0.25">
      <c r="A147" t="s">
        <v>530</v>
      </c>
      <c r="B147" t="s">
        <v>492</v>
      </c>
      <c r="C147">
        <v>61</v>
      </c>
    </row>
    <row r="148" spans="1:3" x14ac:dyDescent="0.25">
      <c r="A148" t="s">
        <v>530</v>
      </c>
      <c r="B148" t="s">
        <v>153</v>
      </c>
      <c r="C148">
        <v>494</v>
      </c>
    </row>
    <row r="149" spans="1:3" x14ac:dyDescent="0.25">
      <c r="A149" t="s">
        <v>530</v>
      </c>
      <c r="B149" t="s">
        <v>493</v>
      </c>
      <c r="C149">
        <v>4</v>
      </c>
    </row>
    <row r="150" spans="1:3" x14ac:dyDescent="0.25">
      <c r="A150" t="s">
        <v>530</v>
      </c>
      <c r="B150" t="s">
        <v>102</v>
      </c>
      <c r="C150">
        <v>728</v>
      </c>
    </row>
    <row r="151" spans="1:3" x14ac:dyDescent="0.25">
      <c r="A151" t="s">
        <v>530</v>
      </c>
      <c r="B151" t="s">
        <v>103</v>
      </c>
      <c r="C151">
        <v>43</v>
      </c>
    </row>
    <row r="152" spans="1:3" x14ac:dyDescent="0.25">
      <c r="A152" t="s">
        <v>530</v>
      </c>
      <c r="B152" t="s">
        <v>504</v>
      </c>
      <c r="C152">
        <v>2</v>
      </c>
    </row>
    <row r="153" spans="1:3" x14ac:dyDescent="0.25">
      <c r="A153" t="s">
        <v>530</v>
      </c>
      <c r="B153" t="s">
        <v>137</v>
      </c>
      <c r="C153">
        <v>1</v>
      </c>
    </row>
    <row r="154" spans="1:3" x14ac:dyDescent="0.25">
      <c r="A154" t="s">
        <v>530</v>
      </c>
      <c r="B154" t="s">
        <v>373</v>
      </c>
      <c r="C154">
        <v>8</v>
      </c>
    </row>
    <row r="155" spans="1:3" x14ac:dyDescent="0.25">
      <c r="A155" t="s">
        <v>530</v>
      </c>
      <c r="B155" t="s">
        <v>374</v>
      </c>
      <c r="C155">
        <v>4</v>
      </c>
    </row>
    <row r="156" spans="1:3" x14ac:dyDescent="0.25">
      <c r="A156" t="s">
        <v>530</v>
      </c>
      <c r="B156" t="s">
        <v>394</v>
      </c>
      <c r="C156">
        <v>2</v>
      </c>
    </row>
    <row r="157" spans="1:3" x14ac:dyDescent="0.25">
      <c r="A157" t="s">
        <v>530</v>
      </c>
      <c r="B157" t="s">
        <v>494</v>
      </c>
      <c r="C157">
        <v>4</v>
      </c>
    </row>
    <row r="158" spans="1:3" x14ac:dyDescent="0.25">
      <c r="A158" t="s">
        <v>530</v>
      </c>
      <c r="B158" t="s">
        <v>505</v>
      </c>
      <c r="C158">
        <v>51</v>
      </c>
    </row>
    <row r="159" spans="1:3" x14ac:dyDescent="0.25">
      <c r="A159" t="s">
        <v>530</v>
      </c>
      <c r="B159" t="s">
        <v>313</v>
      </c>
      <c r="C159">
        <v>622</v>
      </c>
    </row>
    <row r="160" spans="1:3" x14ac:dyDescent="0.25">
      <c r="A160" t="s">
        <v>530</v>
      </c>
      <c r="B160" t="s">
        <v>395</v>
      </c>
      <c r="C160">
        <v>235</v>
      </c>
    </row>
    <row r="161" spans="1:3" x14ac:dyDescent="0.25">
      <c r="A161" t="s">
        <v>530</v>
      </c>
      <c r="B161" t="s">
        <v>396</v>
      </c>
      <c r="C161">
        <v>812</v>
      </c>
    </row>
    <row r="162" spans="1:3" x14ac:dyDescent="0.25">
      <c r="A162" t="s">
        <v>530</v>
      </c>
      <c r="B162" t="s">
        <v>397</v>
      </c>
      <c r="C162">
        <v>2</v>
      </c>
    </row>
    <row r="163" spans="1:3" x14ac:dyDescent="0.25">
      <c r="A163" t="s">
        <v>530</v>
      </c>
      <c r="B163" s="2" t="s">
        <v>398</v>
      </c>
      <c r="C163">
        <v>483</v>
      </c>
    </row>
    <row r="164" spans="1:3" x14ac:dyDescent="0.25">
      <c r="A164" t="s">
        <v>530</v>
      </c>
      <c r="B164" t="s">
        <v>10</v>
      </c>
      <c r="C164">
        <v>15</v>
      </c>
    </row>
    <row r="165" spans="1:3" x14ac:dyDescent="0.25">
      <c r="A165" t="s">
        <v>530</v>
      </c>
      <c r="B165" s="2" t="s">
        <v>411</v>
      </c>
      <c r="C165">
        <v>147</v>
      </c>
    </row>
    <row r="166" spans="1:3" x14ac:dyDescent="0.25">
      <c r="A166" t="s">
        <v>530</v>
      </c>
      <c r="B166" t="s">
        <v>138</v>
      </c>
      <c r="C166">
        <v>189</v>
      </c>
    </row>
    <row r="167" spans="1:3" x14ac:dyDescent="0.25">
      <c r="A167" t="s">
        <v>530</v>
      </c>
      <c r="B167" t="s">
        <v>340</v>
      </c>
      <c r="C167">
        <v>3</v>
      </c>
    </row>
    <row r="168" spans="1:3" x14ac:dyDescent="0.25">
      <c r="A168" t="s">
        <v>530</v>
      </c>
      <c r="B168" t="s">
        <v>341</v>
      </c>
      <c r="C168">
        <v>86</v>
      </c>
    </row>
    <row r="169" spans="1:3" x14ac:dyDescent="0.25">
      <c r="A169" t="s">
        <v>530</v>
      </c>
      <c r="B169" t="s">
        <v>342</v>
      </c>
      <c r="C169">
        <v>6</v>
      </c>
    </row>
    <row r="170" spans="1:3" x14ac:dyDescent="0.25">
      <c r="A170" t="s">
        <v>530</v>
      </c>
      <c r="B170" t="s">
        <v>480</v>
      </c>
      <c r="C170">
        <v>24</v>
      </c>
    </row>
    <row r="171" spans="1:3" x14ac:dyDescent="0.25">
      <c r="A171" t="s">
        <v>530</v>
      </c>
      <c r="B171" t="s">
        <v>288</v>
      </c>
      <c r="C171">
        <v>110</v>
      </c>
    </row>
    <row r="172" spans="1:3" x14ac:dyDescent="0.25">
      <c r="A172" t="s">
        <v>530</v>
      </c>
      <c r="B172" t="s">
        <v>314</v>
      </c>
      <c r="C172">
        <v>28</v>
      </c>
    </row>
    <row r="173" spans="1:3" x14ac:dyDescent="0.25">
      <c r="A173" t="s">
        <v>530</v>
      </c>
      <c r="B173" t="s">
        <v>451</v>
      </c>
      <c r="C173">
        <v>108</v>
      </c>
    </row>
    <row r="174" spans="1:3" x14ac:dyDescent="0.25">
      <c r="A174" t="s">
        <v>530</v>
      </c>
      <c r="B174" t="s">
        <v>271</v>
      </c>
      <c r="C174">
        <v>30</v>
      </c>
    </row>
    <row r="175" spans="1:3" x14ac:dyDescent="0.25">
      <c r="A175" t="s">
        <v>530</v>
      </c>
      <c r="B175" t="s">
        <v>290</v>
      </c>
      <c r="C175">
        <v>14</v>
      </c>
    </row>
    <row r="176" spans="1:3" x14ac:dyDescent="0.25">
      <c r="A176" t="s">
        <v>530</v>
      </c>
      <c r="B176" t="s">
        <v>315</v>
      </c>
      <c r="C176">
        <v>28</v>
      </c>
    </row>
    <row r="177" spans="1:3" x14ac:dyDescent="0.25">
      <c r="A177" t="s">
        <v>530</v>
      </c>
      <c r="B177" t="s">
        <v>25</v>
      </c>
      <c r="C177">
        <v>34</v>
      </c>
    </row>
    <row r="178" spans="1:3" x14ac:dyDescent="0.25">
      <c r="A178" t="s">
        <v>530</v>
      </c>
      <c r="B178" t="s">
        <v>316</v>
      </c>
      <c r="C178">
        <v>150</v>
      </c>
    </row>
    <row r="179" spans="1:3" x14ac:dyDescent="0.25">
      <c r="A179" t="s">
        <v>530</v>
      </c>
      <c r="B179" t="s">
        <v>360</v>
      </c>
      <c r="C179">
        <v>2</v>
      </c>
    </row>
    <row r="180" spans="1:3" x14ac:dyDescent="0.25">
      <c r="A180" t="s">
        <v>530</v>
      </c>
      <c r="B180" t="s">
        <v>495</v>
      </c>
      <c r="C180">
        <v>4</v>
      </c>
    </row>
    <row r="181" spans="1:3" x14ac:dyDescent="0.25">
      <c r="A181" t="s">
        <v>530</v>
      </c>
      <c r="B181" t="s">
        <v>496</v>
      </c>
      <c r="C181">
        <v>99</v>
      </c>
    </row>
    <row r="182" spans="1:3" x14ac:dyDescent="0.25">
      <c r="A182" t="s">
        <v>530</v>
      </c>
      <c r="B182" t="s">
        <v>60</v>
      </c>
      <c r="C182">
        <v>61</v>
      </c>
    </row>
    <row r="183" spans="1:3" x14ac:dyDescent="0.25">
      <c r="A183" t="s">
        <v>530</v>
      </c>
      <c r="B183" t="s">
        <v>452</v>
      </c>
      <c r="C183">
        <v>176</v>
      </c>
    </row>
    <row r="184" spans="1:3" x14ac:dyDescent="0.25">
      <c r="A184" t="s">
        <v>530</v>
      </c>
      <c r="B184" t="s">
        <v>292</v>
      </c>
      <c r="C184">
        <v>59</v>
      </c>
    </row>
    <row r="185" spans="1:3" x14ac:dyDescent="0.25">
      <c r="A185" t="s">
        <v>530</v>
      </c>
      <c r="B185" t="s">
        <v>141</v>
      </c>
      <c r="C185">
        <v>40</v>
      </c>
    </row>
    <row r="186" spans="1:3" x14ac:dyDescent="0.25">
      <c r="A186" t="s">
        <v>530</v>
      </c>
      <c r="B186" t="s">
        <v>63</v>
      </c>
      <c r="C186">
        <v>6</v>
      </c>
    </row>
    <row r="187" spans="1:3" x14ac:dyDescent="0.25">
      <c r="A187" t="s">
        <v>530</v>
      </c>
      <c r="B187" t="s">
        <v>154</v>
      </c>
      <c r="C187">
        <v>9</v>
      </c>
    </row>
    <row r="188" spans="1:3" x14ac:dyDescent="0.25">
      <c r="A188" t="s">
        <v>530</v>
      </c>
      <c r="B188" t="s">
        <v>214</v>
      </c>
      <c r="C188">
        <v>30</v>
      </c>
    </row>
    <row r="189" spans="1:3" x14ac:dyDescent="0.25">
      <c r="A189" t="s">
        <v>530</v>
      </c>
      <c r="B189" t="s">
        <v>155</v>
      </c>
      <c r="C189">
        <v>3</v>
      </c>
    </row>
    <row r="190" spans="1:3" x14ac:dyDescent="0.25">
      <c r="A190" t="s">
        <v>530</v>
      </c>
      <c r="B190" t="s">
        <v>293</v>
      </c>
      <c r="C190">
        <v>3</v>
      </c>
    </row>
    <row r="191" spans="1:3" x14ac:dyDescent="0.25">
      <c r="A191" t="s">
        <v>530</v>
      </c>
      <c r="B191" t="s">
        <v>317</v>
      </c>
      <c r="C191">
        <v>27</v>
      </c>
    </row>
    <row r="192" spans="1:3" x14ac:dyDescent="0.25">
      <c r="A192" t="s">
        <v>530</v>
      </c>
      <c r="B192" t="s">
        <v>318</v>
      </c>
      <c r="C192">
        <v>169</v>
      </c>
    </row>
    <row r="193" spans="1:3" x14ac:dyDescent="0.25">
      <c r="A193" t="s">
        <v>530</v>
      </c>
      <c r="B193" t="s">
        <v>319</v>
      </c>
      <c r="C193">
        <v>87</v>
      </c>
    </row>
    <row r="194" spans="1:3" x14ac:dyDescent="0.25">
      <c r="A194" t="s">
        <v>530</v>
      </c>
      <c r="B194" t="s">
        <v>294</v>
      </c>
      <c r="C194">
        <v>1314</v>
      </c>
    </row>
    <row r="195" spans="1:3" x14ac:dyDescent="0.25">
      <c r="A195" t="s">
        <v>530</v>
      </c>
      <c r="B195" t="s">
        <v>156</v>
      </c>
      <c r="C195">
        <v>11</v>
      </c>
    </row>
    <row r="196" spans="1:3" x14ac:dyDescent="0.25">
      <c r="A196" t="s">
        <v>530</v>
      </c>
      <c r="B196" t="s">
        <v>453</v>
      </c>
      <c r="C196">
        <v>52</v>
      </c>
    </row>
    <row r="197" spans="1:3" x14ac:dyDescent="0.25">
      <c r="A197" t="s">
        <v>530</v>
      </c>
      <c r="B197" t="s">
        <v>157</v>
      </c>
      <c r="C197">
        <v>163</v>
      </c>
    </row>
    <row r="198" spans="1:3" x14ac:dyDescent="0.25">
      <c r="A198" t="s">
        <v>530</v>
      </c>
      <c r="B198" t="s">
        <v>454</v>
      </c>
      <c r="C198">
        <v>14</v>
      </c>
    </row>
    <row r="199" spans="1:3" x14ac:dyDescent="0.25">
      <c r="A199" t="s">
        <v>530</v>
      </c>
      <c r="B199" t="s">
        <v>272</v>
      </c>
      <c r="C199">
        <v>4</v>
      </c>
    </row>
    <row r="200" spans="1:3" x14ac:dyDescent="0.25">
      <c r="A200" t="s">
        <v>530</v>
      </c>
      <c r="B200" t="s">
        <v>104</v>
      </c>
      <c r="C200">
        <v>2037</v>
      </c>
    </row>
    <row r="201" spans="1:3" x14ac:dyDescent="0.25">
      <c r="A201" t="s">
        <v>530</v>
      </c>
      <c r="B201" t="s">
        <v>273</v>
      </c>
      <c r="C201">
        <v>10</v>
      </c>
    </row>
    <row r="202" spans="1:3" x14ac:dyDescent="0.25">
      <c r="A202" t="s">
        <v>530</v>
      </c>
      <c r="B202" t="s">
        <v>105</v>
      </c>
      <c r="C202">
        <v>431</v>
      </c>
    </row>
    <row r="203" spans="1:3" x14ac:dyDescent="0.25">
      <c r="A203" t="s">
        <v>530</v>
      </c>
      <c r="B203" t="s">
        <v>455</v>
      </c>
      <c r="C203">
        <v>4</v>
      </c>
    </row>
    <row r="204" spans="1:3" x14ac:dyDescent="0.25">
      <c r="A204" t="s">
        <v>530</v>
      </c>
      <c r="B204" t="s">
        <v>456</v>
      </c>
      <c r="C204">
        <v>4</v>
      </c>
    </row>
    <row r="205" spans="1:3" x14ac:dyDescent="0.25">
      <c r="A205" t="s">
        <v>530</v>
      </c>
      <c r="B205" t="s">
        <v>457</v>
      </c>
      <c r="C205">
        <v>291</v>
      </c>
    </row>
    <row r="206" spans="1:3" x14ac:dyDescent="0.25">
      <c r="A206" t="s">
        <v>530</v>
      </c>
      <c r="B206" t="s">
        <v>295</v>
      </c>
      <c r="C206">
        <v>8</v>
      </c>
    </row>
    <row r="207" spans="1:3" x14ac:dyDescent="0.25">
      <c r="A207" t="s">
        <v>530</v>
      </c>
      <c r="B207" t="s">
        <v>274</v>
      </c>
      <c r="C207">
        <v>6</v>
      </c>
    </row>
    <row r="208" spans="1:3" x14ac:dyDescent="0.25">
      <c r="A208" t="s">
        <v>530</v>
      </c>
      <c r="B208" t="s">
        <v>275</v>
      </c>
      <c r="C208">
        <v>30</v>
      </c>
    </row>
    <row r="209" spans="1:3" x14ac:dyDescent="0.25">
      <c r="A209" t="s">
        <v>530</v>
      </c>
      <c r="B209" t="s">
        <v>215</v>
      </c>
      <c r="C209">
        <v>30</v>
      </c>
    </row>
    <row r="210" spans="1:3" x14ac:dyDescent="0.25">
      <c r="A210" t="s">
        <v>530</v>
      </c>
      <c r="B210" t="s">
        <v>106</v>
      </c>
      <c r="C210">
        <v>1647</v>
      </c>
    </row>
    <row r="211" spans="1:3" x14ac:dyDescent="0.25">
      <c r="A211" t="s">
        <v>530</v>
      </c>
      <c r="B211" t="s">
        <v>216</v>
      </c>
      <c r="C211">
        <v>3181</v>
      </c>
    </row>
    <row r="212" spans="1:3" x14ac:dyDescent="0.25">
      <c r="A212" t="s">
        <v>530</v>
      </c>
      <c r="B212" t="s">
        <v>296</v>
      </c>
      <c r="C212">
        <v>24</v>
      </c>
    </row>
    <row r="213" spans="1:3" x14ac:dyDescent="0.25">
      <c r="A213" t="s">
        <v>530</v>
      </c>
      <c r="B213" t="s">
        <v>218</v>
      </c>
      <c r="C213">
        <v>5318</v>
      </c>
    </row>
    <row r="214" spans="1:3" x14ac:dyDescent="0.25">
      <c r="A214" t="s">
        <v>530</v>
      </c>
      <c r="B214" t="s">
        <v>220</v>
      </c>
      <c r="C214">
        <v>249</v>
      </c>
    </row>
    <row r="215" spans="1:3" x14ac:dyDescent="0.25">
      <c r="A215" t="s">
        <v>530</v>
      </c>
      <c r="B215" t="s">
        <v>12</v>
      </c>
      <c r="C215">
        <v>37</v>
      </c>
    </row>
    <row r="216" spans="1:3" x14ac:dyDescent="0.25">
      <c r="A216" t="s">
        <v>530</v>
      </c>
      <c r="B216" t="s">
        <v>506</v>
      </c>
      <c r="C216">
        <v>10</v>
      </c>
    </row>
    <row r="217" spans="1:3" x14ac:dyDescent="0.25">
      <c r="A217" t="s">
        <v>530</v>
      </c>
      <c r="B217" t="s">
        <v>507</v>
      </c>
      <c r="C217">
        <v>18</v>
      </c>
    </row>
    <row r="218" spans="1:3" x14ac:dyDescent="0.25">
      <c r="A218" t="s">
        <v>530</v>
      </c>
      <c r="B218" t="s">
        <v>508</v>
      </c>
      <c r="C218">
        <v>3</v>
      </c>
    </row>
    <row r="219" spans="1:3" x14ac:dyDescent="0.25">
      <c r="A219" t="s">
        <v>530</v>
      </c>
      <c r="B219" t="s">
        <v>509</v>
      </c>
      <c r="C219">
        <v>5</v>
      </c>
    </row>
    <row r="220" spans="1:3" x14ac:dyDescent="0.25">
      <c r="A220" t="s">
        <v>530</v>
      </c>
      <c r="B220" t="s">
        <v>510</v>
      </c>
      <c r="C220">
        <v>2</v>
      </c>
    </row>
    <row r="221" spans="1:3" x14ac:dyDescent="0.25">
      <c r="A221" t="s">
        <v>530</v>
      </c>
      <c r="B221" t="s">
        <v>511</v>
      </c>
      <c r="C221">
        <v>6</v>
      </c>
    </row>
    <row r="222" spans="1:3" x14ac:dyDescent="0.25">
      <c r="A222" t="s">
        <v>530</v>
      </c>
      <c r="B222" t="s">
        <v>512</v>
      </c>
      <c r="C222">
        <v>28</v>
      </c>
    </row>
    <row r="223" spans="1:3" x14ac:dyDescent="0.25">
      <c r="A223" t="s">
        <v>530</v>
      </c>
      <c r="B223" t="s">
        <v>375</v>
      </c>
      <c r="C223">
        <v>57</v>
      </c>
    </row>
    <row r="224" spans="1:3" x14ac:dyDescent="0.25">
      <c r="A224" t="s">
        <v>530</v>
      </c>
      <c r="B224" t="s">
        <v>158</v>
      </c>
      <c r="C224">
        <v>750</v>
      </c>
    </row>
    <row r="225" spans="1:3" x14ac:dyDescent="0.25">
      <c r="A225" t="s">
        <v>530</v>
      </c>
      <c r="B225" t="s">
        <v>378</v>
      </c>
      <c r="C225">
        <v>13</v>
      </c>
    </row>
    <row r="226" spans="1:3" x14ac:dyDescent="0.25">
      <c r="A226" t="s">
        <v>530</v>
      </c>
      <c r="B226" t="s">
        <v>379</v>
      </c>
      <c r="C226">
        <v>92</v>
      </c>
    </row>
    <row r="227" spans="1:3" x14ac:dyDescent="0.25">
      <c r="A227" t="s">
        <v>530</v>
      </c>
      <c r="B227" t="s">
        <v>65</v>
      </c>
      <c r="C227">
        <v>337</v>
      </c>
    </row>
    <row r="228" spans="1:3" x14ac:dyDescent="0.25">
      <c r="A228" t="s">
        <v>530</v>
      </c>
      <c r="B228" t="s">
        <v>297</v>
      </c>
      <c r="C228">
        <v>1220</v>
      </c>
    </row>
    <row r="229" spans="1:3" x14ac:dyDescent="0.25">
      <c r="A229" t="s">
        <v>530</v>
      </c>
      <c r="B229" t="s">
        <v>425</v>
      </c>
      <c r="C229">
        <v>1</v>
      </c>
    </row>
    <row r="230" spans="1:3" x14ac:dyDescent="0.25">
      <c r="A230" t="s">
        <v>530</v>
      </c>
      <c r="B230" t="s">
        <v>299</v>
      </c>
      <c r="C230">
        <v>1129</v>
      </c>
    </row>
    <row r="231" spans="1:3" x14ac:dyDescent="0.25">
      <c r="A231" t="s">
        <v>530</v>
      </c>
      <c r="B231" t="s">
        <v>320</v>
      </c>
      <c r="C231">
        <v>348</v>
      </c>
    </row>
    <row r="232" spans="1:3" x14ac:dyDescent="0.25">
      <c r="A232" t="s">
        <v>530</v>
      </c>
      <c r="B232" t="s">
        <v>321</v>
      </c>
      <c r="C232">
        <v>18</v>
      </c>
    </row>
    <row r="233" spans="1:3" x14ac:dyDescent="0.25">
      <c r="A233" t="s">
        <v>530</v>
      </c>
      <c r="B233" t="s">
        <v>276</v>
      </c>
      <c r="C233">
        <v>2</v>
      </c>
    </row>
    <row r="234" spans="1:3" x14ac:dyDescent="0.25">
      <c r="A234" t="s">
        <v>530</v>
      </c>
      <c r="B234" t="s">
        <v>277</v>
      </c>
      <c r="C234">
        <v>1</v>
      </c>
    </row>
    <row r="235" spans="1:3" x14ac:dyDescent="0.25">
      <c r="A235" t="s">
        <v>530</v>
      </c>
      <c r="B235" t="s">
        <v>278</v>
      </c>
      <c r="C235">
        <v>574</v>
      </c>
    </row>
    <row r="236" spans="1:3" x14ac:dyDescent="0.25">
      <c r="A236" t="s">
        <v>530</v>
      </c>
      <c r="B236" t="s">
        <v>343</v>
      </c>
      <c r="C236">
        <v>86</v>
      </c>
    </row>
    <row r="237" spans="1:3" x14ac:dyDescent="0.25">
      <c r="A237" t="s">
        <v>530</v>
      </c>
      <c r="B237" t="s">
        <v>221</v>
      </c>
      <c r="C237">
        <v>60</v>
      </c>
    </row>
    <row r="238" spans="1:3" x14ac:dyDescent="0.25">
      <c r="A238" t="s">
        <v>530</v>
      </c>
      <c r="B238" t="s">
        <v>222</v>
      </c>
      <c r="C238">
        <v>19</v>
      </c>
    </row>
    <row r="239" spans="1:3" x14ac:dyDescent="0.25">
      <c r="A239" t="s">
        <v>530</v>
      </c>
      <c r="B239" t="s">
        <v>3</v>
      </c>
      <c r="C239">
        <v>4</v>
      </c>
    </row>
    <row r="240" spans="1:3" x14ac:dyDescent="0.25">
      <c r="A240" t="s">
        <v>530</v>
      </c>
      <c r="B240" t="s">
        <v>344</v>
      </c>
      <c r="C240">
        <v>3</v>
      </c>
    </row>
    <row r="241" spans="1:3" x14ac:dyDescent="0.25">
      <c r="A241" t="s">
        <v>530</v>
      </c>
      <c r="B241" t="s">
        <v>14</v>
      </c>
      <c r="C241">
        <v>6</v>
      </c>
    </row>
    <row r="242" spans="1:3" x14ac:dyDescent="0.25">
      <c r="A242" t="s">
        <v>530</v>
      </c>
      <c r="B242" t="s">
        <v>513</v>
      </c>
      <c r="C242">
        <v>78</v>
      </c>
    </row>
    <row r="243" spans="1:3" x14ac:dyDescent="0.25">
      <c r="A243" t="s">
        <v>530</v>
      </c>
      <c r="B243" t="s">
        <v>345</v>
      </c>
      <c r="C243">
        <v>86</v>
      </c>
    </row>
    <row r="244" spans="1:3" x14ac:dyDescent="0.25">
      <c r="A244" t="s">
        <v>530</v>
      </c>
      <c r="B244" t="s">
        <v>322</v>
      </c>
      <c r="C244">
        <v>105</v>
      </c>
    </row>
    <row r="245" spans="1:3" x14ac:dyDescent="0.25">
      <c r="A245" t="s">
        <v>530</v>
      </c>
      <c r="B245" t="s">
        <v>412</v>
      </c>
      <c r="C245">
        <v>70</v>
      </c>
    </row>
    <row r="246" spans="1:3" x14ac:dyDescent="0.25">
      <c r="A246" t="s">
        <v>530</v>
      </c>
      <c r="B246" t="s">
        <v>426</v>
      </c>
      <c r="C246">
        <v>2</v>
      </c>
    </row>
    <row r="247" spans="1:3" x14ac:dyDescent="0.25">
      <c r="A247" t="s">
        <v>530</v>
      </c>
      <c r="B247" t="s">
        <v>120</v>
      </c>
      <c r="C247">
        <v>4</v>
      </c>
    </row>
    <row r="248" spans="1:3" x14ac:dyDescent="0.25">
      <c r="A248" t="s">
        <v>530</v>
      </c>
      <c r="B248" t="s">
        <v>68</v>
      </c>
      <c r="C248">
        <v>14</v>
      </c>
    </row>
    <row r="249" spans="1:3" x14ac:dyDescent="0.25">
      <c r="A249" t="s">
        <v>530</v>
      </c>
      <c r="B249" t="s">
        <v>323</v>
      </c>
      <c r="C249">
        <v>335</v>
      </c>
    </row>
    <row r="250" spans="1:3" x14ac:dyDescent="0.25">
      <c r="A250" t="s">
        <v>530</v>
      </c>
      <c r="B250" s="2" t="s">
        <v>458</v>
      </c>
      <c r="C250">
        <v>9</v>
      </c>
    </row>
    <row r="251" spans="1:3" x14ac:dyDescent="0.25">
      <c r="A251" t="s">
        <v>530</v>
      </c>
      <c r="B251" t="s">
        <v>459</v>
      </c>
      <c r="C251">
        <v>169</v>
      </c>
    </row>
    <row r="252" spans="1:3" x14ac:dyDescent="0.25">
      <c r="A252" t="s">
        <v>530</v>
      </c>
      <c r="B252" t="s">
        <v>279</v>
      </c>
      <c r="C252">
        <v>2</v>
      </c>
    </row>
    <row r="253" spans="1:3" x14ac:dyDescent="0.25">
      <c r="A253" t="s">
        <v>530</v>
      </c>
      <c r="B253" t="s">
        <v>142</v>
      </c>
      <c r="C253">
        <v>53</v>
      </c>
    </row>
    <row r="254" spans="1:3" x14ac:dyDescent="0.25">
      <c r="A254" t="s">
        <v>530</v>
      </c>
      <c r="B254" t="s">
        <v>224</v>
      </c>
      <c r="C254">
        <v>742</v>
      </c>
    </row>
    <row r="255" spans="1:3" x14ac:dyDescent="0.25">
      <c r="A255" t="s">
        <v>530</v>
      </c>
      <c r="B255" t="s">
        <v>225</v>
      </c>
      <c r="C255">
        <v>18</v>
      </c>
    </row>
    <row r="256" spans="1:3" x14ac:dyDescent="0.25">
      <c r="A256" t="s">
        <v>530</v>
      </c>
      <c r="B256" t="s">
        <v>159</v>
      </c>
      <c r="C256">
        <v>181</v>
      </c>
    </row>
    <row r="257" spans="1:3" x14ac:dyDescent="0.25">
      <c r="A257" t="s">
        <v>530</v>
      </c>
      <c r="B257" t="s">
        <v>160</v>
      </c>
      <c r="C257">
        <v>6</v>
      </c>
    </row>
    <row r="258" spans="1:3" x14ac:dyDescent="0.25">
      <c r="A258" t="s">
        <v>530</v>
      </c>
      <c r="B258" t="s">
        <v>107</v>
      </c>
      <c r="C258">
        <v>224</v>
      </c>
    </row>
    <row r="259" spans="1:3" x14ac:dyDescent="0.25">
      <c r="A259" t="s">
        <v>530</v>
      </c>
      <c r="B259" t="s">
        <v>69</v>
      </c>
      <c r="C259">
        <v>43</v>
      </c>
    </row>
    <row r="260" spans="1:3" x14ac:dyDescent="0.25">
      <c r="A260" t="s">
        <v>530</v>
      </c>
      <c r="B260" t="s">
        <v>460</v>
      </c>
      <c r="C260">
        <v>4</v>
      </c>
    </row>
    <row r="261" spans="1:3" x14ac:dyDescent="0.25">
      <c r="A261" t="s">
        <v>530</v>
      </c>
      <c r="B261" t="s">
        <v>324</v>
      </c>
      <c r="C261">
        <v>2</v>
      </c>
    </row>
    <row r="262" spans="1:3" x14ac:dyDescent="0.25">
      <c r="A262" t="s">
        <v>530</v>
      </c>
      <c r="B262" t="s">
        <v>325</v>
      </c>
      <c r="C262">
        <v>579</v>
      </c>
    </row>
    <row r="263" spans="1:3" x14ac:dyDescent="0.25">
      <c r="A263" t="s">
        <v>530</v>
      </c>
      <c r="B263" t="s">
        <v>31</v>
      </c>
      <c r="C263">
        <v>3</v>
      </c>
    </row>
    <row r="264" spans="1:3" x14ac:dyDescent="0.25">
      <c r="A264" t="s">
        <v>530</v>
      </c>
      <c r="B264" t="s">
        <v>72</v>
      </c>
      <c r="C264">
        <v>266</v>
      </c>
    </row>
    <row r="265" spans="1:3" x14ac:dyDescent="0.25">
      <c r="A265" t="s">
        <v>530</v>
      </c>
      <c r="B265" t="s">
        <v>73</v>
      </c>
      <c r="C265">
        <v>501</v>
      </c>
    </row>
    <row r="266" spans="1:3" x14ac:dyDescent="0.25">
      <c r="A266" t="s">
        <v>530</v>
      </c>
      <c r="B266" t="s">
        <v>161</v>
      </c>
      <c r="C266">
        <v>115</v>
      </c>
    </row>
    <row r="267" spans="1:3" x14ac:dyDescent="0.25">
      <c r="A267" t="s">
        <v>530</v>
      </c>
      <c r="B267" t="s">
        <v>162</v>
      </c>
      <c r="C267">
        <v>50</v>
      </c>
    </row>
    <row r="268" spans="1:3" x14ac:dyDescent="0.25">
      <c r="A268" t="s">
        <v>530</v>
      </c>
      <c r="B268" t="s">
        <v>461</v>
      </c>
      <c r="C268">
        <v>28</v>
      </c>
    </row>
    <row r="269" spans="1:3" x14ac:dyDescent="0.25">
      <c r="A269" t="s">
        <v>530</v>
      </c>
      <c r="B269" t="s">
        <v>462</v>
      </c>
      <c r="C269">
        <v>549</v>
      </c>
    </row>
    <row r="270" spans="1:3" x14ac:dyDescent="0.25">
      <c r="A270" t="s">
        <v>530</v>
      </c>
      <c r="B270" t="s">
        <v>109</v>
      </c>
      <c r="C270">
        <v>170</v>
      </c>
    </row>
    <row r="271" spans="1:3" x14ac:dyDescent="0.25">
      <c r="A271" t="s">
        <v>530</v>
      </c>
      <c r="B271" t="s">
        <v>226</v>
      </c>
      <c r="C271">
        <v>10</v>
      </c>
    </row>
    <row r="272" spans="1:3" x14ac:dyDescent="0.25">
      <c r="A272" t="s">
        <v>530</v>
      </c>
      <c r="B272" t="s">
        <v>280</v>
      </c>
      <c r="C272">
        <v>4</v>
      </c>
    </row>
    <row r="273" spans="1:3" x14ac:dyDescent="0.25">
      <c r="A273" t="s">
        <v>530</v>
      </c>
      <c r="B273" t="s">
        <v>227</v>
      </c>
      <c r="C273">
        <v>39</v>
      </c>
    </row>
    <row r="274" spans="1:3" x14ac:dyDescent="0.25">
      <c r="A274" t="s">
        <v>530</v>
      </c>
      <c r="B274" t="s">
        <v>346</v>
      </c>
      <c r="C274">
        <v>34</v>
      </c>
    </row>
    <row r="275" spans="1:3" x14ac:dyDescent="0.25">
      <c r="A275" t="s">
        <v>530</v>
      </c>
      <c r="B275" t="s">
        <v>347</v>
      </c>
      <c r="C275">
        <v>109</v>
      </c>
    </row>
    <row r="276" spans="1:3" x14ac:dyDescent="0.25">
      <c r="A276" t="s">
        <v>530</v>
      </c>
      <c r="B276" t="s">
        <v>348</v>
      </c>
      <c r="C276">
        <v>195</v>
      </c>
    </row>
    <row r="277" spans="1:3" x14ac:dyDescent="0.25">
      <c r="A277" t="s">
        <v>530</v>
      </c>
      <c r="B277" t="s">
        <v>175</v>
      </c>
      <c r="C277">
        <v>26</v>
      </c>
    </row>
    <row r="278" spans="1:3" x14ac:dyDescent="0.25">
      <c r="A278" t="s">
        <v>530</v>
      </c>
      <c r="B278" t="s">
        <v>228</v>
      </c>
      <c r="C278">
        <v>114</v>
      </c>
    </row>
    <row r="279" spans="1:3" x14ac:dyDescent="0.25">
      <c r="A279" t="s">
        <v>530</v>
      </c>
      <c r="B279" t="s">
        <v>229</v>
      </c>
      <c r="C279">
        <v>20</v>
      </c>
    </row>
    <row r="280" spans="1:3" x14ac:dyDescent="0.25">
      <c r="A280" t="s">
        <v>530</v>
      </c>
      <c r="B280" t="s">
        <v>230</v>
      </c>
      <c r="C280">
        <v>39</v>
      </c>
    </row>
    <row r="281" spans="1:3" x14ac:dyDescent="0.25">
      <c r="A281" t="s">
        <v>530</v>
      </c>
      <c r="B281" t="s">
        <v>231</v>
      </c>
      <c r="C281">
        <v>26</v>
      </c>
    </row>
    <row r="282" spans="1:3" x14ac:dyDescent="0.25">
      <c r="A282" t="s">
        <v>530</v>
      </c>
      <c r="B282" t="s">
        <v>232</v>
      </c>
      <c r="C282">
        <v>116</v>
      </c>
    </row>
    <row r="283" spans="1:3" x14ac:dyDescent="0.25">
      <c r="A283" t="s">
        <v>530</v>
      </c>
      <c r="B283" t="s">
        <v>233</v>
      </c>
      <c r="C283">
        <v>285</v>
      </c>
    </row>
    <row r="284" spans="1:3" x14ac:dyDescent="0.25">
      <c r="A284" t="s">
        <v>530</v>
      </c>
      <c r="B284" t="s">
        <v>234</v>
      </c>
      <c r="C284">
        <v>55</v>
      </c>
    </row>
    <row r="285" spans="1:3" x14ac:dyDescent="0.25">
      <c r="A285" t="s">
        <v>530</v>
      </c>
      <c r="B285" t="s">
        <v>235</v>
      </c>
      <c r="C285">
        <v>175</v>
      </c>
    </row>
    <row r="286" spans="1:3" x14ac:dyDescent="0.25">
      <c r="A286" t="s">
        <v>530</v>
      </c>
      <c r="B286" t="s">
        <v>236</v>
      </c>
      <c r="C286">
        <v>13</v>
      </c>
    </row>
    <row r="287" spans="1:3" x14ac:dyDescent="0.25">
      <c r="A287" t="s">
        <v>530</v>
      </c>
      <c r="B287" t="s">
        <v>237</v>
      </c>
      <c r="C287">
        <v>398</v>
      </c>
    </row>
    <row r="288" spans="1:3" x14ac:dyDescent="0.25">
      <c r="A288" t="s">
        <v>530</v>
      </c>
      <c r="B288" t="s">
        <v>238</v>
      </c>
      <c r="C288">
        <v>4</v>
      </c>
    </row>
    <row r="289" spans="1:3" x14ac:dyDescent="0.25">
      <c r="A289" t="s">
        <v>530</v>
      </c>
      <c r="B289" t="s">
        <v>239</v>
      </c>
      <c r="C289">
        <v>43</v>
      </c>
    </row>
    <row r="290" spans="1:3" x14ac:dyDescent="0.25">
      <c r="A290" t="s">
        <v>530</v>
      </c>
      <c r="B290" t="s">
        <v>240</v>
      </c>
      <c r="C290">
        <v>1052</v>
      </c>
    </row>
    <row r="291" spans="1:3" x14ac:dyDescent="0.25">
      <c r="A291" t="s">
        <v>530</v>
      </c>
      <c r="B291" t="s">
        <v>241</v>
      </c>
      <c r="C291">
        <v>1</v>
      </c>
    </row>
    <row r="292" spans="1:3" x14ac:dyDescent="0.25">
      <c r="A292" t="s">
        <v>530</v>
      </c>
      <c r="B292" t="s">
        <v>242</v>
      </c>
      <c r="C292">
        <v>40</v>
      </c>
    </row>
    <row r="293" spans="1:3" x14ac:dyDescent="0.25">
      <c r="A293" t="s">
        <v>530</v>
      </c>
      <c r="B293" t="s">
        <v>243</v>
      </c>
      <c r="C293">
        <v>56</v>
      </c>
    </row>
    <row r="294" spans="1:3" x14ac:dyDescent="0.25">
      <c r="A294" t="s">
        <v>530</v>
      </c>
      <c r="B294" t="s">
        <v>244</v>
      </c>
      <c r="C294">
        <v>770</v>
      </c>
    </row>
    <row r="295" spans="1:3" x14ac:dyDescent="0.25">
      <c r="A295" t="s">
        <v>530</v>
      </c>
      <c r="B295" t="s">
        <v>245</v>
      </c>
      <c r="C295">
        <v>126</v>
      </c>
    </row>
    <row r="296" spans="1:3" x14ac:dyDescent="0.25">
      <c r="A296" t="s">
        <v>530</v>
      </c>
      <c r="B296" t="s">
        <v>246</v>
      </c>
      <c r="C296">
        <v>1185</v>
      </c>
    </row>
    <row r="297" spans="1:3" x14ac:dyDescent="0.25">
      <c r="A297" t="s">
        <v>530</v>
      </c>
      <c r="B297" t="s">
        <v>247</v>
      </c>
      <c r="C297">
        <v>1280</v>
      </c>
    </row>
    <row r="298" spans="1:3" x14ac:dyDescent="0.25">
      <c r="A298" t="s">
        <v>530</v>
      </c>
      <c r="B298" t="s">
        <v>248</v>
      </c>
      <c r="C298">
        <v>60</v>
      </c>
    </row>
    <row r="299" spans="1:3" x14ac:dyDescent="0.25">
      <c r="A299" t="s">
        <v>530</v>
      </c>
      <c r="B299" t="s">
        <v>249</v>
      </c>
      <c r="C299">
        <v>22</v>
      </c>
    </row>
    <row r="300" spans="1:3" x14ac:dyDescent="0.25">
      <c r="A300" t="s">
        <v>530</v>
      </c>
      <c r="B300" t="s">
        <v>250</v>
      </c>
      <c r="C300">
        <v>120</v>
      </c>
    </row>
    <row r="301" spans="1:3" x14ac:dyDescent="0.25">
      <c r="A301" t="s">
        <v>530</v>
      </c>
      <c r="B301" t="s">
        <v>251</v>
      </c>
      <c r="C301">
        <v>65</v>
      </c>
    </row>
    <row r="302" spans="1:3" x14ac:dyDescent="0.25">
      <c r="A302" t="s">
        <v>530</v>
      </c>
      <c r="B302" t="s">
        <v>252</v>
      </c>
      <c r="C302">
        <v>416</v>
      </c>
    </row>
    <row r="303" spans="1:3" x14ac:dyDescent="0.25">
      <c r="A303" t="s">
        <v>530</v>
      </c>
      <c r="B303" t="s">
        <v>253</v>
      </c>
      <c r="C303">
        <v>5</v>
      </c>
    </row>
    <row r="304" spans="1:3" x14ac:dyDescent="0.25">
      <c r="A304" t="s">
        <v>530</v>
      </c>
      <c r="B304" t="s">
        <v>463</v>
      </c>
      <c r="C304">
        <v>2</v>
      </c>
    </row>
    <row r="305" spans="1:3" x14ac:dyDescent="0.25">
      <c r="A305" t="s">
        <v>530</v>
      </c>
      <c r="B305" t="s">
        <v>144</v>
      </c>
      <c r="C305">
        <v>549</v>
      </c>
    </row>
    <row r="306" spans="1:3" x14ac:dyDescent="0.25">
      <c r="A306" t="s">
        <v>530</v>
      </c>
      <c r="B306" t="s">
        <v>514</v>
      </c>
      <c r="C306">
        <v>67</v>
      </c>
    </row>
    <row r="307" spans="1:3" x14ac:dyDescent="0.25">
      <c r="A307" t="s">
        <v>530</v>
      </c>
      <c r="B307" t="s">
        <v>515</v>
      </c>
      <c r="C307">
        <v>5</v>
      </c>
    </row>
    <row r="308" spans="1:3" x14ac:dyDescent="0.25">
      <c r="A308" t="s">
        <v>530</v>
      </c>
      <c r="B308" t="s">
        <v>464</v>
      </c>
      <c r="C308">
        <v>549</v>
      </c>
    </row>
    <row r="309" spans="1:3" x14ac:dyDescent="0.25">
      <c r="A309" t="s">
        <v>530</v>
      </c>
      <c r="B309" t="s">
        <v>163</v>
      </c>
      <c r="C309">
        <v>48</v>
      </c>
    </row>
    <row r="310" spans="1:3" x14ac:dyDescent="0.25">
      <c r="A310" t="s">
        <v>530</v>
      </c>
      <c r="B310" t="s">
        <v>74</v>
      </c>
      <c r="C310">
        <v>603</v>
      </c>
    </row>
    <row r="311" spans="1:3" x14ac:dyDescent="0.25">
      <c r="A311" t="s">
        <v>530</v>
      </c>
      <c r="B311" t="s">
        <v>300</v>
      </c>
      <c r="C311">
        <v>4116</v>
      </c>
    </row>
    <row r="312" spans="1:3" x14ac:dyDescent="0.25">
      <c r="A312" t="s">
        <v>530</v>
      </c>
      <c r="B312" t="s">
        <v>301</v>
      </c>
      <c r="C312">
        <v>3032</v>
      </c>
    </row>
    <row r="313" spans="1:3" x14ac:dyDescent="0.25">
      <c r="A313" t="s">
        <v>530</v>
      </c>
      <c r="B313" t="s">
        <v>111</v>
      </c>
      <c r="C313">
        <v>712</v>
      </c>
    </row>
    <row r="314" spans="1:3" x14ac:dyDescent="0.25">
      <c r="A314" t="s">
        <v>530</v>
      </c>
      <c r="B314" t="s">
        <v>164</v>
      </c>
      <c r="C314">
        <v>703</v>
      </c>
    </row>
    <row r="315" spans="1:3" x14ac:dyDescent="0.25">
      <c r="A315" t="s">
        <v>530</v>
      </c>
      <c r="B315" t="s">
        <v>516</v>
      </c>
      <c r="C315">
        <v>1</v>
      </c>
    </row>
    <row r="316" spans="1:3" x14ac:dyDescent="0.25">
      <c r="A316" t="s">
        <v>530</v>
      </c>
      <c r="B316" t="s">
        <v>517</v>
      </c>
      <c r="C316">
        <v>9</v>
      </c>
    </row>
    <row r="317" spans="1:3" x14ac:dyDescent="0.25">
      <c r="A317" t="s">
        <v>530</v>
      </c>
      <c r="B317" t="s">
        <v>302</v>
      </c>
      <c r="C317">
        <v>11</v>
      </c>
    </row>
    <row r="318" spans="1:3" x14ac:dyDescent="0.25">
      <c r="A318" t="s">
        <v>530</v>
      </c>
      <c r="B318" s="2" t="s">
        <v>326</v>
      </c>
      <c r="C318">
        <v>153</v>
      </c>
    </row>
    <row r="319" spans="1:3" x14ac:dyDescent="0.25">
      <c r="A319" t="s">
        <v>530</v>
      </c>
      <c r="B319" t="s">
        <v>33</v>
      </c>
      <c r="C319">
        <v>4</v>
      </c>
    </row>
    <row r="320" spans="1:3" x14ac:dyDescent="0.25">
      <c r="A320" t="s">
        <v>530</v>
      </c>
      <c r="B320" t="s">
        <v>112</v>
      </c>
      <c r="C320">
        <v>689</v>
      </c>
    </row>
    <row r="321" spans="1:3" x14ac:dyDescent="0.25">
      <c r="A321" t="s">
        <v>530</v>
      </c>
      <c r="B321" t="s">
        <v>113</v>
      </c>
      <c r="C321">
        <v>689</v>
      </c>
    </row>
    <row r="322" spans="1:3" x14ac:dyDescent="0.25">
      <c r="A322" t="s">
        <v>530</v>
      </c>
      <c r="B322" s="2" t="s">
        <v>518</v>
      </c>
      <c r="C322">
        <v>1</v>
      </c>
    </row>
    <row r="323" spans="1:3" x14ac:dyDescent="0.25">
      <c r="A323" t="s">
        <v>530</v>
      </c>
      <c r="B323" t="s">
        <v>75</v>
      </c>
      <c r="C323">
        <v>3</v>
      </c>
    </row>
    <row r="324" spans="1:3" x14ac:dyDescent="0.25">
      <c r="A324" t="s">
        <v>530</v>
      </c>
      <c r="B324" t="s">
        <v>519</v>
      </c>
      <c r="C324">
        <v>25</v>
      </c>
    </row>
    <row r="325" spans="1:3" x14ac:dyDescent="0.25">
      <c r="A325" t="s">
        <v>530</v>
      </c>
      <c r="B325" t="s">
        <v>520</v>
      </c>
      <c r="C325">
        <v>113</v>
      </c>
    </row>
    <row r="326" spans="1:3" x14ac:dyDescent="0.25">
      <c r="A326" t="s">
        <v>530</v>
      </c>
      <c r="B326" t="s">
        <v>399</v>
      </c>
      <c r="C326">
        <v>2</v>
      </c>
    </row>
    <row r="327" spans="1:3" x14ac:dyDescent="0.25">
      <c r="A327" t="s">
        <v>530</v>
      </c>
      <c r="B327" t="s">
        <v>303</v>
      </c>
      <c r="C327">
        <v>556</v>
      </c>
    </row>
    <row r="328" spans="1:3" x14ac:dyDescent="0.25">
      <c r="A328" t="s">
        <v>530</v>
      </c>
      <c r="B328" t="s">
        <v>77</v>
      </c>
      <c r="C328">
        <v>111</v>
      </c>
    </row>
    <row r="329" spans="1:3" x14ac:dyDescent="0.25">
      <c r="A329" t="s">
        <v>530</v>
      </c>
      <c r="B329" t="s">
        <v>177</v>
      </c>
      <c r="C329">
        <v>8</v>
      </c>
    </row>
    <row r="330" spans="1:3" x14ac:dyDescent="0.25">
      <c r="A330" t="s">
        <v>530</v>
      </c>
      <c r="B330" t="s">
        <v>179</v>
      </c>
      <c r="C330">
        <v>5</v>
      </c>
    </row>
    <row r="331" spans="1:3" x14ac:dyDescent="0.25">
      <c r="A331" t="s">
        <v>530</v>
      </c>
      <c r="B331" t="s">
        <v>180</v>
      </c>
      <c r="C331">
        <v>10</v>
      </c>
    </row>
    <row r="332" spans="1:3" x14ac:dyDescent="0.25">
      <c r="A332" t="s">
        <v>530</v>
      </c>
      <c r="B332" t="s">
        <v>427</v>
      </c>
      <c r="C332">
        <v>11</v>
      </c>
    </row>
    <row r="333" spans="1:3" x14ac:dyDescent="0.25">
      <c r="A333" t="s">
        <v>530</v>
      </c>
      <c r="B333" t="s">
        <v>78</v>
      </c>
      <c r="C333">
        <v>2</v>
      </c>
    </row>
    <row r="334" spans="1:3" x14ac:dyDescent="0.25">
      <c r="A334" t="s">
        <v>530</v>
      </c>
      <c r="B334" t="s">
        <v>80</v>
      </c>
      <c r="C334">
        <v>2</v>
      </c>
    </row>
    <row r="335" spans="1:3" x14ac:dyDescent="0.25">
      <c r="A335" t="s">
        <v>530</v>
      </c>
      <c r="B335" t="s">
        <v>521</v>
      </c>
      <c r="C335">
        <v>74</v>
      </c>
    </row>
    <row r="336" spans="1:3" x14ac:dyDescent="0.25">
      <c r="A336" t="s">
        <v>530</v>
      </c>
      <c r="B336" t="s">
        <v>471</v>
      </c>
      <c r="C336">
        <v>4</v>
      </c>
    </row>
    <row r="337" spans="1:3" x14ac:dyDescent="0.25">
      <c r="A337" t="s">
        <v>530</v>
      </c>
      <c r="B337" t="s">
        <v>472</v>
      </c>
      <c r="C337">
        <v>408</v>
      </c>
    </row>
    <row r="338" spans="1:3" x14ac:dyDescent="0.25">
      <c r="A338" t="s">
        <v>530</v>
      </c>
      <c r="B338" t="s">
        <v>465</v>
      </c>
      <c r="C338">
        <v>10</v>
      </c>
    </row>
    <row r="339" spans="1:3" x14ac:dyDescent="0.25">
      <c r="A339" t="s">
        <v>530</v>
      </c>
      <c r="B339" t="s">
        <v>304</v>
      </c>
      <c r="C339">
        <v>1550</v>
      </c>
    </row>
    <row r="340" spans="1:3" x14ac:dyDescent="0.25">
      <c r="A340" t="s">
        <v>530</v>
      </c>
      <c r="B340" t="s">
        <v>305</v>
      </c>
      <c r="C340">
        <v>528</v>
      </c>
    </row>
    <row r="341" spans="1:3" x14ac:dyDescent="0.25">
      <c r="A341" t="s">
        <v>530</v>
      </c>
      <c r="B341" t="s">
        <v>306</v>
      </c>
      <c r="C341">
        <v>1</v>
      </c>
    </row>
    <row r="342" spans="1:3" x14ac:dyDescent="0.25">
      <c r="A342" t="s">
        <v>530</v>
      </c>
      <c r="B342" t="s">
        <v>522</v>
      </c>
      <c r="C342">
        <v>136</v>
      </c>
    </row>
    <row r="343" spans="1:3" x14ac:dyDescent="0.25">
      <c r="A343" t="s">
        <v>530</v>
      </c>
      <c r="B343" t="s">
        <v>327</v>
      </c>
      <c r="C343">
        <v>25</v>
      </c>
    </row>
    <row r="344" spans="1:3" x14ac:dyDescent="0.25">
      <c r="A344" t="s">
        <v>530</v>
      </c>
      <c r="B344" t="s">
        <v>400</v>
      </c>
      <c r="C344">
        <v>2</v>
      </c>
    </row>
    <row r="345" spans="1:3" x14ac:dyDescent="0.25">
      <c r="A345" t="s">
        <v>530</v>
      </c>
      <c r="B345" t="s">
        <v>35</v>
      </c>
      <c r="C345">
        <v>129</v>
      </c>
    </row>
    <row r="346" spans="1:3" x14ac:dyDescent="0.25">
      <c r="A346" t="s">
        <v>530</v>
      </c>
      <c r="B346" t="s">
        <v>114</v>
      </c>
      <c r="C346">
        <v>129</v>
      </c>
    </row>
    <row r="347" spans="1:3" x14ac:dyDescent="0.25">
      <c r="A347" t="s">
        <v>530</v>
      </c>
      <c r="B347" t="s">
        <v>15</v>
      </c>
      <c r="C347">
        <v>17</v>
      </c>
    </row>
    <row r="348" spans="1:3" x14ac:dyDescent="0.25">
      <c r="A348" t="s">
        <v>530</v>
      </c>
      <c r="B348" t="s">
        <v>16</v>
      </c>
      <c r="C348">
        <v>73</v>
      </c>
    </row>
    <row r="349" spans="1:3" x14ac:dyDescent="0.25">
      <c r="A349" t="s">
        <v>530</v>
      </c>
      <c r="B349" t="s">
        <v>165</v>
      </c>
      <c r="C349">
        <v>199</v>
      </c>
    </row>
    <row r="350" spans="1:3" x14ac:dyDescent="0.25">
      <c r="A350" t="s">
        <v>530</v>
      </c>
      <c r="B350" t="s">
        <v>37</v>
      </c>
      <c r="C350">
        <v>285</v>
      </c>
    </row>
    <row r="351" spans="1:3" x14ac:dyDescent="0.25">
      <c r="A351" t="s">
        <v>530</v>
      </c>
      <c r="B351" t="s">
        <v>38</v>
      </c>
      <c r="C351">
        <v>31</v>
      </c>
    </row>
    <row r="352" spans="1:3" x14ac:dyDescent="0.25">
      <c r="A352" t="s">
        <v>530</v>
      </c>
      <c r="B352" t="s">
        <v>466</v>
      </c>
      <c r="C352">
        <v>7</v>
      </c>
    </row>
    <row r="353" spans="1:3" x14ac:dyDescent="0.25">
      <c r="A353" t="s">
        <v>530</v>
      </c>
      <c r="B353" t="s">
        <v>523</v>
      </c>
      <c r="C353">
        <v>62</v>
      </c>
    </row>
    <row r="354" spans="1:3" x14ac:dyDescent="0.25">
      <c r="A354" t="s">
        <v>530</v>
      </c>
      <c r="B354" t="s">
        <v>524</v>
      </c>
      <c r="C354">
        <v>68</v>
      </c>
    </row>
    <row r="355" spans="1:3" x14ac:dyDescent="0.25">
      <c r="A355" t="s">
        <v>530</v>
      </c>
      <c r="B355" t="s">
        <v>525</v>
      </c>
      <c r="C355">
        <v>202</v>
      </c>
    </row>
    <row r="356" spans="1:3" x14ac:dyDescent="0.25">
      <c r="A356" t="s">
        <v>530</v>
      </c>
      <c r="B356" t="s">
        <v>526</v>
      </c>
      <c r="C356">
        <v>229</v>
      </c>
    </row>
    <row r="357" spans="1:3" x14ac:dyDescent="0.25">
      <c r="A357" t="s">
        <v>530</v>
      </c>
      <c r="B357" t="s">
        <v>527</v>
      </c>
      <c r="C357">
        <v>171</v>
      </c>
    </row>
    <row r="358" spans="1:3" x14ac:dyDescent="0.25">
      <c r="A358" t="s">
        <v>530</v>
      </c>
      <c r="B358" t="s">
        <v>528</v>
      </c>
      <c r="C358">
        <v>307</v>
      </c>
    </row>
    <row r="359" spans="1:3" x14ac:dyDescent="0.25">
      <c r="A359" t="s">
        <v>530</v>
      </c>
      <c r="B359" t="s">
        <v>402</v>
      </c>
      <c r="C359">
        <v>2</v>
      </c>
    </row>
    <row r="360" spans="1:3" x14ac:dyDescent="0.25">
      <c r="A360" t="s">
        <v>530</v>
      </c>
      <c r="B360" t="s">
        <v>403</v>
      </c>
      <c r="C360">
        <v>10</v>
      </c>
    </row>
    <row r="361" spans="1:3" x14ac:dyDescent="0.25">
      <c r="A361" t="s">
        <v>530</v>
      </c>
      <c r="B361" t="s">
        <v>467</v>
      </c>
      <c r="C361">
        <v>851</v>
      </c>
    </row>
    <row r="362" spans="1:3" x14ac:dyDescent="0.25">
      <c r="A362" t="s">
        <v>530</v>
      </c>
      <c r="B362" t="s">
        <v>328</v>
      </c>
      <c r="C362">
        <v>348</v>
      </c>
    </row>
    <row r="363" spans="1:3" x14ac:dyDescent="0.25">
      <c r="A363" t="s">
        <v>530</v>
      </c>
      <c r="B363" t="s">
        <v>329</v>
      </c>
      <c r="C363">
        <v>132</v>
      </c>
    </row>
    <row r="364" spans="1:3" x14ac:dyDescent="0.25">
      <c r="A364" t="s">
        <v>530</v>
      </c>
      <c r="B364" t="s">
        <v>115</v>
      </c>
      <c r="C364">
        <v>62</v>
      </c>
    </row>
    <row r="365" spans="1:3" x14ac:dyDescent="0.25">
      <c r="A365" t="s">
        <v>530</v>
      </c>
      <c r="B365" t="s">
        <v>172</v>
      </c>
      <c r="C365">
        <v>16</v>
      </c>
    </row>
    <row r="366" spans="1:3" x14ac:dyDescent="0.25">
      <c r="A366" t="s">
        <v>530</v>
      </c>
      <c r="B366" t="s">
        <v>39</v>
      </c>
      <c r="C366">
        <v>19</v>
      </c>
    </row>
    <row r="367" spans="1:3" x14ac:dyDescent="0.25">
      <c r="A367" t="s">
        <v>530</v>
      </c>
      <c r="B367" t="s">
        <v>40</v>
      </c>
      <c r="C367">
        <v>111</v>
      </c>
    </row>
    <row r="368" spans="1:3" x14ac:dyDescent="0.25">
      <c r="A368" t="s">
        <v>530</v>
      </c>
      <c r="B368" t="s">
        <v>41</v>
      </c>
      <c r="C368">
        <v>187</v>
      </c>
    </row>
    <row r="369" spans="1:3" x14ac:dyDescent="0.25">
      <c r="A369" t="s">
        <v>530</v>
      </c>
      <c r="B369" t="s">
        <v>44</v>
      </c>
      <c r="C369">
        <v>47</v>
      </c>
    </row>
    <row r="370" spans="1:3" x14ac:dyDescent="0.25">
      <c r="A370" t="s">
        <v>530</v>
      </c>
      <c r="B370" t="s">
        <v>45</v>
      </c>
      <c r="C370">
        <v>18</v>
      </c>
    </row>
    <row r="371" spans="1:3" x14ac:dyDescent="0.25">
      <c r="A371" t="s">
        <v>530</v>
      </c>
      <c r="B371" t="s">
        <v>47</v>
      </c>
      <c r="C371">
        <v>10</v>
      </c>
    </row>
    <row r="372" spans="1:3" x14ac:dyDescent="0.25">
      <c r="A372" t="s">
        <v>530</v>
      </c>
      <c r="B372" t="s">
        <v>48</v>
      </c>
      <c r="C372">
        <v>15</v>
      </c>
    </row>
    <row r="373" spans="1:3" x14ac:dyDescent="0.25">
      <c r="A373" t="s">
        <v>530</v>
      </c>
      <c r="B373" t="s">
        <v>254</v>
      </c>
      <c r="C373">
        <v>8</v>
      </c>
    </row>
    <row r="374" spans="1:3" x14ac:dyDescent="0.25">
      <c r="A374" t="s">
        <v>530</v>
      </c>
      <c r="B374" s="2" t="s">
        <v>255</v>
      </c>
      <c r="C374">
        <v>4</v>
      </c>
    </row>
    <row r="375" spans="1:3" x14ac:dyDescent="0.25">
      <c r="A375" t="s">
        <v>530</v>
      </c>
      <c r="B375" t="s">
        <v>433</v>
      </c>
      <c r="C375">
        <v>2</v>
      </c>
    </row>
    <row r="376" spans="1:3" x14ac:dyDescent="0.25">
      <c r="A376" t="s">
        <v>530</v>
      </c>
      <c r="B376" t="s">
        <v>173</v>
      </c>
      <c r="C376">
        <v>101</v>
      </c>
    </row>
    <row r="377" spans="1:3" x14ac:dyDescent="0.25">
      <c r="A377" t="s">
        <v>530</v>
      </c>
      <c r="B377" t="s">
        <v>124</v>
      </c>
      <c r="C377">
        <v>1395</v>
      </c>
    </row>
    <row r="378" spans="1:3" x14ac:dyDescent="0.25">
      <c r="A378" t="s">
        <v>530</v>
      </c>
      <c r="B378" t="s">
        <v>428</v>
      </c>
      <c r="C378">
        <v>2</v>
      </c>
    </row>
    <row r="379" spans="1:3" x14ac:dyDescent="0.25">
      <c r="A379" t="s">
        <v>530</v>
      </c>
      <c r="B379" t="s">
        <v>121</v>
      </c>
      <c r="C379">
        <v>2</v>
      </c>
    </row>
    <row r="380" spans="1:3" x14ac:dyDescent="0.25">
      <c r="A380" t="s">
        <v>530</v>
      </c>
      <c r="B380" t="s">
        <v>166</v>
      </c>
      <c r="C380">
        <v>104</v>
      </c>
    </row>
    <row r="381" spans="1:3" x14ac:dyDescent="0.25">
      <c r="A381" t="s">
        <v>530</v>
      </c>
      <c r="B381" t="s">
        <v>145</v>
      </c>
      <c r="C381">
        <v>59</v>
      </c>
    </row>
    <row r="382" spans="1:3" x14ac:dyDescent="0.25">
      <c r="A382" t="s">
        <v>530</v>
      </c>
      <c r="B382" t="s">
        <v>413</v>
      </c>
      <c r="C382">
        <v>2</v>
      </c>
    </row>
    <row r="383" spans="1:3" x14ac:dyDescent="0.25">
      <c r="A383" t="s">
        <v>530</v>
      </c>
      <c r="B383" t="s">
        <v>404</v>
      </c>
      <c r="C383">
        <v>281</v>
      </c>
    </row>
    <row r="384" spans="1:3" x14ac:dyDescent="0.25">
      <c r="A384" t="s">
        <v>530</v>
      </c>
      <c r="B384" t="s">
        <v>116</v>
      </c>
      <c r="C384">
        <v>39</v>
      </c>
    </row>
    <row r="385" spans="1:3" x14ac:dyDescent="0.25">
      <c r="A385" t="s">
        <v>530</v>
      </c>
      <c r="B385" t="s">
        <v>380</v>
      </c>
      <c r="C385">
        <v>4</v>
      </c>
    </row>
    <row r="386" spans="1:3" x14ac:dyDescent="0.25">
      <c r="A386" t="s">
        <v>530</v>
      </c>
      <c r="B386" t="s">
        <v>117</v>
      </c>
      <c r="C386">
        <v>30</v>
      </c>
    </row>
    <row r="387" spans="1:3" x14ac:dyDescent="0.25">
      <c r="A387" t="s">
        <v>530</v>
      </c>
      <c r="B387" t="s">
        <v>529</v>
      </c>
      <c r="C387">
        <v>4</v>
      </c>
    </row>
    <row r="388" spans="1:3" x14ac:dyDescent="0.25">
      <c r="A388" t="s">
        <v>530</v>
      </c>
      <c r="B388" t="s">
        <v>468</v>
      </c>
      <c r="C388">
        <v>2</v>
      </c>
    </row>
    <row r="389" spans="1:3" x14ac:dyDescent="0.25">
      <c r="A389" t="s">
        <v>530</v>
      </c>
      <c r="B389" t="s">
        <v>167</v>
      </c>
      <c r="C389">
        <v>88</v>
      </c>
    </row>
    <row r="390" spans="1:3" x14ac:dyDescent="0.25">
      <c r="A390" t="s">
        <v>530</v>
      </c>
      <c r="B390" t="s">
        <v>49</v>
      </c>
      <c r="C390">
        <v>8</v>
      </c>
    </row>
    <row r="391" spans="1:3" x14ac:dyDescent="0.25">
      <c r="A391" t="s">
        <v>530</v>
      </c>
      <c r="B391" t="s">
        <v>50</v>
      </c>
      <c r="C391">
        <v>22</v>
      </c>
    </row>
    <row r="392" spans="1:3" x14ac:dyDescent="0.25">
      <c r="A392" t="s">
        <v>530</v>
      </c>
      <c r="B392" t="s">
        <v>51</v>
      </c>
      <c r="C392">
        <v>54</v>
      </c>
    </row>
    <row r="393" spans="1:3" x14ac:dyDescent="0.25">
      <c r="A393" t="s">
        <v>530</v>
      </c>
      <c r="B393" t="s">
        <v>330</v>
      </c>
      <c r="C393">
        <v>6</v>
      </c>
    </row>
    <row r="394" spans="1:3" x14ac:dyDescent="0.25">
      <c r="A394" t="s">
        <v>530</v>
      </c>
      <c r="B394" t="s">
        <v>414</v>
      </c>
      <c r="C394">
        <v>8</v>
      </c>
    </row>
    <row r="395" spans="1:3" x14ac:dyDescent="0.25">
      <c r="A395" t="s">
        <v>530</v>
      </c>
      <c r="B395" t="s">
        <v>181</v>
      </c>
      <c r="C395">
        <v>14</v>
      </c>
    </row>
    <row r="396" spans="1:3" x14ac:dyDescent="0.25">
      <c r="A396" t="s">
        <v>530</v>
      </c>
      <c r="B396" t="s">
        <v>81</v>
      </c>
      <c r="C396">
        <v>8</v>
      </c>
    </row>
    <row r="397" spans="1:3" x14ac:dyDescent="0.25">
      <c r="A397" t="s">
        <v>530</v>
      </c>
      <c r="B397" t="s">
        <v>331</v>
      </c>
      <c r="C397">
        <v>236</v>
      </c>
    </row>
    <row r="398" spans="1:3" x14ac:dyDescent="0.25">
      <c r="A398" t="s">
        <v>530</v>
      </c>
      <c r="B398" t="s">
        <v>349</v>
      </c>
      <c r="C398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R146"/>
  <sheetViews>
    <sheetView tabSelected="1" topLeftCell="X128" zoomScale="70" zoomScaleNormal="70" workbookViewId="0">
      <selection activeCell="AO78" sqref="AO78:AP146"/>
    </sheetView>
  </sheetViews>
  <sheetFormatPr defaultRowHeight="15" x14ac:dyDescent="0.25"/>
  <cols>
    <col min="1" max="1" width="42.140625" customWidth="1"/>
    <col min="2" max="2" width="16.28515625" bestFit="1" customWidth="1"/>
    <col min="3" max="3" width="15.42578125" bestFit="1" customWidth="1"/>
    <col min="4" max="4" width="15.7109375" bestFit="1" customWidth="1"/>
    <col min="5" max="5" width="14.28515625" bestFit="1" customWidth="1"/>
    <col min="6" max="6" width="11.42578125" bestFit="1" customWidth="1"/>
    <col min="7" max="7" width="12" bestFit="1" customWidth="1"/>
    <col min="8" max="8" width="17.85546875" bestFit="1" customWidth="1"/>
    <col min="9" max="9" width="11.5703125" bestFit="1" customWidth="1"/>
    <col min="10" max="10" width="12" bestFit="1" customWidth="1"/>
    <col min="11" max="11" width="14.42578125" bestFit="1" customWidth="1"/>
    <col min="12" max="12" width="7.5703125" bestFit="1" customWidth="1"/>
    <col min="13" max="13" width="13.5703125" bestFit="1" customWidth="1"/>
    <col min="14" max="14" width="10.28515625" bestFit="1" customWidth="1"/>
    <col min="15" max="15" width="13.42578125" bestFit="1" customWidth="1"/>
    <col min="16" max="16" width="11.5703125" bestFit="1" customWidth="1"/>
    <col min="17" max="18" width="10.7109375" bestFit="1" customWidth="1"/>
    <col min="19" max="19" width="17.7109375" bestFit="1" customWidth="1"/>
    <col min="20" max="20" width="12.5703125" bestFit="1" customWidth="1"/>
    <col min="21" max="21" width="7.7109375" bestFit="1" customWidth="1"/>
    <col min="22" max="22" width="15.85546875" bestFit="1" customWidth="1"/>
    <col min="23" max="23" width="14.42578125" bestFit="1" customWidth="1"/>
    <col min="24" max="24" width="16.42578125" bestFit="1" customWidth="1"/>
    <col min="25" max="25" width="11.85546875" bestFit="1" customWidth="1"/>
    <col min="26" max="26" width="12.28515625" bestFit="1" customWidth="1"/>
    <col min="27" max="27" width="13.85546875" bestFit="1" customWidth="1"/>
    <col min="28" max="28" width="13.140625" bestFit="1" customWidth="1"/>
    <col min="29" max="29" width="11.5703125" bestFit="1" customWidth="1"/>
    <col min="30" max="30" width="15.5703125" bestFit="1" customWidth="1"/>
    <col min="31" max="31" width="12" bestFit="1" customWidth="1"/>
    <col min="32" max="32" width="9.5703125" bestFit="1" customWidth="1"/>
    <col min="33" max="33" width="7.28515625" bestFit="1" customWidth="1"/>
    <col min="34" max="34" width="11.28515625" bestFit="1" customWidth="1"/>
    <col min="37" max="37" width="42.140625" bestFit="1" customWidth="1"/>
    <col min="38" max="38" width="16.28515625" bestFit="1" customWidth="1"/>
    <col min="70" max="70" width="11.140625" bestFit="1" customWidth="1"/>
  </cols>
  <sheetData>
    <row r="3" spans="1:70" x14ac:dyDescent="0.25">
      <c r="A3" s="3" t="s">
        <v>574</v>
      </c>
      <c r="B3" s="3" t="s">
        <v>573</v>
      </c>
      <c r="AK3" t="s">
        <v>574</v>
      </c>
      <c r="AL3" t="s">
        <v>573</v>
      </c>
    </row>
    <row r="4" spans="1:70" x14ac:dyDescent="0.25">
      <c r="A4" s="3" t="s">
        <v>570</v>
      </c>
      <c r="B4" t="s">
        <v>537</v>
      </c>
      <c r="C4" t="s">
        <v>538</v>
      </c>
      <c r="D4" t="s">
        <v>539</v>
      </c>
      <c r="E4" t="s">
        <v>540</v>
      </c>
      <c r="F4" t="s">
        <v>541</v>
      </c>
      <c r="G4" t="s">
        <v>542</v>
      </c>
      <c r="H4" t="s">
        <v>543</v>
      </c>
      <c r="I4" t="s">
        <v>544</v>
      </c>
      <c r="J4" t="s">
        <v>545</v>
      </c>
      <c r="K4" t="s">
        <v>546</v>
      </c>
      <c r="L4" t="s">
        <v>547</v>
      </c>
      <c r="M4" t="s">
        <v>549</v>
      </c>
      <c r="N4" t="s">
        <v>550</v>
      </c>
      <c r="O4" t="s">
        <v>551</v>
      </c>
      <c r="P4" t="s">
        <v>552</v>
      </c>
      <c r="Q4" t="s">
        <v>553</v>
      </c>
      <c r="R4" t="s">
        <v>554</v>
      </c>
      <c r="S4" t="s">
        <v>555</v>
      </c>
      <c r="T4" t="s">
        <v>556</v>
      </c>
      <c r="U4" t="s">
        <v>557</v>
      </c>
      <c r="V4" t="s">
        <v>558</v>
      </c>
      <c r="W4" t="s">
        <v>559</v>
      </c>
      <c r="X4" t="s">
        <v>560</v>
      </c>
      <c r="Y4" t="s">
        <v>562</v>
      </c>
      <c r="Z4" t="s">
        <v>563</v>
      </c>
      <c r="AA4" t="s">
        <v>564</v>
      </c>
      <c r="AB4" t="s">
        <v>565</v>
      </c>
      <c r="AC4" t="s">
        <v>566</v>
      </c>
      <c r="AD4" t="s">
        <v>567</v>
      </c>
      <c r="AE4" t="s">
        <v>568</v>
      </c>
      <c r="AF4" t="s">
        <v>569</v>
      </c>
      <c r="AG4" t="s">
        <v>571</v>
      </c>
      <c r="AH4" t="s">
        <v>572</v>
      </c>
      <c r="AK4" t="s">
        <v>570</v>
      </c>
      <c r="AL4" t="s">
        <v>537</v>
      </c>
      <c r="AM4" t="s">
        <v>538</v>
      </c>
      <c r="AN4" t="s">
        <v>539</v>
      </c>
      <c r="AO4" t="s">
        <v>540</v>
      </c>
      <c r="AP4" t="s">
        <v>541</v>
      </c>
      <c r="AQ4" t="s">
        <v>542</v>
      </c>
      <c r="AR4" t="s">
        <v>543</v>
      </c>
      <c r="AS4" t="s">
        <v>544</v>
      </c>
      <c r="AT4" t="s">
        <v>545</v>
      </c>
      <c r="AU4" t="s">
        <v>546</v>
      </c>
      <c r="AV4" t="s">
        <v>547</v>
      </c>
      <c r="AW4" t="s">
        <v>549</v>
      </c>
      <c r="AX4" t="s">
        <v>550</v>
      </c>
      <c r="AY4" t="s">
        <v>551</v>
      </c>
      <c r="AZ4" t="s">
        <v>552</v>
      </c>
      <c r="BA4" t="s">
        <v>553</v>
      </c>
      <c r="BB4" t="s">
        <v>554</v>
      </c>
      <c r="BC4" t="s">
        <v>555</v>
      </c>
      <c r="BD4" t="s">
        <v>556</v>
      </c>
      <c r="BE4" t="s">
        <v>557</v>
      </c>
      <c r="BF4" t="s">
        <v>558</v>
      </c>
      <c r="BG4" t="s">
        <v>559</v>
      </c>
      <c r="BH4" t="s">
        <v>560</v>
      </c>
      <c r="BI4" t="s">
        <v>562</v>
      </c>
      <c r="BJ4" t="s">
        <v>563</v>
      </c>
      <c r="BK4" t="s">
        <v>564</v>
      </c>
      <c r="BL4" t="s">
        <v>565</v>
      </c>
      <c r="BM4" t="s">
        <v>566</v>
      </c>
      <c r="BN4" t="s">
        <v>567</v>
      </c>
      <c r="BO4" t="s">
        <v>568</v>
      </c>
      <c r="BP4" t="s">
        <v>569</v>
      </c>
      <c r="BQ4" t="s">
        <v>571</v>
      </c>
      <c r="BR4" t="s">
        <v>572</v>
      </c>
    </row>
    <row r="5" spans="1:70" x14ac:dyDescent="0.25">
      <c r="A5" s="4" t="s">
        <v>176</v>
      </c>
      <c r="B5" s="5"/>
      <c r="C5" s="5"/>
      <c r="D5" s="5"/>
      <c r="E5" s="5"/>
      <c r="F5" s="5"/>
      <c r="G5" s="5"/>
      <c r="H5" s="5"/>
      <c r="I5" s="5"/>
      <c r="J5" s="5"/>
      <c r="K5" s="5"/>
      <c r="L5" s="5">
        <v>62</v>
      </c>
      <c r="M5" s="5"/>
      <c r="N5" s="5"/>
      <c r="O5" s="5"/>
      <c r="P5" s="5"/>
      <c r="Q5" s="5"/>
      <c r="R5" s="5"/>
      <c r="S5" s="5"/>
      <c r="T5" s="5"/>
      <c r="U5" s="5"/>
      <c r="V5" s="5">
        <v>64.123999999999995</v>
      </c>
      <c r="W5" s="5"/>
      <c r="X5" s="5"/>
      <c r="Y5" s="5"/>
      <c r="Z5" s="5">
        <v>2</v>
      </c>
      <c r="AA5" s="5"/>
      <c r="AB5" s="5"/>
      <c r="AC5" s="5"/>
      <c r="AD5" s="5">
        <v>86</v>
      </c>
      <c r="AE5" s="5">
        <v>61</v>
      </c>
      <c r="AF5" s="5"/>
      <c r="AG5" s="5"/>
      <c r="AH5" s="5">
        <v>275.12400000000002</v>
      </c>
      <c r="AK5" t="s">
        <v>176</v>
      </c>
      <c r="AL5" s="6">
        <f t="shared" ref="AL5:AU5" si="0">(0)/275.124</f>
        <v>0</v>
      </c>
      <c r="AM5" s="6">
        <f t="shared" si="0"/>
        <v>0</v>
      </c>
      <c r="AN5" s="6">
        <f t="shared" si="0"/>
        <v>0</v>
      </c>
      <c r="AO5" s="6">
        <f t="shared" si="0"/>
        <v>0</v>
      </c>
      <c r="AP5" s="6">
        <f t="shared" si="0"/>
        <v>0</v>
      </c>
      <c r="AQ5" s="6">
        <f t="shared" si="0"/>
        <v>0</v>
      </c>
      <c r="AR5" s="6">
        <f t="shared" si="0"/>
        <v>0</v>
      </c>
      <c r="AS5" s="6">
        <f t="shared" si="0"/>
        <v>0</v>
      </c>
      <c r="AT5" s="6">
        <f t="shared" si="0"/>
        <v>0</v>
      </c>
      <c r="AU5" s="6">
        <f t="shared" si="0"/>
        <v>0</v>
      </c>
      <c r="AV5" s="6">
        <v>0.2253529317689478</v>
      </c>
      <c r="AW5" s="6">
        <f t="shared" ref="AW5:BE5" si="1">(0)/275.124</f>
        <v>0</v>
      </c>
      <c r="AX5" s="6">
        <f t="shared" si="1"/>
        <v>0</v>
      </c>
      <c r="AY5" s="6">
        <f t="shared" si="1"/>
        <v>0</v>
      </c>
      <c r="AZ5" s="6">
        <f t="shared" si="1"/>
        <v>0</v>
      </c>
      <c r="BA5" s="6">
        <f t="shared" si="1"/>
        <v>0</v>
      </c>
      <c r="BB5" s="6">
        <f t="shared" si="1"/>
        <v>0</v>
      </c>
      <c r="BC5" s="6">
        <f t="shared" si="1"/>
        <v>0</v>
      </c>
      <c r="BD5" s="6">
        <f t="shared" si="1"/>
        <v>0</v>
      </c>
      <c r="BE5" s="6">
        <f t="shared" si="1"/>
        <v>0</v>
      </c>
      <c r="BF5" s="6">
        <v>0.23307308704438723</v>
      </c>
      <c r="BG5" s="6">
        <f>(0)/275.124</f>
        <v>0</v>
      </c>
      <c r="BH5" s="6">
        <f>(0)/275.124</f>
        <v>0</v>
      </c>
      <c r="BI5" s="6">
        <f>(0)/275.124</f>
        <v>0</v>
      </c>
      <c r="BJ5" s="6">
        <v>7.2694494119015423E-3</v>
      </c>
      <c r="BK5" s="6">
        <f>(0)/275.124</f>
        <v>0</v>
      </c>
      <c r="BL5" s="6">
        <f>(0)/275.124</f>
        <v>0</v>
      </c>
      <c r="BM5" s="6">
        <f>(0)/275.124</f>
        <v>0</v>
      </c>
      <c r="BN5" s="6">
        <v>0.31258632471176628</v>
      </c>
      <c r="BO5" s="6">
        <v>0.22171820706299702</v>
      </c>
      <c r="BP5" s="6">
        <f>(0)/275.124</f>
        <v>0</v>
      </c>
      <c r="BQ5" s="6">
        <f>(0)/275.124</f>
        <v>0</v>
      </c>
      <c r="BR5">
        <v>275.12400000000002</v>
      </c>
    </row>
    <row r="6" spans="1:70" x14ac:dyDescent="0.25">
      <c r="A6" s="4" t="s">
        <v>86</v>
      </c>
      <c r="B6" s="5"/>
      <c r="C6" s="5"/>
      <c r="D6" s="5"/>
      <c r="E6" s="5"/>
      <c r="F6" s="5">
        <v>1288.9160000000002</v>
      </c>
      <c r="G6" s="5"/>
      <c r="H6" s="5"/>
      <c r="I6" s="5">
        <v>110.55900000000001</v>
      </c>
      <c r="J6" s="5">
        <v>817.42899999999986</v>
      </c>
      <c r="K6" s="5"/>
      <c r="L6" s="5"/>
      <c r="M6" s="5">
        <v>52.371999999999993</v>
      </c>
      <c r="N6" s="5">
        <v>18</v>
      </c>
      <c r="O6" s="5"/>
      <c r="P6" s="5">
        <v>2.915</v>
      </c>
      <c r="Q6" s="5">
        <v>233.428</v>
      </c>
      <c r="R6" s="5"/>
      <c r="S6" s="5"/>
      <c r="T6" s="5"/>
      <c r="U6" s="5"/>
      <c r="V6" s="5">
        <v>16</v>
      </c>
      <c r="W6" s="5">
        <v>66.882000000000005</v>
      </c>
      <c r="X6" s="5"/>
      <c r="Y6" s="5"/>
      <c r="Z6" s="5"/>
      <c r="AA6" s="5"/>
      <c r="AB6" s="5">
        <v>53.516000000000005</v>
      </c>
      <c r="AC6" s="5"/>
      <c r="AD6" s="5">
        <v>111.416</v>
      </c>
      <c r="AE6" s="5"/>
      <c r="AF6" s="5">
        <v>56.069000000000003</v>
      </c>
      <c r="AG6" s="5"/>
      <c r="AH6" s="5">
        <v>2827.502</v>
      </c>
      <c r="AK6" t="s">
        <v>86</v>
      </c>
      <c r="AL6" s="6">
        <f>(0)/2827.502</f>
        <v>0</v>
      </c>
      <c r="AM6" s="6">
        <f>(0)/2827.502</f>
        <v>0</v>
      </c>
      <c r="AN6" s="6">
        <f>(0)/2827.502</f>
        <v>0</v>
      </c>
      <c r="AO6" s="6">
        <f>(0)/2827.502</f>
        <v>0</v>
      </c>
      <c r="AP6" s="6">
        <v>0.45584972176854349</v>
      </c>
      <c r="AQ6" s="6">
        <f>(0)/2827.502</f>
        <v>0</v>
      </c>
      <c r="AR6" s="6">
        <f>(0)/2827.502</f>
        <v>0</v>
      </c>
      <c r="AS6" s="6">
        <v>3.9101298602087643E-2</v>
      </c>
      <c r="AT6" s="6">
        <v>0.28909935342220799</v>
      </c>
      <c r="AU6" s="6">
        <f>(0)/2827.502</f>
        <v>0</v>
      </c>
      <c r="AV6" s="6">
        <f>(0)/2827.502</f>
        <v>0</v>
      </c>
      <c r="AW6" s="6">
        <v>1.8522356482860134E-2</v>
      </c>
      <c r="AX6" s="6">
        <v>6.3660432424097312E-3</v>
      </c>
      <c r="AY6" s="6">
        <f>(0)/2827.502</f>
        <v>0</v>
      </c>
      <c r="AZ6" s="6">
        <v>1.0309453362013538E-3</v>
      </c>
      <c r="BA6" s="6">
        <v>8.2556263443845493E-2</v>
      </c>
      <c r="BB6" s="6">
        <f>(0)/2827.502</f>
        <v>0</v>
      </c>
      <c r="BC6" s="6">
        <f>(0)/2827.502</f>
        <v>0</v>
      </c>
      <c r="BD6" s="6">
        <f>(0)/2827.502</f>
        <v>0</v>
      </c>
      <c r="BE6" s="6">
        <f>(0)/2827.502</f>
        <v>0</v>
      </c>
      <c r="BF6" s="6">
        <v>5.6587051043642056E-3</v>
      </c>
      <c r="BG6" s="6">
        <v>2.3654094674380427E-2</v>
      </c>
      <c r="BH6" s="6">
        <f>(0)/2827.502</f>
        <v>0</v>
      </c>
      <c r="BI6" s="6">
        <f>(0)/2827.502</f>
        <v>0</v>
      </c>
      <c r="BJ6" s="6">
        <f>(0)/2827.502</f>
        <v>0</v>
      </c>
      <c r="BK6" s="6">
        <f>(0)/2827.502</f>
        <v>0</v>
      </c>
      <c r="BL6" s="6">
        <v>1.8926953897822178E-2</v>
      </c>
      <c r="BM6" s="6">
        <f>(0)/2827.502</f>
        <v>0</v>
      </c>
      <c r="BN6" s="6">
        <v>3.9404392994240145E-2</v>
      </c>
      <c r="BO6" s="6">
        <f>(0)/2827.502</f>
        <v>0</v>
      </c>
      <c r="BP6" s="6">
        <v>1.982987103103729E-2</v>
      </c>
      <c r="BQ6" s="6">
        <f>(0)/2827.502</f>
        <v>0</v>
      </c>
      <c r="BR6">
        <v>2827.502</v>
      </c>
    </row>
    <row r="7" spans="1:70" x14ac:dyDescent="0.25">
      <c r="A7" s="4" t="s">
        <v>212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>
        <v>1.8760000000000001</v>
      </c>
      <c r="N7" s="5"/>
      <c r="O7" s="5"/>
      <c r="P7" s="5"/>
      <c r="Q7" s="5"/>
      <c r="R7" s="5"/>
      <c r="S7" s="5"/>
      <c r="T7" s="5"/>
      <c r="U7" s="5"/>
      <c r="V7" s="5"/>
      <c r="W7" s="5">
        <v>3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>
        <v>4.8760000000000003</v>
      </c>
      <c r="AK7" t="s">
        <v>212</v>
      </c>
      <c r="AL7" s="6">
        <f t="shared" ref="AL7:AV7" si="2">(0)/4.876</f>
        <v>0</v>
      </c>
      <c r="AM7" s="6">
        <f t="shared" si="2"/>
        <v>0</v>
      </c>
      <c r="AN7" s="6">
        <f t="shared" si="2"/>
        <v>0</v>
      </c>
      <c r="AO7" s="6">
        <f t="shared" si="2"/>
        <v>0</v>
      </c>
      <c r="AP7" s="6">
        <f t="shared" si="2"/>
        <v>0</v>
      </c>
      <c r="AQ7" s="6">
        <f t="shared" si="2"/>
        <v>0</v>
      </c>
      <c r="AR7" s="6">
        <f t="shared" si="2"/>
        <v>0</v>
      </c>
      <c r="AS7" s="6">
        <f t="shared" si="2"/>
        <v>0</v>
      </c>
      <c r="AT7" s="6">
        <f t="shared" si="2"/>
        <v>0</v>
      </c>
      <c r="AU7" s="6">
        <f t="shared" si="2"/>
        <v>0</v>
      </c>
      <c r="AV7" s="6">
        <f t="shared" si="2"/>
        <v>0</v>
      </c>
      <c r="AW7" s="6">
        <v>0.38474159146841674</v>
      </c>
      <c r="AX7" s="6">
        <f t="shared" ref="AX7:BF7" si="3">(0)/4.876</f>
        <v>0</v>
      </c>
      <c r="AY7" s="6">
        <f t="shared" si="3"/>
        <v>0</v>
      </c>
      <c r="AZ7" s="6">
        <f t="shared" si="3"/>
        <v>0</v>
      </c>
      <c r="BA7" s="6">
        <f t="shared" si="3"/>
        <v>0</v>
      </c>
      <c r="BB7" s="6">
        <f t="shared" si="3"/>
        <v>0</v>
      </c>
      <c r="BC7" s="6">
        <f t="shared" si="3"/>
        <v>0</v>
      </c>
      <c r="BD7" s="6">
        <f t="shared" si="3"/>
        <v>0</v>
      </c>
      <c r="BE7" s="6">
        <f t="shared" si="3"/>
        <v>0</v>
      </c>
      <c r="BF7" s="6">
        <f t="shared" si="3"/>
        <v>0</v>
      </c>
      <c r="BG7" s="6">
        <v>0.6152584085315832</v>
      </c>
      <c r="BH7" s="6">
        <f t="shared" ref="BH7:BQ7" si="4">(0)/4.876</f>
        <v>0</v>
      </c>
      <c r="BI7" s="6">
        <f t="shared" si="4"/>
        <v>0</v>
      </c>
      <c r="BJ7" s="6">
        <f t="shared" si="4"/>
        <v>0</v>
      </c>
      <c r="BK7" s="6">
        <f t="shared" si="4"/>
        <v>0</v>
      </c>
      <c r="BL7" s="6">
        <f t="shared" si="4"/>
        <v>0</v>
      </c>
      <c r="BM7" s="6">
        <f t="shared" si="4"/>
        <v>0</v>
      </c>
      <c r="BN7" s="6">
        <f t="shared" si="4"/>
        <v>0</v>
      </c>
      <c r="BO7" s="6">
        <f t="shared" si="4"/>
        <v>0</v>
      </c>
      <c r="BP7" s="6">
        <f t="shared" si="4"/>
        <v>0</v>
      </c>
      <c r="BQ7" s="6">
        <f t="shared" si="4"/>
        <v>0</v>
      </c>
      <c r="BR7">
        <v>4.8760000000000003</v>
      </c>
    </row>
    <row r="8" spans="1:70" x14ac:dyDescent="0.25">
      <c r="A8" s="4" t="s">
        <v>291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>
        <v>21.965</v>
      </c>
      <c r="Q8" s="5"/>
      <c r="R8" s="5"/>
      <c r="S8" s="5"/>
      <c r="T8" s="5"/>
      <c r="U8" s="5"/>
      <c r="V8" s="5"/>
      <c r="W8" s="5">
        <v>10.125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>
        <v>32.090000000000003</v>
      </c>
      <c r="AK8" t="s">
        <v>291</v>
      </c>
      <c r="AL8" s="6">
        <f t="shared" ref="AL8:AY8" si="5">(0)/32.09</f>
        <v>0</v>
      </c>
      <c r="AM8" s="6">
        <f t="shared" si="5"/>
        <v>0</v>
      </c>
      <c r="AN8" s="6">
        <f t="shared" si="5"/>
        <v>0</v>
      </c>
      <c r="AO8" s="6">
        <f t="shared" si="5"/>
        <v>0</v>
      </c>
      <c r="AP8" s="6">
        <f t="shared" si="5"/>
        <v>0</v>
      </c>
      <c r="AQ8" s="6">
        <f t="shared" si="5"/>
        <v>0</v>
      </c>
      <c r="AR8" s="6">
        <f t="shared" si="5"/>
        <v>0</v>
      </c>
      <c r="AS8" s="6">
        <f t="shared" si="5"/>
        <v>0</v>
      </c>
      <c r="AT8" s="6">
        <f t="shared" si="5"/>
        <v>0</v>
      </c>
      <c r="AU8" s="6">
        <f t="shared" si="5"/>
        <v>0</v>
      </c>
      <c r="AV8" s="6">
        <f t="shared" si="5"/>
        <v>0</v>
      </c>
      <c r="AW8" s="6">
        <f t="shared" si="5"/>
        <v>0</v>
      </c>
      <c r="AX8" s="6">
        <f t="shared" si="5"/>
        <v>0</v>
      </c>
      <c r="AY8" s="6">
        <f t="shared" si="5"/>
        <v>0</v>
      </c>
      <c r="AZ8" s="6">
        <v>0.68448114677469607</v>
      </c>
      <c r="BA8" s="6">
        <f t="shared" ref="BA8:BF8" si="6">(0)/32.09</f>
        <v>0</v>
      </c>
      <c r="BB8" s="6">
        <f t="shared" si="6"/>
        <v>0</v>
      </c>
      <c r="BC8" s="6">
        <f t="shared" si="6"/>
        <v>0</v>
      </c>
      <c r="BD8" s="6">
        <f t="shared" si="6"/>
        <v>0</v>
      </c>
      <c r="BE8" s="6">
        <f t="shared" si="6"/>
        <v>0</v>
      </c>
      <c r="BF8" s="6">
        <f t="shared" si="6"/>
        <v>0</v>
      </c>
      <c r="BG8" s="6">
        <v>0.31551885322530382</v>
      </c>
      <c r="BH8" s="6">
        <f t="shared" ref="BH8:BQ8" si="7">(0)/32.09</f>
        <v>0</v>
      </c>
      <c r="BI8" s="6">
        <f t="shared" si="7"/>
        <v>0</v>
      </c>
      <c r="BJ8" s="6">
        <f t="shared" si="7"/>
        <v>0</v>
      </c>
      <c r="BK8" s="6">
        <f t="shared" si="7"/>
        <v>0</v>
      </c>
      <c r="BL8" s="6">
        <f t="shared" si="7"/>
        <v>0</v>
      </c>
      <c r="BM8" s="6">
        <f t="shared" si="7"/>
        <v>0</v>
      </c>
      <c r="BN8" s="6">
        <f t="shared" si="7"/>
        <v>0</v>
      </c>
      <c r="BO8" s="6">
        <f t="shared" si="7"/>
        <v>0</v>
      </c>
      <c r="BP8" s="6">
        <f t="shared" si="7"/>
        <v>0</v>
      </c>
      <c r="BQ8" s="6">
        <f t="shared" si="7"/>
        <v>0</v>
      </c>
      <c r="BR8">
        <v>32.090000000000003</v>
      </c>
    </row>
    <row r="9" spans="1:70" x14ac:dyDescent="0.25">
      <c r="A9" s="4" t="s">
        <v>8</v>
      </c>
      <c r="B9" s="5"/>
      <c r="C9" s="5">
        <v>10.29</v>
      </c>
      <c r="D9" s="5"/>
      <c r="E9" s="5"/>
      <c r="F9" s="5"/>
      <c r="G9" s="5"/>
      <c r="H9" s="5"/>
      <c r="I9" s="5">
        <v>21.923999999999999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>
        <v>762.59100000000001</v>
      </c>
      <c r="AG9" s="5"/>
      <c r="AH9" s="5">
        <v>794.80500000000006</v>
      </c>
      <c r="AK9" t="s">
        <v>8</v>
      </c>
      <c r="AL9" s="6">
        <f>(0)/794.805</f>
        <v>0</v>
      </c>
      <c r="AM9" s="6">
        <v>1.2946571800630342E-2</v>
      </c>
      <c r="AN9" s="6">
        <f>(0)/794.805</f>
        <v>0</v>
      </c>
      <c r="AO9" s="6">
        <f>(0)/794.805</f>
        <v>0</v>
      </c>
      <c r="AP9" s="6">
        <f>(0)/794.805</f>
        <v>0</v>
      </c>
      <c r="AQ9" s="6">
        <f>(0)/794.805</f>
        <v>0</v>
      </c>
      <c r="AR9" s="6">
        <f>(0)/794.805</f>
        <v>0</v>
      </c>
      <c r="AS9" s="6">
        <v>2.7584124407873625E-2</v>
      </c>
      <c r="AT9" s="6">
        <f t="shared" ref="AT9:BO9" si="8">(0)/794.805</f>
        <v>0</v>
      </c>
      <c r="AU9" s="6">
        <f t="shared" si="8"/>
        <v>0</v>
      </c>
      <c r="AV9" s="6">
        <f t="shared" si="8"/>
        <v>0</v>
      </c>
      <c r="AW9" s="6">
        <f t="shared" si="8"/>
        <v>0</v>
      </c>
      <c r="AX9" s="6">
        <f t="shared" si="8"/>
        <v>0</v>
      </c>
      <c r="AY9" s="6">
        <f t="shared" si="8"/>
        <v>0</v>
      </c>
      <c r="AZ9" s="6">
        <f t="shared" si="8"/>
        <v>0</v>
      </c>
      <c r="BA9" s="6">
        <f t="shared" si="8"/>
        <v>0</v>
      </c>
      <c r="BB9" s="6">
        <f t="shared" si="8"/>
        <v>0</v>
      </c>
      <c r="BC9" s="6">
        <f t="shared" si="8"/>
        <v>0</v>
      </c>
      <c r="BD9" s="6">
        <f t="shared" si="8"/>
        <v>0</v>
      </c>
      <c r="BE9" s="6">
        <f t="shared" si="8"/>
        <v>0</v>
      </c>
      <c r="BF9" s="6">
        <f t="shared" si="8"/>
        <v>0</v>
      </c>
      <c r="BG9" s="6">
        <f t="shared" si="8"/>
        <v>0</v>
      </c>
      <c r="BH9" s="6">
        <f t="shared" si="8"/>
        <v>0</v>
      </c>
      <c r="BI9" s="6">
        <f t="shared" si="8"/>
        <v>0</v>
      </c>
      <c r="BJ9" s="6">
        <f t="shared" si="8"/>
        <v>0</v>
      </c>
      <c r="BK9" s="6">
        <f t="shared" si="8"/>
        <v>0</v>
      </c>
      <c r="BL9" s="6">
        <f t="shared" si="8"/>
        <v>0</v>
      </c>
      <c r="BM9" s="6">
        <f t="shared" si="8"/>
        <v>0</v>
      </c>
      <c r="BN9" s="6">
        <f t="shared" si="8"/>
        <v>0</v>
      </c>
      <c r="BO9" s="6">
        <f t="shared" si="8"/>
        <v>0</v>
      </c>
      <c r="BP9" s="6">
        <v>0.95946930379149598</v>
      </c>
      <c r="BQ9" s="6">
        <f>(0)/794.805</f>
        <v>0</v>
      </c>
      <c r="BR9">
        <v>794.80500000000006</v>
      </c>
    </row>
    <row r="10" spans="1:70" x14ac:dyDescent="0.25">
      <c r="A10" s="4" t="s">
        <v>17</v>
      </c>
      <c r="B10" s="5"/>
      <c r="C10" s="5">
        <v>4.4530000000000003</v>
      </c>
      <c r="D10" s="5"/>
      <c r="E10" s="5"/>
      <c r="F10" s="5">
        <v>38.922000000000004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>
        <v>215.72799999999998</v>
      </c>
      <c r="AG10" s="5"/>
      <c r="AH10" s="5">
        <v>259.10300000000001</v>
      </c>
      <c r="AK10" t="s">
        <v>17</v>
      </c>
      <c r="AL10" s="6">
        <f>(0)/259.103</f>
        <v>0</v>
      </c>
      <c r="AM10" s="6">
        <v>1.7186215520468694E-2</v>
      </c>
      <c r="AN10" s="6">
        <f>(0)/259.103</f>
        <v>0</v>
      </c>
      <c r="AO10" s="6">
        <f>(0)/259.103</f>
        <v>0</v>
      </c>
      <c r="AP10" s="6">
        <v>0.15021825297275601</v>
      </c>
      <c r="AQ10" s="6">
        <f t="shared" ref="AQ10:BO10" si="9">(0)/259.103</f>
        <v>0</v>
      </c>
      <c r="AR10" s="6">
        <f t="shared" si="9"/>
        <v>0</v>
      </c>
      <c r="AS10" s="6">
        <f t="shared" si="9"/>
        <v>0</v>
      </c>
      <c r="AT10" s="6">
        <f t="shared" si="9"/>
        <v>0</v>
      </c>
      <c r="AU10" s="6">
        <f t="shared" si="9"/>
        <v>0</v>
      </c>
      <c r="AV10" s="6">
        <f t="shared" si="9"/>
        <v>0</v>
      </c>
      <c r="AW10" s="6">
        <f t="shared" si="9"/>
        <v>0</v>
      </c>
      <c r="AX10" s="6">
        <f t="shared" si="9"/>
        <v>0</v>
      </c>
      <c r="AY10" s="6">
        <f t="shared" si="9"/>
        <v>0</v>
      </c>
      <c r="AZ10" s="6">
        <f t="shared" si="9"/>
        <v>0</v>
      </c>
      <c r="BA10" s="6">
        <f t="shared" si="9"/>
        <v>0</v>
      </c>
      <c r="BB10" s="6">
        <f t="shared" si="9"/>
        <v>0</v>
      </c>
      <c r="BC10" s="6">
        <f t="shared" si="9"/>
        <v>0</v>
      </c>
      <c r="BD10" s="6">
        <f t="shared" si="9"/>
        <v>0</v>
      </c>
      <c r="BE10" s="6">
        <f t="shared" si="9"/>
        <v>0</v>
      </c>
      <c r="BF10" s="6">
        <f t="shared" si="9"/>
        <v>0</v>
      </c>
      <c r="BG10" s="6">
        <f t="shared" si="9"/>
        <v>0</v>
      </c>
      <c r="BH10" s="6">
        <f t="shared" si="9"/>
        <v>0</v>
      </c>
      <c r="BI10" s="6">
        <f t="shared" si="9"/>
        <v>0</v>
      </c>
      <c r="BJ10" s="6">
        <f t="shared" si="9"/>
        <v>0</v>
      </c>
      <c r="BK10" s="6">
        <f t="shared" si="9"/>
        <v>0</v>
      </c>
      <c r="BL10" s="6">
        <f t="shared" si="9"/>
        <v>0</v>
      </c>
      <c r="BM10" s="6">
        <f t="shared" si="9"/>
        <v>0</v>
      </c>
      <c r="BN10" s="6">
        <f t="shared" si="9"/>
        <v>0</v>
      </c>
      <c r="BO10" s="6">
        <f t="shared" si="9"/>
        <v>0</v>
      </c>
      <c r="BP10" s="6">
        <v>0.83259553150677523</v>
      </c>
      <c r="BQ10" s="6">
        <f>(0)/259.103</f>
        <v>0</v>
      </c>
      <c r="BR10">
        <v>259.10300000000001</v>
      </c>
    </row>
    <row r="11" spans="1:70" x14ac:dyDescent="0.25">
      <c r="A11" s="4" t="s">
        <v>125</v>
      </c>
      <c r="B11" s="5"/>
      <c r="C11" s="5"/>
      <c r="D11" s="5"/>
      <c r="E11" s="5"/>
      <c r="F11" s="5"/>
      <c r="G11" s="5"/>
      <c r="H11" s="5">
        <v>294.34499999999997</v>
      </c>
      <c r="I11" s="5"/>
      <c r="J11" s="5"/>
      <c r="K11" s="5"/>
      <c r="L11" s="5"/>
      <c r="M11" s="5"/>
      <c r="N11" s="5"/>
      <c r="O11" s="5"/>
      <c r="P11" s="5">
        <v>89.265000000000001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>
        <v>68.106999999999999</v>
      </c>
      <c r="AC11" s="5"/>
      <c r="AD11" s="5"/>
      <c r="AE11" s="5"/>
      <c r="AF11" s="5"/>
      <c r="AG11" s="5"/>
      <c r="AH11" s="5">
        <v>451.71699999999998</v>
      </c>
      <c r="AK11" t="s">
        <v>125</v>
      </c>
      <c r="AL11" s="6">
        <f t="shared" ref="AL11:AQ11" si="10">(0)/451.717</f>
        <v>0</v>
      </c>
      <c r="AM11" s="6">
        <f t="shared" si="10"/>
        <v>0</v>
      </c>
      <c r="AN11" s="6">
        <f t="shared" si="10"/>
        <v>0</v>
      </c>
      <c r="AO11" s="6">
        <f t="shared" si="10"/>
        <v>0</v>
      </c>
      <c r="AP11" s="6">
        <f t="shared" si="10"/>
        <v>0</v>
      </c>
      <c r="AQ11" s="6">
        <f t="shared" si="10"/>
        <v>0</v>
      </c>
      <c r="AR11" s="6">
        <v>0.65161373160629332</v>
      </c>
      <c r="AS11" s="6">
        <f t="shared" ref="AS11:AY11" si="11">(0)/451.717</f>
        <v>0</v>
      </c>
      <c r="AT11" s="6">
        <f t="shared" si="11"/>
        <v>0</v>
      </c>
      <c r="AU11" s="6">
        <f t="shared" si="11"/>
        <v>0</v>
      </c>
      <c r="AV11" s="6">
        <f t="shared" si="11"/>
        <v>0</v>
      </c>
      <c r="AW11" s="6">
        <f t="shared" si="11"/>
        <v>0</v>
      </c>
      <c r="AX11" s="6">
        <f t="shared" si="11"/>
        <v>0</v>
      </c>
      <c r="AY11" s="6">
        <f t="shared" si="11"/>
        <v>0</v>
      </c>
      <c r="AZ11" s="6">
        <v>0.1976126645665317</v>
      </c>
      <c r="BA11" s="6">
        <f t="shared" ref="BA11:BK11" si="12">(0)/451.717</f>
        <v>0</v>
      </c>
      <c r="BB11" s="6">
        <f t="shared" si="12"/>
        <v>0</v>
      </c>
      <c r="BC11" s="6">
        <f t="shared" si="12"/>
        <v>0</v>
      </c>
      <c r="BD11" s="6">
        <f t="shared" si="12"/>
        <v>0</v>
      </c>
      <c r="BE11" s="6">
        <f t="shared" si="12"/>
        <v>0</v>
      </c>
      <c r="BF11" s="6">
        <f t="shared" si="12"/>
        <v>0</v>
      </c>
      <c r="BG11" s="6">
        <f t="shared" si="12"/>
        <v>0</v>
      </c>
      <c r="BH11" s="6">
        <f t="shared" si="12"/>
        <v>0</v>
      </c>
      <c r="BI11" s="6">
        <f t="shared" si="12"/>
        <v>0</v>
      </c>
      <c r="BJ11" s="6">
        <f t="shared" si="12"/>
        <v>0</v>
      </c>
      <c r="BK11" s="6">
        <f t="shared" si="12"/>
        <v>0</v>
      </c>
      <c r="BL11" s="6">
        <v>0.15077360382717497</v>
      </c>
      <c r="BM11" s="6">
        <f>(0)/451.717</f>
        <v>0</v>
      </c>
      <c r="BN11" s="6">
        <f>(0)/451.717</f>
        <v>0</v>
      </c>
      <c r="BO11" s="6">
        <f>(0)/451.717</f>
        <v>0</v>
      </c>
      <c r="BP11" s="6">
        <f>(0)/451.717</f>
        <v>0</v>
      </c>
      <c r="BQ11" s="6">
        <f>(0)/451.717</f>
        <v>0</v>
      </c>
      <c r="BR11">
        <v>451.71699999999998</v>
      </c>
    </row>
    <row r="12" spans="1:70" x14ac:dyDescent="0.25">
      <c r="A12" s="4" t="s">
        <v>67</v>
      </c>
      <c r="B12" s="5"/>
      <c r="C12" s="5"/>
      <c r="D12" s="5"/>
      <c r="E12" s="5">
        <v>421.53399999999999</v>
      </c>
      <c r="F12" s="5"/>
      <c r="G12" s="5"/>
      <c r="H12" s="5"/>
      <c r="I12" s="5">
        <v>42.188000000000002</v>
      </c>
      <c r="J12" s="5"/>
      <c r="K12" s="5"/>
      <c r="L12" s="5"/>
      <c r="M12" s="5"/>
      <c r="N12" s="5"/>
      <c r="O12" s="5"/>
      <c r="P12" s="5">
        <v>180.91899999999998</v>
      </c>
      <c r="Q12" s="5"/>
      <c r="R12" s="5"/>
      <c r="S12" s="5"/>
      <c r="T12" s="5"/>
      <c r="U12" s="5"/>
      <c r="V12" s="5">
        <v>6.3</v>
      </c>
      <c r="W12" s="5">
        <v>0.76500000000000001</v>
      </c>
      <c r="X12" s="5"/>
      <c r="Y12" s="5"/>
      <c r="Z12" s="5"/>
      <c r="AA12" s="5"/>
      <c r="AB12" s="5"/>
      <c r="AC12" s="5"/>
      <c r="AD12" s="5"/>
      <c r="AE12" s="5">
        <v>112.422</v>
      </c>
      <c r="AF12" s="5">
        <v>37.433999999999997</v>
      </c>
      <c r="AG12" s="5"/>
      <c r="AH12" s="5">
        <v>801.5619999999999</v>
      </c>
      <c r="AK12" t="s">
        <v>67</v>
      </c>
      <c r="AL12" s="6">
        <f>(0)/801.562</f>
        <v>0</v>
      </c>
      <c r="AM12" s="6">
        <f>(0)/801.562</f>
        <v>0</v>
      </c>
      <c r="AN12" s="6">
        <f>(0)/801.562</f>
        <v>0</v>
      </c>
      <c r="AO12" s="6">
        <v>0.52589069841135194</v>
      </c>
      <c r="AP12" s="6">
        <f>(0)/801.562</f>
        <v>0</v>
      </c>
      <c r="AQ12" s="6">
        <f>(0)/801.562</f>
        <v>0</v>
      </c>
      <c r="AR12" s="6">
        <f>(0)/801.562</f>
        <v>0</v>
      </c>
      <c r="AS12" s="6">
        <v>5.2632235560068977E-2</v>
      </c>
      <c r="AT12" s="6">
        <f t="shared" ref="AT12:AY12" si="13">(0)/801.562</f>
        <v>0</v>
      </c>
      <c r="AU12" s="6">
        <f t="shared" si="13"/>
        <v>0</v>
      </c>
      <c r="AV12" s="6">
        <f t="shared" si="13"/>
        <v>0</v>
      </c>
      <c r="AW12" s="6">
        <f t="shared" si="13"/>
        <v>0</v>
      </c>
      <c r="AX12" s="6">
        <f t="shared" si="13"/>
        <v>0</v>
      </c>
      <c r="AY12" s="6">
        <f t="shared" si="13"/>
        <v>0</v>
      </c>
      <c r="AZ12" s="6">
        <v>0.22570805502256844</v>
      </c>
      <c r="BA12" s="6">
        <f>(0)/801.562</f>
        <v>0</v>
      </c>
      <c r="BB12" s="6">
        <f>(0)/801.562</f>
        <v>0</v>
      </c>
      <c r="BC12" s="6">
        <f>(0)/801.562</f>
        <v>0</v>
      </c>
      <c r="BD12" s="6">
        <f>(0)/801.562</f>
        <v>0</v>
      </c>
      <c r="BE12" s="6">
        <f>(0)/801.562</f>
        <v>0</v>
      </c>
      <c r="BF12" s="6">
        <v>7.8596540255151826E-3</v>
      </c>
      <c r="BG12" s="6">
        <v>9.5438656024112931E-4</v>
      </c>
      <c r="BH12" s="6">
        <f t="shared" ref="BH12:BN12" si="14">(0)/801.562</f>
        <v>0</v>
      </c>
      <c r="BI12" s="6">
        <f t="shared" si="14"/>
        <v>0</v>
      </c>
      <c r="BJ12" s="6">
        <f t="shared" si="14"/>
        <v>0</v>
      </c>
      <c r="BK12" s="6">
        <f t="shared" si="14"/>
        <v>0</v>
      </c>
      <c r="BL12" s="6">
        <f t="shared" si="14"/>
        <v>0</v>
      </c>
      <c r="BM12" s="6">
        <f t="shared" si="14"/>
        <v>0</v>
      </c>
      <c r="BN12" s="6">
        <f t="shared" si="14"/>
        <v>0</v>
      </c>
      <c r="BO12" s="6">
        <v>0.14025365473912188</v>
      </c>
      <c r="BP12" s="6">
        <v>4.6701315681132588E-2</v>
      </c>
      <c r="BQ12" s="6">
        <f>(0)/801.562</f>
        <v>0</v>
      </c>
      <c r="BR12">
        <v>801.5619999999999</v>
      </c>
    </row>
    <row r="13" spans="1:70" x14ac:dyDescent="0.25">
      <c r="A13" s="4" t="s">
        <v>66</v>
      </c>
      <c r="B13" s="5"/>
      <c r="C13" s="5"/>
      <c r="D13" s="5"/>
      <c r="E13" s="5">
        <v>104.133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>
        <v>811.66399999999999</v>
      </c>
      <c r="AF13" s="5"/>
      <c r="AG13" s="5"/>
      <c r="AH13" s="5">
        <v>915.79700000000003</v>
      </c>
      <c r="AK13" t="s">
        <v>66</v>
      </c>
      <c r="AL13" s="6">
        <f>(0)/915.797</f>
        <v>0</v>
      </c>
      <c r="AM13" s="6">
        <f>(0)/915.797</f>
        <v>0</v>
      </c>
      <c r="AN13" s="6">
        <f>(0)/915.797</f>
        <v>0</v>
      </c>
      <c r="AO13" s="6">
        <v>0.11370751378307638</v>
      </c>
      <c r="AP13" s="6">
        <f t="shared" ref="AP13:BN13" si="15">(0)/915.797</f>
        <v>0</v>
      </c>
      <c r="AQ13" s="6">
        <f t="shared" si="15"/>
        <v>0</v>
      </c>
      <c r="AR13" s="6">
        <f t="shared" si="15"/>
        <v>0</v>
      </c>
      <c r="AS13" s="6">
        <f t="shared" si="15"/>
        <v>0</v>
      </c>
      <c r="AT13" s="6">
        <f t="shared" si="15"/>
        <v>0</v>
      </c>
      <c r="AU13" s="6">
        <f t="shared" si="15"/>
        <v>0</v>
      </c>
      <c r="AV13" s="6">
        <f t="shared" si="15"/>
        <v>0</v>
      </c>
      <c r="AW13" s="6">
        <f t="shared" si="15"/>
        <v>0</v>
      </c>
      <c r="AX13" s="6">
        <f t="shared" si="15"/>
        <v>0</v>
      </c>
      <c r="AY13" s="6">
        <f t="shared" si="15"/>
        <v>0</v>
      </c>
      <c r="AZ13" s="6">
        <f t="shared" si="15"/>
        <v>0</v>
      </c>
      <c r="BA13" s="6">
        <f t="shared" si="15"/>
        <v>0</v>
      </c>
      <c r="BB13" s="6">
        <f t="shared" si="15"/>
        <v>0</v>
      </c>
      <c r="BC13" s="6">
        <f t="shared" si="15"/>
        <v>0</v>
      </c>
      <c r="BD13" s="6">
        <f t="shared" si="15"/>
        <v>0</v>
      </c>
      <c r="BE13" s="6">
        <f t="shared" si="15"/>
        <v>0</v>
      </c>
      <c r="BF13" s="6">
        <f t="shared" si="15"/>
        <v>0</v>
      </c>
      <c r="BG13" s="6">
        <f t="shared" si="15"/>
        <v>0</v>
      </c>
      <c r="BH13" s="6">
        <f t="shared" si="15"/>
        <v>0</v>
      </c>
      <c r="BI13" s="6">
        <f t="shared" si="15"/>
        <v>0</v>
      </c>
      <c r="BJ13" s="6">
        <f t="shared" si="15"/>
        <v>0</v>
      </c>
      <c r="BK13" s="6">
        <f t="shared" si="15"/>
        <v>0</v>
      </c>
      <c r="BL13" s="6">
        <f t="shared" si="15"/>
        <v>0</v>
      </c>
      <c r="BM13" s="6">
        <f t="shared" si="15"/>
        <v>0</v>
      </c>
      <c r="BN13" s="6">
        <f t="shared" si="15"/>
        <v>0</v>
      </c>
      <c r="BO13" s="6">
        <v>0.88629248621692358</v>
      </c>
      <c r="BP13" s="6">
        <f>(0)/915.797</f>
        <v>0</v>
      </c>
      <c r="BQ13" s="6">
        <f>(0)/915.797</f>
        <v>0</v>
      </c>
      <c r="BR13">
        <v>915.79700000000003</v>
      </c>
    </row>
    <row r="14" spans="1:70" x14ac:dyDescent="0.25">
      <c r="A14" s="4" t="s">
        <v>298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>
        <v>56.12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>
        <v>6.375</v>
      </c>
      <c r="AG14" s="5"/>
      <c r="AH14" s="5">
        <v>62.494999999999997</v>
      </c>
      <c r="AK14" t="s">
        <v>298</v>
      </c>
      <c r="AL14" s="6">
        <f t="shared" ref="AL14:AY14" si="16">(0)/62.495</f>
        <v>0</v>
      </c>
      <c r="AM14" s="6">
        <f t="shared" si="16"/>
        <v>0</v>
      </c>
      <c r="AN14" s="6">
        <f t="shared" si="16"/>
        <v>0</v>
      </c>
      <c r="AO14" s="6">
        <f t="shared" si="16"/>
        <v>0</v>
      </c>
      <c r="AP14" s="6">
        <f t="shared" si="16"/>
        <v>0</v>
      </c>
      <c r="AQ14" s="6">
        <f t="shared" si="16"/>
        <v>0</v>
      </c>
      <c r="AR14" s="6">
        <f t="shared" si="16"/>
        <v>0</v>
      </c>
      <c r="AS14" s="6">
        <f t="shared" si="16"/>
        <v>0</v>
      </c>
      <c r="AT14" s="6">
        <f t="shared" si="16"/>
        <v>0</v>
      </c>
      <c r="AU14" s="6">
        <f t="shared" si="16"/>
        <v>0</v>
      </c>
      <c r="AV14" s="6">
        <f t="shared" si="16"/>
        <v>0</v>
      </c>
      <c r="AW14" s="6">
        <f t="shared" si="16"/>
        <v>0</v>
      </c>
      <c r="AX14" s="6">
        <f t="shared" si="16"/>
        <v>0</v>
      </c>
      <c r="AY14" s="6">
        <f t="shared" si="16"/>
        <v>0</v>
      </c>
      <c r="AZ14" s="6">
        <v>0.89799183934714777</v>
      </c>
      <c r="BA14" s="6">
        <f t="shared" ref="BA14:BO14" si="17">(0)/62.495</f>
        <v>0</v>
      </c>
      <c r="BB14" s="6">
        <f t="shared" si="17"/>
        <v>0</v>
      </c>
      <c r="BC14" s="6">
        <f t="shared" si="17"/>
        <v>0</v>
      </c>
      <c r="BD14" s="6">
        <f t="shared" si="17"/>
        <v>0</v>
      </c>
      <c r="BE14" s="6">
        <f t="shared" si="17"/>
        <v>0</v>
      </c>
      <c r="BF14" s="6">
        <f t="shared" si="17"/>
        <v>0</v>
      </c>
      <c r="BG14" s="6">
        <f t="shared" si="17"/>
        <v>0</v>
      </c>
      <c r="BH14" s="6">
        <f t="shared" si="17"/>
        <v>0</v>
      </c>
      <c r="BI14" s="6">
        <f t="shared" si="17"/>
        <v>0</v>
      </c>
      <c r="BJ14" s="6">
        <f t="shared" si="17"/>
        <v>0</v>
      </c>
      <c r="BK14" s="6">
        <f t="shared" si="17"/>
        <v>0</v>
      </c>
      <c r="BL14" s="6">
        <f t="shared" si="17"/>
        <v>0</v>
      </c>
      <c r="BM14" s="6">
        <f t="shared" si="17"/>
        <v>0</v>
      </c>
      <c r="BN14" s="6">
        <f t="shared" si="17"/>
        <v>0</v>
      </c>
      <c r="BO14" s="6">
        <f t="shared" si="17"/>
        <v>0</v>
      </c>
      <c r="BP14" s="6">
        <v>0.10200816065285223</v>
      </c>
      <c r="BQ14" s="6">
        <f>(0)/62.495</f>
        <v>0</v>
      </c>
      <c r="BR14">
        <v>62.494999999999997</v>
      </c>
    </row>
    <row r="15" spans="1:70" x14ac:dyDescent="0.25">
      <c r="A15" s="4" t="s">
        <v>126</v>
      </c>
      <c r="B15" s="5"/>
      <c r="C15" s="5"/>
      <c r="D15" s="5"/>
      <c r="E15" s="5"/>
      <c r="F15" s="5"/>
      <c r="G15" s="5"/>
      <c r="H15" s="5">
        <v>133.92000000000002</v>
      </c>
      <c r="I15" s="5">
        <v>4.2699999999999996</v>
      </c>
      <c r="J15" s="5"/>
      <c r="K15" s="5"/>
      <c r="L15" s="5"/>
      <c r="M15" s="5">
        <v>106.52000000000001</v>
      </c>
      <c r="N15" s="5">
        <v>588.92999999999995</v>
      </c>
      <c r="O15" s="5"/>
      <c r="P15" s="5">
        <v>404.43199999999996</v>
      </c>
      <c r="Q15" s="5"/>
      <c r="R15" s="5"/>
      <c r="S15" s="5"/>
      <c r="T15" s="5"/>
      <c r="U15" s="5"/>
      <c r="V15" s="5">
        <v>41.9</v>
      </c>
      <c r="W15" s="5"/>
      <c r="X15" s="5">
        <v>399.346</v>
      </c>
      <c r="Y15" s="5"/>
      <c r="Z15" s="5"/>
      <c r="AA15" s="5"/>
      <c r="AB15" s="5">
        <v>5.2799999999999994</v>
      </c>
      <c r="AC15" s="5"/>
      <c r="AD15" s="5"/>
      <c r="AE15" s="5"/>
      <c r="AF15" s="5">
        <v>291.94400000000002</v>
      </c>
      <c r="AG15" s="5"/>
      <c r="AH15" s="5">
        <v>1976.5419999999999</v>
      </c>
      <c r="AK15" t="s">
        <v>126</v>
      </c>
      <c r="AL15" s="6">
        <f t="shared" ref="AL15:AQ15" si="18">(0)/1976.542</f>
        <v>0</v>
      </c>
      <c r="AM15" s="6">
        <f t="shared" si="18"/>
        <v>0</v>
      </c>
      <c r="AN15" s="6">
        <f t="shared" si="18"/>
        <v>0</v>
      </c>
      <c r="AO15" s="6">
        <f t="shared" si="18"/>
        <v>0</v>
      </c>
      <c r="AP15" s="6">
        <f t="shared" si="18"/>
        <v>0</v>
      </c>
      <c r="AQ15" s="6">
        <f t="shared" si="18"/>
        <v>0</v>
      </c>
      <c r="AR15" s="6">
        <v>6.7754694815490901E-2</v>
      </c>
      <c r="AS15" s="6">
        <v>2.160338611575165E-3</v>
      </c>
      <c r="AT15" s="6">
        <f>(0)/1976.542</f>
        <v>0</v>
      </c>
      <c r="AU15" s="6">
        <f>(0)/1976.542</f>
        <v>0</v>
      </c>
      <c r="AV15" s="6">
        <f>(0)/1976.542</f>
        <v>0</v>
      </c>
      <c r="AW15" s="6">
        <v>5.3892100446132699E-2</v>
      </c>
      <c r="AX15" s="6">
        <v>0.2979597701440192</v>
      </c>
      <c r="AY15" s="6">
        <f>(0)/1976.542</f>
        <v>0</v>
      </c>
      <c r="AZ15" s="6">
        <v>0.20461594036453562</v>
      </c>
      <c r="BA15" s="6">
        <f>(0)/1976.542</f>
        <v>0</v>
      </c>
      <c r="BB15" s="6">
        <f>(0)/1976.542</f>
        <v>0</v>
      </c>
      <c r="BC15" s="6">
        <f>(0)/1976.542</f>
        <v>0</v>
      </c>
      <c r="BD15" s="6">
        <f>(0)/1976.542</f>
        <v>0</v>
      </c>
      <c r="BE15" s="6">
        <f>(0)/1976.542</f>
        <v>0</v>
      </c>
      <c r="BF15" s="6">
        <v>2.1198638834894479E-2</v>
      </c>
      <c r="BG15" s="6">
        <f>(0)/1976.542</f>
        <v>0</v>
      </c>
      <c r="BH15" s="6">
        <v>0.20204275952648618</v>
      </c>
      <c r="BI15" s="6">
        <f>(0)/1976.542</f>
        <v>0</v>
      </c>
      <c r="BJ15" s="6">
        <f>(0)/1976.542</f>
        <v>0</v>
      </c>
      <c r="BK15" s="6">
        <f>(0)/1976.542</f>
        <v>0</v>
      </c>
      <c r="BL15" s="6">
        <v>2.671332053657347E-3</v>
      </c>
      <c r="BM15" s="6">
        <f>(0)/1976.542</f>
        <v>0</v>
      </c>
      <c r="BN15" s="6">
        <f>(0)/1976.542</f>
        <v>0</v>
      </c>
      <c r="BO15" s="6">
        <f>(0)/1976.542</f>
        <v>0</v>
      </c>
      <c r="BP15" s="6">
        <v>0.14770442520320845</v>
      </c>
      <c r="BQ15" s="6">
        <f>(0)/1976.542</f>
        <v>0</v>
      </c>
      <c r="BR15">
        <v>1976.5419999999999</v>
      </c>
    </row>
    <row r="16" spans="1:70" x14ac:dyDescent="0.25">
      <c r="A16" s="4" t="s">
        <v>139</v>
      </c>
      <c r="B16" s="5"/>
      <c r="C16" s="5"/>
      <c r="D16" s="5"/>
      <c r="E16" s="5"/>
      <c r="F16" s="5"/>
      <c r="G16" s="5"/>
      <c r="H16" s="5"/>
      <c r="I16" s="5">
        <v>27.026999999999997</v>
      </c>
      <c r="J16" s="5"/>
      <c r="K16" s="5"/>
      <c r="L16" s="5"/>
      <c r="M16" s="5"/>
      <c r="N16" s="5">
        <v>17.712</v>
      </c>
      <c r="O16" s="5"/>
      <c r="P16" s="5">
        <v>598.67700000000002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>
        <v>4</v>
      </c>
      <c r="AC16" s="5"/>
      <c r="AD16" s="5"/>
      <c r="AE16" s="5"/>
      <c r="AF16" s="5">
        <v>16.125</v>
      </c>
      <c r="AG16" s="5"/>
      <c r="AH16" s="5">
        <v>663.54100000000005</v>
      </c>
      <c r="AK16" t="s">
        <v>139</v>
      </c>
      <c r="AL16" s="6">
        <f t="shared" ref="AL16:AR16" si="19">(0)/663.541</f>
        <v>0</v>
      </c>
      <c r="AM16" s="6">
        <f t="shared" si="19"/>
        <v>0</v>
      </c>
      <c r="AN16" s="6">
        <f t="shared" si="19"/>
        <v>0</v>
      </c>
      <c r="AO16" s="6">
        <f t="shared" si="19"/>
        <v>0</v>
      </c>
      <c r="AP16" s="6">
        <f t="shared" si="19"/>
        <v>0</v>
      </c>
      <c r="AQ16" s="6">
        <f t="shared" si="19"/>
        <v>0</v>
      </c>
      <c r="AR16" s="6">
        <f t="shared" si="19"/>
        <v>0</v>
      </c>
      <c r="AS16" s="6">
        <v>4.0731469494726016E-2</v>
      </c>
      <c r="AT16" s="6">
        <f>(0)/663.541</f>
        <v>0</v>
      </c>
      <c r="AU16" s="6">
        <f>(0)/663.541</f>
        <v>0</v>
      </c>
      <c r="AV16" s="6">
        <f>(0)/663.541</f>
        <v>0</v>
      </c>
      <c r="AW16" s="6">
        <f>(0)/663.541</f>
        <v>0</v>
      </c>
      <c r="AX16" s="6">
        <v>2.6693150837702566E-2</v>
      </c>
      <c r="AY16" s="6">
        <f>(0)/663.541</f>
        <v>0</v>
      </c>
      <c r="AZ16" s="6">
        <v>0.90224567886536022</v>
      </c>
      <c r="BA16" s="6">
        <f t="shared" ref="BA16:BK16" si="20">(0)/663.541</f>
        <v>0</v>
      </c>
      <c r="BB16" s="6">
        <f t="shared" si="20"/>
        <v>0</v>
      </c>
      <c r="BC16" s="6">
        <f t="shared" si="20"/>
        <v>0</v>
      </c>
      <c r="BD16" s="6">
        <f t="shared" si="20"/>
        <v>0</v>
      </c>
      <c r="BE16" s="6">
        <f t="shared" si="20"/>
        <v>0</v>
      </c>
      <c r="BF16" s="6">
        <f t="shared" si="20"/>
        <v>0</v>
      </c>
      <c r="BG16" s="6">
        <f t="shared" si="20"/>
        <v>0</v>
      </c>
      <c r="BH16" s="6">
        <f t="shared" si="20"/>
        <v>0</v>
      </c>
      <c r="BI16" s="6">
        <f t="shared" si="20"/>
        <v>0</v>
      </c>
      <c r="BJ16" s="6">
        <f t="shared" si="20"/>
        <v>0</v>
      </c>
      <c r="BK16" s="6">
        <f t="shared" si="20"/>
        <v>0</v>
      </c>
      <c r="BL16" s="6">
        <v>6.0282635134829643E-3</v>
      </c>
      <c r="BM16" s="6">
        <f>(0)/663.541</f>
        <v>0</v>
      </c>
      <c r="BN16" s="6">
        <f>(0)/663.541</f>
        <v>0</v>
      </c>
      <c r="BO16" s="6">
        <f>(0)/663.541</f>
        <v>0</v>
      </c>
      <c r="BP16" s="6">
        <v>2.43014372887282E-2</v>
      </c>
      <c r="BQ16" s="6">
        <f>(0)/663.541</f>
        <v>0</v>
      </c>
      <c r="BR16">
        <v>663.54100000000005</v>
      </c>
    </row>
    <row r="17" spans="1:70" x14ac:dyDescent="0.25">
      <c r="A17" s="4" t="s">
        <v>108</v>
      </c>
      <c r="B17" s="5"/>
      <c r="C17" s="5"/>
      <c r="D17" s="5"/>
      <c r="E17" s="5"/>
      <c r="F17" s="5">
        <v>0.67200000000000004</v>
      </c>
      <c r="G17" s="5"/>
      <c r="H17" s="5">
        <v>308.29500000000002</v>
      </c>
      <c r="I17" s="5">
        <v>5.1579999999999995</v>
      </c>
      <c r="J17" s="5"/>
      <c r="K17" s="5"/>
      <c r="L17" s="5"/>
      <c r="M17" s="5">
        <v>17.381999999999998</v>
      </c>
      <c r="N17" s="5"/>
      <c r="O17" s="5"/>
      <c r="P17" s="5">
        <v>135.238</v>
      </c>
      <c r="Q17" s="5"/>
      <c r="R17" s="5"/>
      <c r="S17" s="5"/>
      <c r="T17" s="5"/>
      <c r="U17" s="5"/>
      <c r="V17" s="5">
        <v>1.7000000000000002</v>
      </c>
      <c r="W17" s="5"/>
      <c r="X17" s="5"/>
      <c r="Y17" s="5"/>
      <c r="Z17" s="5"/>
      <c r="AA17" s="5"/>
      <c r="AB17" s="5">
        <v>3</v>
      </c>
      <c r="AC17" s="5"/>
      <c r="AD17" s="5"/>
      <c r="AE17" s="5"/>
      <c r="AF17" s="5"/>
      <c r="AG17" s="5"/>
      <c r="AH17" s="5">
        <v>471.44500000000005</v>
      </c>
      <c r="AK17" t="s">
        <v>108</v>
      </c>
      <c r="AL17" s="6">
        <f>(0)/471.445</f>
        <v>0</v>
      </c>
      <c r="AM17" s="6">
        <f>(0)/471.445</f>
        <v>0</v>
      </c>
      <c r="AN17" s="6">
        <f>(0)/471.445</f>
        <v>0</v>
      </c>
      <c r="AO17" s="6">
        <f>(0)/471.445</f>
        <v>0</v>
      </c>
      <c r="AP17" s="6">
        <v>1.4254048722544517E-3</v>
      </c>
      <c r="AQ17" s="6">
        <f>(0)/471.445</f>
        <v>0</v>
      </c>
      <c r="AR17" s="6">
        <v>0.65393630221977106</v>
      </c>
      <c r="AS17" s="6">
        <v>1.0940830849834019E-2</v>
      </c>
      <c r="AT17" s="6">
        <f>(0)/471.445</f>
        <v>0</v>
      </c>
      <c r="AU17" s="6">
        <f>(0)/471.445</f>
        <v>0</v>
      </c>
      <c r="AV17" s="6">
        <f>(0)/471.445</f>
        <v>0</v>
      </c>
      <c r="AW17" s="6">
        <v>3.6869624240367375E-2</v>
      </c>
      <c r="AX17" s="6">
        <f>(0)/471.445</f>
        <v>0</v>
      </c>
      <c r="AY17" s="6">
        <f>(0)/471.445</f>
        <v>0</v>
      </c>
      <c r="AZ17" s="6">
        <v>0.28685848826480287</v>
      </c>
      <c r="BA17" s="6">
        <f>(0)/471.445</f>
        <v>0</v>
      </c>
      <c r="BB17" s="6">
        <f>(0)/471.445</f>
        <v>0</v>
      </c>
      <c r="BC17" s="6">
        <f>(0)/471.445</f>
        <v>0</v>
      </c>
      <c r="BD17" s="6">
        <f>(0)/471.445</f>
        <v>0</v>
      </c>
      <c r="BE17" s="6">
        <f>(0)/471.445</f>
        <v>0</v>
      </c>
      <c r="BF17" s="6">
        <v>3.6059349446913216E-3</v>
      </c>
      <c r="BG17" s="6">
        <f>(0)/471.445</f>
        <v>0</v>
      </c>
      <c r="BH17" s="6">
        <f>(0)/471.445</f>
        <v>0</v>
      </c>
      <c r="BI17" s="6">
        <f>(0)/471.445</f>
        <v>0</v>
      </c>
      <c r="BJ17" s="6">
        <f>(0)/471.445</f>
        <v>0</v>
      </c>
      <c r="BK17" s="6">
        <f>(0)/471.445</f>
        <v>0</v>
      </c>
      <c r="BL17" s="6">
        <v>6.3634146082788019E-3</v>
      </c>
      <c r="BM17" s="6">
        <f>(0)/471.445</f>
        <v>0</v>
      </c>
      <c r="BN17" s="6">
        <f>(0)/471.445</f>
        <v>0</v>
      </c>
      <c r="BO17" s="6">
        <f>(0)/471.445</f>
        <v>0</v>
      </c>
      <c r="BP17" s="6">
        <f>(0)/471.445</f>
        <v>0</v>
      </c>
      <c r="BQ17" s="6">
        <f>(0)/471.445</f>
        <v>0</v>
      </c>
      <c r="BR17">
        <v>471.44500000000005</v>
      </c>
    </row>
    <row r="18" spans="1:70" x14ac:dyDescent="0.25">
      <c r="A18" s="4" t="s">
        <v>88</v>
      </c>
      <c r="B18" s="5"/>
      <c r="C18" s="5"/>
      <c r="D18" s="5"/>
      <c r="E18" s="5"/>
      <c r="F18" s="5">
        <v>78.641999999999996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25</v>
      </c>
      <c r="R18" s="5"/>
      <c r="S18" s="5"/>
      <c r="T18" s="5"/>
      <c r="U18" s="5"/>
      <c r="V18" s="5"/>
      <c r="W18" s="5"/>
      <c r="X18" s="5">
        <v>11</v>
      </c>
      <c r="Y18" s="5"/>
      <c r="Z18" s="5"/>
      <c r="AA18" s="5"/>
      <c r="AB18" s="5"/>
      <c r="AC18" s="5"/>
      <c r="AD18" s="5"/>
      <c r="AE18" s="5"/>
      <c r="AF18" s="5"/>
      <c r="AG18" s="5"/>
      <c r="AH18" s="5">
        <v>114.642</v>
      </c>
      <c r="AK18" t="s">
        <v>88</v>
      </c>
      <c r="AL18" s="6">
        <f>(0)/114.642</f>
        <v>0</v>
      </c>
      <c r="AM18" s="6">
        <f>(0)/114.642</f>
        <v>0</v>
      </c>
      <c r="AN18" s="6">
        <f>(0)/114.642</f>
        <v>0</v>
      </c>
      <c r="AO18" s="6">
        <f>(0)/114.642</f>
        <v>0</v>
      </c>
      <c r="AP18" s="6">
        <v>0.68597896059035957</v>
      </c>
      <c r="AQ18" s="6">
        <f t="shared" ref="AQ18:AZ18" si="21">(0)/114.642</f>
        <v>0</v>
      </c>
      <c r="AR18" s="6">
        <f t="shared" si="21"/>
        <v>0</v>
      </c>
      <c r="AS18" s="6">
        <f t="shared" si="21"/>
        <v>0</v>
      </c>
      <c r="AT18" s="6">
        <f t="shared" si="21"/>
        <v>0</v>
      </c>
      <c r="AU18" s="6">
        <f t="shared" si="21"/>
        <v>0</v>
      </c>
      <c r="AV18" s="6">
        <f t="shared" si="21"/>
        <v>0</v>
      </c>
      <c r="AW18" s="6">
        <f t="shared" si="21"/>
        <v>0</v>
      </c>
      <c r="AX18" s="6">
        <f t="shared" si="21"/>
        <v>0</v>
      </c>
      <c r="AY18" s="6">
        <f t="shared" si="21"/>
        <v>0</v>
      </c>
      <c r="AZ18" s="6">
        <f t="shared" si="21"/>
        <v>0</v>
      </c>
      <c r="BA18" s="6">
        <v>0.21807016625669476</v>
      </c>
      <c r="BB18" s="6">
        <f t="shared" ref="BB18:BG18" si="22">(0)/114.642</f>
        <v>0</v>
      </c>
      <c r="BC18" s="6">
        <f t="shared" si="22"/>
        <v>0</v>
      </c>
      <c r="BD18" s="6">
        <f t="shared" si="22"/>
        <v>0</v>
      </c>
      <c r="BE18" s="6">
        <f t="shared" si="22"/>
        <v>0</v>
      </c>
      <c r="BF18" s="6">
        <f t="shared" si="22"/>
        <v>0</v>
      </c>
      <c r="BG18" s="6">
        <f t="shared" si="22"/>
        <v>0</v>
      </c>
      <c r="BH18" s="6">
        <v>9.595087315294569E-2</v>
      </c>
      <c r="BI18" s="6">
        <f t="shared" ref="BI18:BQ18" si="23">(0)/114.642</f>
        <v>0</v>
      </c>
      <c r="BJ18" s="6">
        <f t="shared" si="23"/>
        <v>0</v>
      </c>
      <c r="BK18" s="6">
        <f t="shared" si="23"/>
        <v>0</v>
      </c>
      <c r="BL18" s="6">
        <f t="shared" si="23"/>
        <v>0</v>
      </c>
      <c r="BM18" s="6">
        <f t="shared" si="23"/>
        <v>0</v>
      </c>
      <c r="BN18" s="6">
        <f t="shared" si="23"/>
        <v>0</v>
      </c>
      <c r="BO18" s="6">
        <f t="shared" si="23"/>
        <v>0</v>
      </c>
      <c r="BP18" s="6">
        <f t="shared" si="23"/>
        <v>0</v>
      </c>
      <c r="BQ18" s="6">
        <f t="shared" si="23"/>
        <v>0</v>
      </c>
      <c r="BR18">
        <v>114.642</v>
      </c>
    </row>
    <row r="19" spans="1:70" x14ac:dyDescent="0.25">
      <c r="A19" s="4" t="s">
        <v>448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>
        <v>19</v>
      </c>
      <c r="AC19" s="5"/>
      <c r="AD19" s="5"/>
      <c r="AE19" s="5"/>
      <c r="AF19" s="5"/>
      <c r="AG19" s="5"/>
      <c r="AH19" s="5">
        <v>19</v>
      </c>
      <c r="AK19" t="s">
        <v>448</v>
      </c>
      <c r="AL19" s="6">
        <f t="shared" ref="AL19:BK19" si="24">(0)/19</f>
        <v>0</v>
      </c>
      <c r="AM19" s="6">
        <f t="shared" si="24"/>
        <v>0</v>
      </c>
      <c r="AN19" s="6">
        <f t="shared" si="24"/>
        <v>0</v>
      </c>
      <c r="AO19" s="6">
        <f t="shared" si="24"/>
        <v>0</v>
      </c>
      <c r="AP19" s="6">
        <f t="shared" si="24"/>
        <v>0</v>
      </c>
      <c r="AQ19" s="6">
        <f t="shared" si="24"/>
        <v>0</v>
      </c>
      <c r="AR19" s="6">
        <f t="shared" si="24"/>
        <v>0</v>
      </c>
      <c r="AS19" s="6">
        <f t="shared" si="24"/>
        <v>0</v>
      </c>
      <c r="AT19" s="6">
        <f t="shared" si="24"/>
        <v>0</v>
      </c>
      <c r="AU19" s="6">
        <f t="shared" si="24"/>
        <v>0</v>
      </c>
      <c r="AV19" s="6">
        <f t="shared" si="24"/>
        <v>0</v>
      </c>
      <c r="AW19" s="6">
        <f t="shared" si="24"/>
        <v>0</v>
      </c>
      <c r="AX19" s="6">
        <f t="shared" si="24"/>
        <v>0</v>
      </c>
      <c r="AY19" s="6">
        <f t="shared" si="24"/>
        <v>0</v>
      </c>
      <c r="AZ19" s="6">
        <f t="shared" si="24"/>
        <v>0</v>
      </c>
      <c r="BA19" s="6">
        <f t="shared" si="24"/>
        <v>0</v>
      </c>
      <c r="BB19" s="6">
        <f t="shared" si="24"/>
        <v>0</v>
      </c>
      <c r="BC19" s="6">
        <f t="shared" si="24"/>
        <v>0</v>
      </c>
      <c r="BD19" s="6">
        <f t="shared" si="24"/>
        <v>0</v>
      </c>
      <c r="BE19" s="6">
        <f t="shared" si="24"/>
        <v>0</v>
      </c>
      <c r="BF19" s="6">
        <f t="shared" si="24"/>
        <v>0</v>
      </c>
      <c r="BG19" s="6">
        <f t="shared" si="24"/>
        <v>0</v>
      </c>
      <c r="BH19" s="6">
        <f t="shared" si="24"/>
        <v>0</v>
      </c>
      <c r="BI19" s="6">
        <f t="shared" si="24"/>
        <v>0</v>
      </c>
      <c r="BJ19" s="6">
        <f t="shared" si="24"/>
        <v>0</v>
      </c>
      <c r="BK19" s="6">
        <f t="shared" si="24"/>
        <v>0</v>
      </c>
      <c r="BL19" s="6">
        <v>1</v>
      </c>
      <c r="BM19" s="6">
        <f>(0)/19</f>
        <v>0</v>
      </c>
      <c r="BN19" s="6">
        <f>(0)/19</f>
        <v>0</v>
      </c>
      <c r="BO19" s="6">
        <f>(0)/19</f>
        <v>0</v>
      </c>
      <c r="BP19" s="6">
        <f>(0)/19</f>
        <v>0</v>
      </c>
      <c r="BQ19" s="6">
        <f>(0)/19</f>
        <v>0</v>
      </c>
      <c r="BR19">
        <v>19</v>
      </c>
    </row>
    <row r="20" spans="1:70" x14ac:dyDescent="0.25">
      <c r="A20" s="4" t="s">
        <v>140</v>
      </c>
      <c r="B20" s="5"/>
      <c r="C20" s="5"/>
      <c r="D20" s="5"/>
      <c r="E20" s="5"/>
      <c r="F20" s="5"/>
      <c r="G20" s="5"/>
      <c r="H20" s="5"/>
      <c r="I20" s="5">
        <v>25.378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>
        <v>198.708</v>
      </c>
      <c r="AG20" s="5"/>
      <c r="AH20" s="5">
        <v>224.08600000000001</v>
      </c>
      <c r="AK20" t="s">
        <v>140</v>
      </c>
      <c r="AL20" s="6">
        <f t="shared" ref="AL20:AR20" si="25">(0)/224.086</f>
        <v>0</v>
      </c>
      <c r="AM20" s="6">
        <f t="shared" si="25"/>
        <v>0</v>
      </c>
      <c r="AN20" s="6">
        <f t="shared" si="25"/>
        <v>0</v>
      </c>
      <c r="AO20" s="6">
        <f t="shared" si="25"/>
        <v>0</v>
      </c>
      <c r="AP20" s="6">
        <f t="shared" si="25"/>
        <v>0</v>
      </c>
      <c r="AQ20" s="6">
        <f t="shared" si="25"/>
        <v>0</v>
      </c>
      <c r="AR20" s="6">
        <f t="shared" si="25"/>
        <v>0</v>
      </c>
      <c r="AS20" s="6">
        <v>0.11325116250011155</v>
      </c>
      <c r="AT20" s="6">
        <f t="shared" ref="AT20:BO20" si="26">(0)/224.086</f>
        <v>0</v>
      </c>
      <c r="AU20" s="6">
        <f t="shared" si="26"/>
        <v>0</v>
      </c>
      <c r="AV20" s="6">
        <f t="shared" si="26"/>
        <v>0</v>
      </c>
      <c r="AW20" s="6">
        <f t="shared" si="26"/>
        <v>0</v>
      </c>
      <c r="AX20" s="6">
        <f t="shared" si="26"/>
        <v>0</v>
      </c>
      <c r="AY20" s="6">
        <f t="shared" si="26"/>
        <v>0</v>
      </c>
      <c r="AZ20" s="6">
        <f t="shared" si="26"/>
        <v>0</v>
      </c>
      <c r="BA20" s="6">
        <f t="shared" si="26"/>
        <v>0</v>
      </c>
      <c r="BB20" s="6">
        <f t="shared" si="26"/>
        <v>0</v>
      </c>
      <c r="BC20" s="6">
        <f t="shared" si="26"/>
        <v>0</v>
      </c>
      <c r="BD20" s="6">
        <f t="shared" si="26"/>
        <v>0</v>
      </c>
      <c r="BE20" s="6">
        <f t="shared" si="26"/>
        <v>0</v>
      </c>
      <c r="BF20" s="6">
        <f t="shared" si="26"/>
        <v>0</v>
      </c>
      <c r="BG20" s="6">
        <f t="shared" si="26"/>
        <v>0</v>
      </c>
      <c r="BH20" s="6">
        <f t="shared" si="26"/>
        <v>0</v>
      </c>
      <c r="BI20" s="6">
        <f t="shared" si="26"/>
        <v>0</v>
      </c>
      <c r="BJ20" s="6">
        <f t="shared" si="26"/>
        <v>0</v>
      </c>
      <c r="BK20" s="6">
        <f t="shared" si="26"/>
        <v>0</v>
      </c>
      <c r="BL20" s="6">
        <f t="shared" si="26"/>
        <v>0</v>
      </c>
      <c r="BM20" s="6">
        <f t="shared" si="26"/>
        <v>0</v>
      </c>
      <c r="BN20" s="6">
        <f t="shared" si="26"/>
        <v>0</v>
      </c>
      <c r="BO20" s="6">
        <f t="shared" si="26"/>
        <v>0</v>
      </c>
      <c r="BP20" s="6">
        <v>0.88674883749988842</v>
      </c>
      <c r="BQ20" s="6">
        <f>(0)/224.086</f>
        <v>0</v>
      </c>
      <c r="BR20">
        <v>224.08600000000001</v>
      </c>
    </row>
    <row r="21" spans="1:70" x14ac:dyDescent="0.25">
      <c r="A21" s="4" t="s">
        <v>82</v>
      </c>
      <c r="B21" s="5"/>
      <c r="C21" s="5"/>
      <c r="D21" s="5"/>
      <c r="E21" s="5">
        <v>4.1840000000000002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>
        <v>4.1840000000000002</v>
      </c>
      <c r="AK21" t="s">
        <v>82</v>
      </c>
      <c r="AL21" s="6">
        <f>(0)/4.184</f>
        <v>0</v>
      </c>
      <c r="AM21" s="6">
        <f>(0)/4.184</f>
        <v>0</v>
      </c>
      <c r="AN21" s="6">
        <f>(0)/4.184</f>
        <v>0</v>
      </c>
      <c r="AO21" s="6">
        <v>1</v>
      </c>
      <c r="AP21" s="6">
        <f t="shared" ref="AP21:BQ21" si="27">(0)/4.184</f>
        <v>0</v>
      </c>
      <c r="AQ21" s="6">
        <f t="shared" si="27"/>
        <v>0</v>
      </c>
      <c r="AR21" s="6">
        <f t="shared" si="27"/>
        <v>0</v>
      </c>
      <c r="AS21" s="6">
        <f t="shared" si="27"/>
        <v>0</v>
      </c>
      <c r="AT21" s="6">
        <f t="shared" si="27"/>
        <v>0</v>
      </c>
      <c r="AU21" s="6">
        <f t="shared" si="27"/>
        <v>0</v>
      </c>
      <c r="AV21" s="6">
        <f t="shared" si="27"/>
        <v>0</v>
      </c>
      <c r="AW21" s="6">
        <f t="shared" si="27"/>
        <v>0</v>
      </c>
      <c r="AX21" s="6">
        <f t="shared" si="27"/>
        <v>0</v>
      </c>
      <c r="AY21" s="6">
        <f t="shared" si="27"/>
        <v>0</v>
      </c>
      <c r="AZ21" s="6">
        <f t="shared" si="27"/>
        <v>0</v>
      </c>
      <c r="BA21" s="6">
        <f t="shared" si="27"/>
        <v>0</v>
      </c>
      <c r="BB21" s="6">
        <f t="shared" si="27"/>
        <v>0</v>
      </c>
      <c r="BC21" s="6">
        <f t="shared" si="27"/>
        <v>0</v>
      </c>
      <c r="BD21" s="6">
        <f t="shared" si="27"/>
        <v>0</v>
      </c>
      <c r="BE21" s="6">
        <f t="shared" si="27"/>
        <v>0</v>
      </c>
      <c r="BF21" s="6">
        <f t="shared" si="27"/>
        <v>0</v>
      </c>
      <c r="BG21" s="6">
        <f t="shared" si="27"/>
        <v>0</v>
      </c>
      <c r="BH21" s="6">
        <f t="shared" si="27"/>
        <v>0</v>
      </c>
      <c r="BI21" s="6">
        <f t="shared" si="27"/>
        <v>0</v>
      </c>
      <c r="BJ21" s="6">
        <f t="shared" si="27"/>
        <v>0</v>
      </c>
      <c r="BK21" s="6">
        <f t="shared" si="27"/>
        <v>0</v>
      </c>
      <c r="BL21" s="6">
        <f t="shared" si="27"/>
        <v>0</v>
      </c>
      <c r="BM21" s="6">
        <f t="shared" si="27"/>
        <v>0</v>
      </c>
      <c r="BN21" s="6">
        <f t="shared" si="27"/>
        <v>0</v>
      </c>
      <c r="BO21" s="6">
        <f t="shared" si="27"/>
        <v>0</v>
      </c>
      <c r="BP21" s="6">
        <f t="shared" si="27"/>
        <v>0</v>
      </c>
      <c r="BQ21" s="6">
        <f t="shared" si="27"/>
        <v>0</v>
      </c>
      <c r="BR21">
        <v>4.1840000000000002</v>
      </c>
    </row>
    <row r="22" spans="1:70" x14ac:dyDescent="0.25">
      <c r="A22" s="4" t="s">
        <v>99</v>
      </c>
      <c r="B22" s="5"/>
      <c r="C22" s="5"/>
      <c r="D22" s="5"/>
      <c r="E22" s="5"/>
      <c r="F22" s="5">
        <v>0.747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>
        <v>22.08</v>
      </c>
      <c r="W22" s="5">
        <v>0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22.826999999999998</v>
      </c>
      <c r="AK22" t="s">
        <v>99</v>
      </c>
      <c r="AL22" s="6">
        <f>(0)/22.827</f>
        <v>0</v>
      </c>
      <c r="AM22" s="6">
        <f>(0)/22.827</f>
        <v>0</v>
      </c>
      <c r="AN22" s="6">
        <f>(0)/22.827</f>
        <v>0</v>
      </c>
      <c r="AO22" s="6">
        <f>(0)/22.827</f>
        <v>0</v>
      </c>
      <c r="AP22" s="6">
        <v>3.2724405309501908E-2</v>
      </c>
      <c r="AQ22" s="6">
        <f t="shared" ref="AQ22:BE22" si="28">(0)/22.827</f>
        <v>0</v>
      </c>
      <c r="AR22" s="6">
        <f t="shared" si="28"/>
        <v>0</v>
      </c>
      <c r="AS22" s="6">
        <f t="shared" si="28"/>
        <v>0</v>
      </c>
      <c r="AT22" s="6">
        <f t="shared" si="28"/>
        <v>0</v>
      </c>
      <c r="AU22" s="6">
        <f t="shared" si="28"/>
        <v>0</v>
      </c>
      <c r="AV22" s="6">
        <f t="shared" si="28"/>
        <v>0</v>
      </c>
      <c r="AW22" s="6">
        <f t="shared" si="28"/>
        <v>0</v>
      </c>
      <c r="AX22" s="6">
        <f t="shared" si="28"/>
        <v>0</v>
      </c>
      <c r="AY22" s="6">
        <f t="shared" si="28"/>
        <v>0</v>
      </c>
      <c r="AZ22" s="6">
        <f t="shared" si="28"/>
        <v>0</v>
      </c>
      <c r="BA22" s="6">
        <f t="shared" si="28"/>
        <v>0</v>
      </c>
      <c r="BB22" s="6">
        <f t="shared" si="28"/>
        <v>0</v>
      </c>
      <c r="BC22" s="6">
        <f t="shared" si="28"/>
        <v>0</v>
      </c>
      <c r="BD22" s="6">
        <f t="shared" si="28"/>
        <v>0</v>
      </c>
      <c r="BE22" s="6">
        <f t="shared" si="28"/>
        <v>0</v>
      </c>
      <c r="BF22" s="6">
        <v>0.96727559469049806</v>
      </c>
      <c r="BG22" s="6">
        <v>0</v>
      </c>
      <c r="BH22" s="6">
        <f t="shared" ref="BH22:BQ22" si="29">(0)/22.827</f>
        <v>0</v>
      </c>
      <c r="BI22" s="6">
        <f t="shared" si="29"/>
        <v>0</v>
      </c>
      <c r="BJ22" s="6">
        <f t="shared" si="29"/>
        <v>0</v>
      </c>
      <c r="BK22" s="6">
        <f t="shared" si="29"/>
        <v>0</v>
      </c>
      <c r="BL22" s="6">
        <f t="shared" si="29"/>
        <v>0</v>
      </c>
      <c r="BM22" s="6">
        <f t="shared" si="29"/>
        <v>0</v>
      </c>
      <c r="BN22" s="6">
        <f t="shared" si="29"/>
        <v>0</v>
      </c>
      <c r="BO22" s="6">
        <f t="shared" si="29"/>
        <v>0</v>
      </c>
      <c r="BP22" s="6">
        <f t="shared" si="29"/>
        <v>0</v>
      </c>
      <c r="BQ22" s="6">
        <f t="shared" si="29"/>
        <v>0</v>
      </c>
      <c r="BR22">
        <v>22.826999999999998</v>
      </c>
    </row>
    <row r="23" spans="1:70" x14ac:dyDescent="0.25">
      <c r="A23" s="4" t="s">
        <v>71</v>
      </c>
      <c r="B23" s="5"/>
      <c r="C23" s="5"/>
      <c r="D23" s="5"/>
      <c r="E23" s="5">
        <v>3.1930000000000001</v>
      </c>
      <c r="F23" s="5">
        <v>16.513000000000002</v>
      </c>
      <c r="G23" s="5"/>
      <c r="H23" s="5">
        <v>4.1850000000000005</v>
      </c>
      <c r="I23" s="5">
        <v>3.843</v>
      </c>
      <c r="J23" s="5"/>
      <c r="K23" s="5"/>
      <c r="L23" s="5"/>
      <c r="M23" s="5">
        <v>39.975000000000001</v>
      </c>
      <c r="N23" s="5"/>
      <c r="O23" s="5">
        <v>12.306000000000001</v>
      </c>
      <c r="P23" s="5">
        <v>4.1159999999999997</v>
      </c>
      <c r="Q23" s="5"/>
      <c r="R23" s="5"/>
      <c r="S23" s="5"/>
      <c r="T23" s="5"/>
      <c r="U23" s="5"/>
      <c r="V23" s="5"/>
      <c r="W23" s="5">
        <v>3.9320000000000004</v>
      </c>
      <c r="X23" s="5">
        <v>1.0589999999999999</v>
      </c>
      <c r="Y23" s="5"/>
      <c r="Z23" s="5"/>
      <c r="AA23" s="5"/>
      <c r="AB23" s="5">
        <v>7.6859999999999999</v>
      </c>
      <c r="AC23" s="5"/>
      <c r="AD23" s="5"/>
      <c r="AE23" s="5">
        <v>25.677</v>
      </c>
      <c r="AF23" s="5">
        <v>1.0880000000000001</v>
      </c>
      <c r="AG23" s="5"/>
      <c r="AH23" s="5">
        <v>123.57299999999998</v>
      </c>
      <c r="AK23" t="s">
        <v>71</v>
      </c>
      <c r="AL23" s="6">
        <f>(0)/123.573</f>
        <v>0</v>
      </c>
      <c r="AM23" s="6">
        <f>(0)/123.573</f>
        <v>0</v>
      </c>
      <c r="AN23" s="6">
        <f>(0)/123.573</f>
        <v>0</v>
      </c>
      <c r="AO23" s="6">
        <v>2.5838977770224893E-2</v>
      </c>
      <c r="AP23" s="6">
        <v>0.13362951453796545</v>
      </c>
      <c r="AQ23" s="6">
        <f>(0)/123.573</f>
        <v>0</v>
      </c>
      <c r="AR23" s="6">
        <v>3.3866621349323889E-2</v>
      </c>
      <c r="AS23" s="6">
        <v>3.1099026486368385E-2</v>
      </c>
      <c r="AT23" s="6">
        <f>(0)/123.573</f>
        <v>0</v>
      </c>
      <c r="AU23" s="6">
        <f>(0)/123.573</f>
        <v>0</v>
      </c>
      <c r="AV23" s="6">
        <f>(0)/123.573</f>
        <v>0</v>
      </c>
      <c r="AW23" s="6">
        <v>0.32349299604282494</v>
      </c>
      <c r="AX23" s="6">
        <f>(0)/123.573</f>
        <v>0</v>
      </c>
      <c r="AY23" s="6">
        <v>9.9584860770556699E-2</v>
      </c>
      <c r="AZ23" s="6">
        <v>3.3308246947148651E-2</v>
      </c>
      <c r="BA23" s="6">
        <f t="shared" ref="BA23:BF23" si="30">(0)/123.573</f>
        <v>0</v>
      </c>
      <c r="BB23" s="6">
        <f t="shared" si="30"/>
        <v>0</v>
      </c>
      <c r="BC23" s="6">
        <f t="shared" si="30"/>
        <v>0</v>
      </c>
      <c r="BD23" s="6">
        <f t="shared" si="30"/>
        <v>0</v>
      </c>
      <c r="BE23" s="6">
        <f t="shared" si="30"/>
        <v>0</v>
      </c>
      <c r="BF23" s="6">
        <f t="shared" si="30"/>
        <v>0</v>
      </c>
      <c r="BG23" s="6">
        <v>3.1819248541348037E-2</v>
      </c>
      <c r="BH23" s="6">
        <v>8.569833215993786E-3</v>
      </c>
      <c r="BI23" s="6">
        <f>(0)/123.573</f>
        <v>0</v>
      </c>
      <c r="BJ23" s="6">
        <f>(0)/123.573</f>
        <v>0</v>
      </c>
      <c r="BK23" s="6">
        <f>(0)/123.573</f>
        <v>0</v>
      </c>
      <c r="BL23" s="6">
        <v>6.219805297273677E-2</v>
      </c>
      <c r="BM23" s="6">
        <f>(0)/123.573</f>
        <v>0</v>
      </c>
      <c r="BN23" s="6">
        <f>(0)/123.573</f>
        <v>0</v>
      </c>
      <c r="BO23" s="6">
        <v>0.20778810905294851</v>
      </c>
      <c r="BP23" s="6">
        <v>8.80451231256019E-3</v>
      </c>
      <c r="BQ23" s="6">
        <f>(0)/123.573</f>
        <v>0</v>
      </c>
      <c r="BR23">
        <v>123.57299999999998</v>
      </c>
    </row>
    <row r="24" spans="1:70" x14ac:dyDescent="0.25">
      <c r="A24" s="4" t="s">
        <v>61</v>
      </c>
      <c r="B24" s="5"/>
      <c r="C24" s="5"/>
      <c r="D24" s="5"/>
      <c r="E24" s="5">
        <v>2.7969999999999997</v>
      </c>
      <c r="F24" s="5"/>
      <c r="G24" s="5"/>
      <c r="H24" s="5"/>
      <c r="I24" s="5"/>
      <c r="J24" s="5"/>
      <c r="K24" s="5">
        <v>78.923000000000002</v>
      </c>
      <c r="L24" s="5"/>
      <c r="M24" s="5">
        <v>8</v>
      </c>
      <c r="N24" s="5">
        <v>1</v>
      </c>
      <c r="O24" s="5"/>
      <c r="P24" s="5">
        <v>1.9929999999999999</v>
      </c>
      <c r="Q24" s="5"/>
      <c r="R24" s="5"/>
      <c r="S24" s="5"/>
      <c r="T24" s="5"/>
      <c r="U24" s="5"/>
      <c r="V24" s="5">
        <v>5.7039999999999997</v>
      </c>
      <c r="W24" s="5"/>
      <c r="X24" s="5"/>
      <c r="Y24" s="5"/>
      <c r="Z24" s="5"/>
      <c r="AA24" s="5"/>
      <c r="AB24" s="5"/>
      <c r="AC24" s="5"/>
      <c r="AD24" s="5"/>
      <c r="AE24" s="5"/>
      <c r="AF24" s="5">
        <v>1.5</v>
      </c>
      <c r="AG24" s="5"/>
      <c r="AH24" s="5">
        <v>99.916999999999987</v>
      </c>
      <c r="AK24" t="s">
        <v>61</v>
      </c>
      <c r="AL24" s="6">
        <f>(0)/99.917</f>
        <v>0</v>
      </c>
      <c r="AM24" s="6">
        <f>(0)/99.917</f>
        <v>0</v>
      </c>
      <c r="AN24" s="6">
        <f>(0)/99.917</f>
        <v>0</v>
      </c>
      <c r="AO24" s="6">
        <v>2.7993234384539167E-2</v>
      </c>
      <c r="AP24" s="6">
        <f>(0)/99.917</f>
        <v>0</v>
      </c>
      <c r="AQ24" s="6">
        <f>(0)/99.917</f>
        <v>0</v>
      </c>
      <c r="AR24" s="6">
        <f>(0)/99.917</f>
        <v>0</v>
      </c>
      <c r="AS24" s="6">
        <f>(0)/99.917</f>
        <v>0</v>
      </c>
      <c r="AT24" s="6">
        <f>(0)/99.917</f>
        <v>0</v>
      </c>
      <c r="AU24" s="6">
        <v>0.78988560505219341</v>
      </c>
      <c r="AV24" s="6">
        <f>(0)/99.917</f>
        <v>0</v>
      </c>
      <c r="AW24" s="6">
        <v>8.0066455157780964E-2</v>
      </c>
      <c r="AX24" s="6">
        <v>1.000830689472262E-2</v>
      </c>
      <c r="AY24" s="6">
        <f>(0)/99.917</f>
        <v>0</v>
      </c>
      <c r="AZ24" s="6">
        <v>1.9946555641182181E-2</v>
      </c>
      <c r="BA24" s="6">
        <f>(0)/99.917</f>
        <v>0</v>
      </c>
      <c r="BB24" s="6">
        <f>(0)/99.917</f>
        <v>0</v>
      </c>
      <c r="BC24" s="6">
        <f>(0)/99.917</f>
        <v>0</v>
      </c>
      <c r="BD24" s="6">
        <f>(0)/99.917</f>
        <v>0</v>
      </c>
      <c r="BE24" s="6">
        <f>(0)/99.917</f>
        <v>0</v>
      </c>
      <c r="BF24" s="6">
        <v>5.7087382527497829E-2</v>
      </c>
      <c r="BG24" s="6">
        <f t="shared" ref="BG24:BO24" si="31">(0)/99.917</f>
        <v>0</v>
      </c>
      <c r="BH24" s="6">
        <f t="shared" si="31"/>
        <v>0</v>
      </c>
      <c r="BI24" s="6">
        <f t="shared" si="31"/>
        <v>0</v>
      </c>
      <c r="BJ24" s="6">
        <f t="shared" si="31"/>
        <v>0</v>
      </c>
      <c r="BK24" s="6">
        <f t="shared" si="31"/>
        <v>0</v>
      </c>
      <c r="BL24" s="6">
        <f t="shared" si="31"/>
        <v>0</v>
      </c>
      <c r="BM24" s="6">
        <f t="shared" si="31"/>
        <v>0</v>
      </c>
      <c r="BN24" s="6">
        <f t="shared" si="31"/>
        <v>0</v>
      </c>
      <c r="BO24" s="6">
        <f t="shared" si="31"/>
        <v>0</v>
      </c>
      <c r="BP24" s="6">
        <v>1.5012460342083932E-2</v>
      </c>
      <c r="BQ24" s="6">
        <f>(0)/99.917</f>
        <v>0</v>
      </c>
      <c r="BR24">
        <v>99.916999999999987</v>
      </c>
    </row>
    <row r="25" spans="1:70" x14ac:dyDescent="0.25">
      <c r="A25" s="4" t="s">
        <v>46</v>
      </c>
      <c r="B25" s="5"/>
      <c r="C25" s="5"/>
      <c r="D25" s="5">
        <v>14.831999999999999</v>
      </c>
      <c r="E25" s="5"/>
      <c r="F25" s="5">
        <v>18.010999999999999</v>
      </c>
      <c r="G25" s="5"/>
      <c r="H25" s="5"/>
      <c r="I25" s="5"/>
      <c r="J25" s="5"/>
      <c r="K25" s="5"/>
      <c r="L25" s="5"/>
      <c r="M25" s="5">
        <v>1.1850000000000001</v>
      </c>
      <c r="N25" s="5"/>
      <c r="O25" s="5"/>
      <c r="P25" s="5"/>
      <c r="Q25" s="5"/>
      <c r="R25" s="5"/>
      <c r="S25" s="5"/>
      <c r="T25" s="5"/>
      <c r="U25" s="5"/>
      <c r="V25" s="5">
        <v>32</v>
      </c>
      <c r="W25" s="5">
        <v>201.113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>
        <v>267.14099999999996</v>
      </c>
      <c r="AK25" t="s">
        <v>46</v>
      </c>
      <c r="AL25" s="6">
        <f>(0)/267.141</f>
        <v>0</v>
      </c>
      <c r="AM25" s="6">
        <f>(0)/267.141</f>
        <v>0</v>
      </c>
      <c r="AN25" s="6">
        <v>5.552124159151909E-2</v>
      </c>
      <c r="AO25" s="6">
        <f>(0)/267.141</f>
        <v>0</v>
      </c>
      <c r="AP25" s="6">
        <v>6.7421324319366926E-2</v>
      </c>
      <c r="AQ25" s="6">
        <f t="shared" ref="AQ25:AV25" si="32">(0)/267.141</f>
        <v>0</v>
      </c>
      <c r="AR25" s="6">
        <f t="shared" si="32"/>
        <v>0</v>
      </c>
      <c r="AS25" s="6">
        <f t="shared" si="32"/>
        <v>0</v>
      </c>
      <c r="AT25" s="6">
        <f t="shared" si="32"/>
        <v>0</v>
      </c>
      <c r="AU25" s="6">
        <f t="shared" si="32"/>
        <v>0</v>
      </c>
      <c r="AV25" s="6">
        <f t="shared" si="32"/>
        <v>0</v>
      </c>
      <c r="AW25" s="6">
        <v>4.4358597145327753E-3</v>
      </c>
      <c r="AX25" s="6">
        <f t="shared" ref="AX25:BE25" si="33">(0)/267.141</f>
        <v>0</v>
      </c>
      <c r="AY25" s="6">
        <f t="shared" si="33"/>
        <v>0</v>
      </c>
      <c r="AZ25" s="6">
        <f t="shared" si="33"/>
        <v>0</v>
      </c>
      <c r="BA25" s="6">
        <f t="shared" si="33"/>
        <v>0</v>
      </c>
      <c r="BB25" s="6">
        <f t="shared" si="33"/>
        <v>0</v>
      </c>
      <c r="BC25" s="6">
        <f t="shared" si="33"/>
        <v>0</v>
      </c>
      <c r="BD25" s="6">
        <f t="shared" si="33"/>
        <v>0</v>
      </c>
      <c r="BE25" s="6">
        <f t="shared" si="33"/>
        <v>0</v>
      </c>
      <c r="BF25" s="6">
        <v>0.11978692900004119</v>
      </c>
      <c r="BG25" s="6">
        <v>0.75283464537454015</v>
      </c>
      <c r="BH25" s="6">
        <f t="shared" ref="BH25:BQ25" si="34">(0)/267.141</f>
        <v>0</v>
      </c>
      <c r="BI25" s="6">
        <f t="shared" si="34"/>
        <v>0</v>
      </c>
      <c r="BJ25" s="6">
        <f t="shared" si="34"/>
        <v>0</v>
      </c>
      <c r="BK25" s="6">
        <f t="shared" si="34"/>
        <v>0</v>
      </c>
      <c r="BL25" s="6">
        <f t="shared" si="34"/>
        <v>0</v>
      </c>
      <c r="BM25" s="6">
        <f t="shared" si="34"/>
        <v>0</v>
      </c>
      <c r="BN25" s="6">
        <f t="shared" si="34"/>
        <v>0</v>
      </c>
      <c r="BO25" s="6">
        <f t="shared" si="34"/>
        <v>0</v>
      </c>
      <c r="BP25" s="6">
        <f t="shared" si="34"/>
        <v>0</v>
      </c>
      <c r="BQ25" s="6">
        <f t="shared" si="34"/>
        <v>0</v>
      </c>
      <c r="BR25">
        <v>267.14099999999996</v>
      </c>
    </row>
    <row r="26" spans="1:70" x14ac:dyDescent="0.25">
      <c r="A26" s="4" t="s">
        <v>23</v>
      </c>
      <c r="B26" s="5"/>
      <c r="C26" s="5"/>
      <c r="D26" s="5">
        <v>329.15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>
        <v>329.15</v>
      </c>
      <c r="AK26" t="s">
        <v>23</v>
      </c>
      <c r="AL26" s="6">
        <f>(0)/329.15</f>
        <v>0</v>
      </c>
      <c r="AM26" s="6">
        <f>(0)/329.15</f>
        <v>0</v>
      </c>
      <c r="AN26" s="6">
        <v>1</v>
      </c>
      <c r="AO26" s="6">
        <f t="shared" ref="AO26:BQ26" si="35">(0)/329.15</f>
        <v>0</v>
      </c>
      <c r="AP26" s="6">
        <f t="shared" si="35"/>
        <v>0</v>
      </c>
      <c r="AQ26" s="6">
        <f t="shared" si="35"/>
        <v>0</v>
      </c>
      <c r="AR26" s="6">
        <f t="shared" si="35"/>
        <v>0</v>
      </c>
      <c r="AS26" s="6">
        <f t="shared" si="35"/>
        <v>0</v>
      </c>
      <c r="AT26" s="6">
        <f t="shared" si="35"/>
        <v>0</v>
      </c>
      <c r="AU26" s="6">
        <f t="shared" si="35"/>
        <v>0</v>
      </c>
      <c r="AV26" s="6">
        <f t="shared" si="35"/>
        <v>0</v>
      </c>
      <c r="AW26" s="6">
        <f t="shared" si="35"/>
        <v>0</v>
      </c>
      <c r="AX26" s="6">
        <f t="shared" si="35"/>
        <v>0</v>
      </c>
      <c r="AY26" s="6">
        <f t="shared" si="35"/>
        <v>0</v>
      </c>
      <c r="AZ26" s="6">
        <f t="shared" si="35"/>
        <v>0</v>
      </c>
      <c r="BA26" s="6">
        <f t="shared" si="35"/>
        <v>0</v>
      </c>
      <c r="BB26" s="6">
        <f t="shared" si="35"/>
        <v>0</v>
      </c>
      <c r="BC26" s="6">
        <f t="shared" si="35"/>
        <v>0</v>
      </c>
      <c r="BD26" s="6">
        <f t="shared" si="35"/>
        <v>0</v>
      </c>
      <c r="BE26" s="6">
        <f t="shared" si="35"/>
        <v>0</v>
      </c>
      <c r="BF26" s="6">
        <f t="shared" si="35"/>
        <v>0</v>
      </c>
      <c r="BG26" s="6">
        <f t="shared" si="35"/>
        <v>0</v>
      </c>
      <c r="BH26" s="6">
        <f t="shared" si="35"/>
        <v>0</v>
      </c>
      <c r="BI26" s="6">
        <f t="shared" si="35"/>
        <v>0</v>
      </c>
      <c r="BJ26" s="6">
        <f t="shared" si="35"/>
        <v>0</v>
      </c>
      <c r="BK26" s="6">
        <f t="shared" si="35"/>
        <v>0</v>
      </c>
      <c r="BL26" s="6">
        <f t="shared" si="35"/>
        <v>0</v>
      </c>
      <c r="BM26" s="6">
        <f t="shared" si="35"/>
        <v>0</v>
      </c>
      <c r="BN26" s="6">
        <f t="shared" si="35"/>
        <v>0</v>
      </c>
      <c r="BO26" s="6">
        <f t="shared" si="35"/>
        <v>0</v>
      </c>
      <c r="BP26" s="6">
        <f t="shared" si="35"/>
        <v>0</v>
      </c>
      <c r="BQ26" s="6">
        <f t="shared" si="35"/>
        <v>0</v>
      </c>
      <c r="BR26">
        <v>329.15</v>
      </c>
    </row>
    <row r="27" spans="1:70" x14ac:dyDescent="0.25">
      <c r="A27" s="4" t="s">
        <v>76</v>
      </c>
      <c r="B27" s="5"/>
      <c r="C27" s="5"/>
      <c r="D27" s="5"/>
      <c r="E27" s="5">
        <v>114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>
        <v>2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>
        <v>116</v>
      </c>
      <c r="AK27" t="s">
        <v>76</v>
      </c>
      <c r="AL27" s="6">
        <f>(0)/116</f>
        <v>0</v>
      </c>
      <c r="AM27" s="6">
        <f>(0)/116</f>
        <v>0</v>
      </c>
      <c r="AN27" s="6">
        <f>(0)/116</f>
        <v>0</v>
      </c>
      <c r="AO27" s="6">
        <v>0.98275862068965514</v>
      </c>
      <c r="AP27" s="6">
        <f t="shared" ref="AP27:BC27" si="36">(0)/116</f>
        <v>0</v>
      </c>
      <c r="AQ27" s="6">
        <f t="shared" si="36"/>
        <v>0</v>
      </c>
      <c r="AR27" s="6">
        <f t="shared" si="36"/>
        <v>0</v>
      </c>
      <c r="AS27" s="6">
        <f t="shared" si="36"/>
        <v>0</v>
      </c>
      <c r="AT27" s="6">
        <f t="shared" si="36"/>
        <v>0</v>
      </c>
      <c r="AU27" s="6">
        <f t="shared" si="36"/>
        <v>0</v>
      </c>
      <c r="AV27" s="6">
        <f t="shared" si="36"/>
        <v>0</v>
      </c>
      <c r="AW27" s="6">
        <f t="shared" si="36"/>
        <v>0</v>
      </c>
      <c r="AX27" s="6">
        <f t="shared" si="36"/>
        <v>0</v>
      </c>
      <c r="AY27" s="6">
        <f t="shared" si="36"/>
        <v>0</v>
      </c>
      <c r="AZ27" s="6">
        <f t="shared" si="36"/>
        <v>0</v>
      </c>
      <c r="BA27" s="6">
        <f t="shared" si="36"/>
        <v>0</v>
      </c>
      <c r="BB27" s="6">
        <f t="shared" si="36"/>
        <v>0</v>
      </c>
      <c r="BC27" s="6">
        <f t="shared" si="36"/>
        <v>0</v>
      </c>
      <c r="BD27" s="6">
        <v>1.7241379310344827E-2</v>
      </c>
      <c r="BE27" s="6">
        <f t="shared" ref="BE27:BQ27" si="37">(0)/116</f>
        <v>0</v>
      </c>
      <c r="BF27" s="6">
        <f t="shared" si="37"/>
        <v>0</v>
      </c>
      <c r="BG27" s="6">
        <f t="shared" si="37"/>
        <v>0</v>
      </c>
      <c r="BH27" s="6">
        <f t="shared" si="37"/>
        <v>0</v>
      </c>
      <c r="BI27" s="6">
        <f t="shared" si="37"/>
        <v>0</v>
      </c>
      <c r="BJ27" s="6">
        <f t="shared" si="37"/>
        <v>0</v>
      </c>
      <c r="BK27" s="6">
        <f t="shared" si="37"/>
        <v>0</v>
      </c>
      <c r="BL27" s="6">
        <f t="shared" si="37"/>
        <v>0</v>
      </c>
      <c r="BM27" s="6">
        <f t="shared" si="37"/>
        <v>0</v>
      </c>
      <c r="BN27" s="6">
        <f t="shared" si="37"/>
        <v>0</v>
      </c>
      <c r="BO27" s="6">
        <f t="shared" si="37"/>
        <v>0</v>
      </c>
      <c r="BP27" s="6">
        <f t="shared" si="37"/>
        <v>0</v>
      </c>
      <c r="BQ27" s="6">
        <f t="shared" si="37"/>
        <v>0</v>
      </c>
      <c r="BR27">
        <v>116</v>
      </c>
    </row>
    <row r="28" spans="1:70" x14ac:dyDescent="0.25">
      <c r="A28" s="4" t="s">
        <v>223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>
        <v>2.8119999999999998</v>
      </c>
      <c r="N28" s="5">
        <v>51.808</v>
      </c>
      <c r="O28" s="5"/>
      <c r="P28" s="5">
        <v>2661.3380000000002</v>
      </c>
      <c r="Q28" s="5"/>
      <c r="R28" s="5"/>
      <c r="S28" s="5"/>
      <c r="T28" s="5"/>
      <c r="U28" s="5"/>
      <c r="V28" s="5"/>
      <c r="W28" s="5">
        <v>6111.4050000000007</v>
      </c>
      <c r="X28" s="5"/>
      <c r="Y28" s="5"/>
      <c r="Z28" s="5"/>
      <c r="AA28" s="5"/>
      <c r="AB28" s="5"/>
      <c r="AC28" s="5"/>
      <c r="AD28" s="5"/>
      <c r="AE28" s="5"/>
      <c r="AF28" s="5">
        <v>136.422</v>
      </c>
      <c r="AG28" s="5"/>
      <c r="AH28" s="5">
        <v>8963.7850000000017</v>
      </c>
      <c r="AK28" t="s">
        <v>223</v>
      </c>
      <c r="AL28" s="6">
        <f t="shared" ref="AL28:AV28" si="38">(0)/8963.785</f>
        <v>0</v>
      </c>
      <c r="AM28" s="6">
        <f t="shared" si="38"/>
        <v>0</v>
      </c>
      <c r="AN28" s="6">
        <f t="shared" si="38"/>
        <v>0</v>
      </c>
      <c r="AO28" s="6">
        <f t="shared" si="38"/>
        <v>0</v>
      </c>
      <c r="AP28" s="6">
        <f t="shared" si="38"/>
        <v>0</v>
      </c>
      <c r="AQ28" s="6">
        <f t="shared" si="38"/>
        <v>0</v>
      </c>
      <c r="AR28" s="6">
        <f t="shared" si="38"/>
        <v>0</v>
      </c>
      <c r="AS28" s="6">
        <f t="shared" si="38"/>
        <v>0</v>
      </c>
      <c r="AT28" s="6">
        <f t="shared" si="38"/>
        <v>0</v>
      </c>
      <c r="AU28" s="6">
        <f t="shared" si="38"/>
        <v>0</v>
      </c>
      <c r="AV28" s="6">
        <f t="shared" si="38"/>
        <v>0</v>
      </c>
      <c r="AW28" s="6">
        <v>3.1370676561296362E-4</v>
      </c>
      <c r="AX28" s="6">
        <v>5.779701320368571E-3</v>
      </c>
      <c r="AY28" s="6">
        <f>(0)/8963.785</f>
        <v>0</v>
      </c>
      <c r="AZ28" s="6">
        <v>0.29689891044910155</v>
      </c>
      <c r="BA28" s="6">
        <f t="shared" ref="BA28:BF28" si="39">(0)/8963.785</f>
        <v>0</v>
      </c>
      <c r="BB28" s="6">
        <f t="shared" si="39"/>
        <v>0</v>
      </c>
      <c r="BC28" s="6">
        <f t="shared" si="39"/>
        <v>0</v>
      </c>
      <c r="BD28" s="6">
        <f t="shared" si="39"/>
        <v>0</v>
      </c>
      <c r="BE28" s="6">
        <f t="shared" si="39"/>
        <v>0</v>
      </c>
      <c r="BF28" s="6">
        <f t="shared" si="39"/>
        <v>0</v>
      </c>
      <c r="BG28" s="6">
        <v>0.68178844093203927</v>
      </c>
      <c r="BH28" s="6">
        <f t="shared" ref="BH28:BO28" si="40">(0)/8963.785</f>
        <v>0</v>
      </c>
      <c r="BI28" s="6">
        <f t="shared" si="40"/>
        <v>0</v>
      </c>
      <c r="BJ28" s="6">
        <f t="shared" si="40"/>
        <v>0</v>
      </c>
      <c r="BK28" s="6">
        <f t="shared" si="40"/>
        <v>0</v>
      </c>
      <c r="BL28" s="6">
        <f t="shared" si="40"/>
        <v>0</v>
      </c>
      <c r="BM28" s="6">
        <f t="shared" si="40"/>
        <v>0</v>
      </c>
      <c r="BN28" s="6">
        <f t="shared" si="40"/>
        <v>0</v>
      </c>
      <c r="BO28" s="6">
        <f t="shared" si="40"/>
        <v>0</v>
      </c>
      <c r="BP28" s="6">
        <v>1.521924053287757E-2</v>
      </c>
      <c r="BQ28" s="6">
        <f>(0)/8963.785</f>
        <v>0</v>
      </c>
      <c r="BR28">
        <v>8963.7850000000017</v>
      </c>
    </row>
    <row r="29" spans="1:70" x14ac:dyDescent="0.25">
      <c r="A29" s="4" t="s">
        <v>13</v>
      </c>
      <c r="B29" s="5"/>
      <c r="C29" s="5">
        <v>39.481999999999999</v>
      </c>
      <c r="D29" s="5">
        <v>183.679</v>
      </c>
      <c r="E29" s="5">
        <v>81.716999999999999</v>
      </c>
      <c r="F29" s="5">
        <v>4.1500000000000004</v>
      </c>
      <c r="G29" s="5">
        <v>2.7320000000000002</v>
      </c>
      <c r="H29" s="5"/>
      <c r="I29" s="5">
        <v>3.4019999999999997</v>
      </c>
      <c r="J29" s="5">
        <v>9.968</v>
      </c>
      <c r="K29" s="5"/>
      <c r="L29" s="5">
        <v>34</v>
      </c>
      <c r="M29" s="5">
        <v>4985.4139999999998</v>
      </c>
      <c r="N29" s="5">
        <v>53.164000000000001</v>
      </c>
      <c r="O29" s="5"/>
      <c r="P29" s="5">
        <v>767.17599999999993</v>
      </c>
      <c r="Q29" s="5">
        <v>166.85400000000001</v>
      </c>
      <c r="R29" s="5">
        <v>61</v>
      </c>
      <c r="S29" s="5"/>
      <c r="T29" s="5"/>
      <c r="U29" s="5">
        <v>11</v>
      </c>
      <c r="V29" s="5">
        <v>2</v>
      </c>
      <c r="W29" s="5">
        <v>561.97200000000009</v>
      </c>
      <c r="X29" s="5">
        <v>4.5439999999999996</v>
      </c>
      <c r="Y29" s="5">
        <v>1.0960000000000001</v>
      </c>
      <c r="Z29" s="5"/>
      <c r="AA29" s="5"/>
      <c r="AB29" s="5">
        <v>122.25200000000001</v>
      </c>
      <c r="AC29" s="5"/>
      <c r="AD29" s="5"/>
      <c r="AE29" s="5">
        <v>2059.4390000000003</v>
      </c>
      <c r="AF29" s="5">
        <v>43.271000000000001</v>
      </c>
      <c r="AG29" s="5"/>
      <c r="AH29" s="5">
        <v>9198.3120000000017</v>
      </c>
      <c r="AK29" t="s">
        <v>13</v>
      </c>
      <c r="AL29" s="6">
        <f>(0)/9198.312</f>
        <v>0</v>
      </c>
      <c r="AM29" s="6">
        <v>4.2923092845730815E-3</v>
      </c>
      <c r="AN29" s="6">
        <v>1.9968772531307914E-2</v>
      </c>
      <c r="AO29" s="6">
        <v>8.8839126135316984E-3</v>
      </c>
      <c r="AP29" s="6">
        <v>4.5116973636032348E-4</v>
      </c>
      <c r="AQ29" s="6">
        <v>2.9701101680395267E-4</v>
      </c>
      <c r="AR29" s="6">
        <f>(0)/9198.312</f>
        <v>0</v>
      </c>
      <c r="AS29" s="6">
        <v>3.6985046821634218E-4</v>
      </c>
      <c r="AT29" s="6">
        <v>1.08367709205776E-3</v>
      </c>
      <c r="AU29" s="6">
        <f>(0)/9198.312</f>
        <v>0</v>
      </c>
      <c r="AV29" s="6">
        <v>3.696330370180963E-3</v>
      </c>
      <c r="AW29" s="6">
        <v>0.54199226988603988</v>
      </c>
      <c r="AX29" s="6">
        <v>5.779756111773551E-3</v>
      </c>
      <c r="AY29" s="6">
        <f>(0)/9198.312</f>
        <v>0</v>
      </c>
      <c r="AZ29" s="6">
        <v>8.3403998472763238E-2</v>
      </c>
      <c r="BA29" s="6">
        <v>1.8139632576063953E-2</v>
      </c>
      <c r="BB29" s="6">
        <v>6.6316515465011392E-3</v>
      </c>
      <c r="BC29" s="6">
        <f>(0)/9198.312</f>
        <v>0</v>
      </c>
      <c r="BD29" s="6">
        <f>(0)/9198.312</f>
        <v>0</v>
      </c>
      <c r="BE29" s="6">
        <v>1.1958715903526646E-3</v>
      </c>
      <c r="BF29" s="6">
        <v>2.1743119824593901E-4</v>
      </c>
      <c r="BG29" s="6">
        <v>6.1095122670333422E-2</v>
      </c>
      <c r="BH29" s="6">
        <v>4.9400368241477336E-4</v>
      </c>
      <c r="BI29" s="6">
        <v>1.1915229663877458E-4</v>
      </c>
      <c r="BJ29" s="6">
        <f>(0)/9198.312</f>
        <v>0</v>
      </c>
      <c r="BK29" s="6">
        <f>(0)/9198.312</f>
        <v>0</v>
      </c>
      <c r="BL29" s="6">
        <v>1.3290699423981268E-2</v>
      </c>
      <c r="BM29" s="6">
        <f>(0)/9198.312</f>
        <v>0</v>
      </c>
      <c r="BN29" s="6">
        <f>(0)/9198.312</f>
        <v>0</v>
      </c>
      <c r="BO29" s="6">
        <v>0.22389314474220923</v>
      </c>
      <c r="BP29" s="6">
        <v>4.7042326896500133E-3</v>
      </c>
      <c r="BQ29" s="6">
        <f>(0)/9198.312</f>
        <v>0</v>
      </c>
      <c r="BR29">
        <v>9198.3120000000017</v>
      </c>
    </row>
    <row r="30" spans="1:70" x14ac:dyDescent="0.25">
      <c r="A30" s="4" t="s">
        <v>9</v>
      </c>
      <c r="B30" s="5"/>
      <c r="C30" s="5">
        <v>38.129999999999995</v>
      </c>
      <c r="D30" s="5"/>
      <c r="E30" s="5">
        <v>158.07900000000001</v>
      </c>
      <c r="F30" s="5">
        <v>4.452</v>
      </c>
      <c r="G30" s="5"/>
      <c r="H30" s="5"/>
      <c r="I30" s="5"/>
      <c r="J30" s="5"/>
      <c r="K30" s="5"/>
      <c r="L30" s="5"/>
      <c r="M30" s="5">
        <v>0</v>
      </c>
      <c r="N30" s="5"/>
      <c r="O30" s="5"/>
      <c r="P30" s="5">
        <v>0</v>
      </c>
      <c r="Q30" s="5"/>
      <c r="R30" s="5"/>
      <c r="S30" s="5"/>
      <c r="T30" s="5"/>
      <c r="U30" s="5"/>
      <c r="V30" s="5"/>
      <c r="W30" s="5"/>
      <c r="X30" s="5">
        <v>2</v>
      </c>
      <c r="Y30" s="5"/>
      <c r="Z30" s="5"/>
      <c r="AA30" s="5"/>
      <c r="AB30" s="5">
        <v>109.70699999999999</v>
      </c>
      <c r="AC30" s="5"/>
      <c r="AD30" s="5"/>
      <c r="AE30" s="5"/>
      <c r="AF30" s="5">
        <v>289.685</v>
      </c>
      <c r="AG30" s="5"/>
      <c r="AH30" s="5">
        <v>602.053</v>
      </c>
      <c r="AK30" t="s">
        <v>9</v>
      </c>
      <c r="AL30" s="6">
        <f>(0)/602.053</f>
        <v>0</v>
      </c>
      <c r="AM30" s="6">
        <v>6.3333294577055499E-2</v>
      </c>
      <c r="AN30" s="6">
        <f>(0)/602.053</f>
        <v>0</v>
      </c>
      <c r="AO30" s="6">
        <v>0.26256658466945604</v>
      </c>
      <c r="AP30" s="6">
        <v>7.3946978089968821E-3</v>
      </c>
      <c r="AQ30" s="6">
        <f t="shared" ref="AQ30:AV30" si="41">(0)/602.053</f>
        <v>0</v>
      </c>
      <c r="AR30" s="6">
        <f t="shared" si="41"/>
        <v>0</v>
      </c>
      <c r="AS30" s="6">
        <f t="shared" si="41"/>
        <v>0</v>
      </c>
      <c r="AT30" s="6">
        <f t="shared" si="41"/>
        <v>0</v>
      </c>
      <c r="AU30" s="6">
        <f t="shared" si="41"/>
        <v>0</v>
      </c>
      <c r="AV30" s="6">
        <f t="shared" si="41"/>
        <v>0</v>
      </c>
      <c r="AW30" s="6">
        <v>0</v>
      </c>
      <c r="AX30" s="6">
        <f>(0)/602.053</f>
        <v>0</v>
      </c>
      <c r="AY30" s="6">
        <f>(0)/602.053</f>
        <v>0</v>
      </c>
      <c r="AZ30" s="6">
        <v>0</v>
      </c>
      <c r="BA30" s="6">
        <f t="shared" ref="BA30:BG30" si="42">(0)/602.053</f>
        <v>0</v>
      </c>
      <c r="BB30" s="6">
        <f t="shared" si="42"/>
        <v>0</v>
      </c>
      <c r="BC30" s="6">
        <f t="shared" si="42"/>
        <v>0</v>
      </c>
      <c r="BD30" s="6">
        <f t="shared" si="42"/>
        <v>0</v>
      </c>
      <c r="BE30" s="6">
        <f t="shared" si="42"/>
        <v>0</v>
      </c>
      <c r="BF30" s="6">
        <f t="shared" si="42"/>
        <v>0</v>
      </c>
      <c r="BG30" s="6">
        <f t="shared" si="42"/>
        <v>0</v>
      </c>
      <c r="BH30" s="6">
        <v>3.3219666707083929E-3</v>
      </c>
      <c r="BI30" s="6">
        <f>(0)/602.053</f>
        <v>0</v>
      </c>
      <c r="BJ30" s="6">
        <f>(0)/602.053</f>
        <v>0</v>
      </c>
      <c r="BK30" s="6">
        <f>(0)/602.053</f>
        <v>0</v>
      </c>
      <c r="BL30" s="6">
        <v>0.18222149877170282</v>
      </c>
      <c r="BM30" s="6">
        <f>(0)/602.053</f>
        <v>0</v>
      </c>
      <c r="BN30" s="6">
        <f>(0)/602.053</f>
        <v>0</v>
      </c>
      <c r="BO30" s="6">
        <f>(0)/602.053</f>
        <v>0</v>
      </c>
      <c r="BP30" s="6">
        <v>0.48116195750208041</v>
      </c>
      <c r="BQ30" s="6">
        <f>(0)/602.053</f>
        <v>0</v>
      </c>
      <c r="BR30">
        <v>602.053</v>
      </c>
    </row>
    <row r="31" spans="1:70" x14ac:dyDescent="0.25">
      <c r="A31" s="4" t="s">
        <v>42</v>
      </c>
      <c r="B31" s="5"/>
      <c r="C31" s="5"/>
      <c r="D31" s="5">
        <v>4.3010000000000002</v>
      </c>
      <c r="E31" s="5">
        <v>1.0619999999999998</v>
      </c>
      <c r="F31" s="5">
        <v>32.39</v>
      </c>
      <c r="G31" s="5"/>
      <c r="H31" s="5"/>
      <c r="I31" s="5">
        <v>23.058</v>
      </c>
      <c r="J31" s="5"/>
      <c r="K31" s="5"/>
      <c r="L31" s="5"/>
      <c r="M31" s="5">
        <v>5092.0440000000008</v>
      </c>
      <c r="N31" s="5"/>
      <c r="O31" s="5"/>
      <c r="P31" s="5"/>
      <c r="Q31" s="5">
        <v>28.05</v>
      </c>
      <c r="R31" s="5"/>
      <c r="S31" s="5"/>
      <c r="T31" s="5"/>
      <c r="U31" s="5"/>
      <c r="V31" s="5"/>
      <c r="W31" s="5">
        <v>14.335000000000001</v>
      </c>
      <c r="X31" s="5"/>
      <c r="Y31" s="5"/>
      <c r="Z31" s="5"/>
      <c r="AA31" s="5"/>
      <c r="AB31" s="5"/>
      <c r="AC31" s="5"/>
      <c r="AD31" s="5">
        <v>8.5120000000000005</v>
      </c>
      <c r="AE31" s="5"/>
      <c r="AF31" s="5">
        <v>1.0619999999999998</v>
      </c>
      <c r="AG31" s="5"/>
      <c r="AH31" s="5">
        <v>5204.8140000000003</v>
      </c>
      <c r="AK31" t="s">
        <v>42</v>
      </c>
      <c r="AL31" s="6">
        <f>(0)/5204.814</f>
        <v>0</v>
      </c>
      <c r="AM31" s="6">
        <f>(0)/5204.814</f>
        <v>0</v>
      </c>
      <c r="AN31" s="6">
        <v>8.2635037486450044E-4</v>
      </c>
      <c r="AO31" s="6">
        <v>2.0404187354245508E-4</v>
      </c>
      <c r="AP31" s="6">
        <v>6.2230850132204531E-3</v>
      </c>
      <c r="AQ31" s="6">
        <f>(0)/5204.814</f>
        <v>0</v>
      </c>
      <c r="AR31" s="6">
        <f>(0)/5204.814</f>
        <v>0</v>
      </c>
      <c r="AS31" s="6">
        <v>4.4301294916590673E-3</v>
      </c>
      <c r="AT31" s="6">
        <f>(0)/5204.814</f>
        <v>0</v>
      </c>
      <c r="AU31" s="6">
        <f>(0)/5204.814</f>
        <v>0</v>
      </c>
      <c r="AV31" s="6">
        <f>(0)/5204.814</f>
        <v>0</v>
      </c>
      <c r="AW31" s="6">
        <v>0.97833351969926308</v>
      </c>
      <c r="AX31" s="6">
        <f>(0)/5204.814</f>
        <v>0</v>
      </c>
      <c r="AY31" s="6">
        <f>(0)/5204.814</f>
        <v>0</v>
      </c>
      <c r="AZ31" s="6">
        <f>(0)/5204.814</f>
        <v>0</v>
      </c>
      <c r="BA31" s="6">
        <v>5.3892415752032638E-3</v>
      </c>
      <c r="BB31" s="6">
        <f>(0)/5204.814</f>
        <v>0</v>
      </c>
      <c r="BC31" s="6">
        <f>(0)/5204.814</f>
        <v>0</v>
      </c>
      <c r="BD31" s="6">
        <f>(0)/5204.814</f>
        <v>0</v>
      </c>
      <c r="BE31" s="6">
        <f>(0)/5204.814</f>
        <v>0</v>
      </c>
      <c r="BF31" s="6">
        <f>(0)/5204.814</f>
        <v>0</v>
      </c>
      <c r="BG31" s="6">
        <v>2.7541810331742885E-3</v>
      </c>
      <c r="BH31" s="6">
        <f t="shared" ref="BH31:BM31" si="43">(0)/5204.814</f>
        <v>0</v>
      </c>
      <c r="BI31" s="6">
        <f t="shared" si="43"/>
        <v>0</v>
      </c>
      <c r="BJ31" s="6">
        <f t="shared" si="43"/>
        <v>0</v>
      </c>
      <c r="BK31" s="6">
        <f t="shared" si="43"/>
        <v>0</v>
      </c>
      <c r="BL31" s="6">
        <f t="shared" si="43"/>
        <v>0</v>
      </c>
      <c r="BM31" s="6">
        <f t="shared" si="43"/>
        <v>0</v>
      </c>
      <c r="BN31" s="6">
        <v>1.6354090655304877E-3</v>
      </c>
      <c r="BO31" s="6">
        <f>(0)/5204.814</f>
        <v>0</v>
      </c>
      <c r="BP31" s="6">
        <v>2.0404187354245508E-4</v>
      </c>
      <c r="BQ31" s="6">
        <f>(0)/5204.814</f>
        <v>0</v>
      </c>
      <c r="BR31">
        <v>5204.8140000000003</v>
      </c>
    </row>
    <row r="32" spans="1:70" x14ac:dyDescent="0.25">
      <c r="A32" s="4" t="s">
        <v>219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>
        <v>564.94200000000001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564.94200000000001</v>
      </c>
      <c r="AK32" t="s">
        <v>219</v>
      </c>
      <c r="AL32" s="6">
        <f t="shared" ref="AL32:AV32" si="44">(0)/564.942</f>
        <v>0</v>
      </c>
      <c r="AM32" s="6">
        <f t="shared" si="44"/>
        <v>0</v>
      </c>
      <c r="AN32" s="6">
        <f t="shared" si="44"/>
        <v>0</v>
      </c>
      <c r="AO32" s="6">
        <f t="shared" si="44"/>
        <v>0</v>
      </c>
      <c r="AP32" s="6">
        <f t="shared" si="44"/>
        <v>0</v>
      </c>
      <c r="AQ32" s="6">
        <f t="shared" si="44"/>
        <v>0</v>
      </c>
      <c r="AR32" s="6">
        <f t="shared" si="44"/>
        <v>0</v>
      </c>
      <c r="AS32" s="6">
        <f t="shared" si="44"/>
        <v>0</v>
      </c>
      <c r="AT32" s="6">
        <f t="shared" si="44"/>
        <v>0</v>
      </c>
      <c r="AU32" s="6">
        <f t="shared" si="44"/>
        <v>0</v>
      </c>
      <c r="AV32" s="6">
        <f t="shared" si="44"/>
        <v>0</v>
      </c>
      <c r="AW32" s="6">
        <v>1</v>
      </c>
      <c r="AX32" s="6">
        <f t="shared" ref="AX32:BQ32" si="45">(0)/564.942</f>
        <v>0</v>
      </c>
      <c r="AY32" s="6">
        <f t="shared" si="45"/>
        <v>0</v>
      </c>
      <c r="AZ32" s="6">
        <f t="shared" si="45"/>
        <v>0</v>
      </c>
      <c r="BA32" s="6">
        <f t="shared" si="45"/>
        <v>0</v>
      </c>
      <c r="BB32" s="6">
        <f t="shared" si="45"/>
        <v>0</v>
      </c>
      <c r="BC32" s="6">
        <f t="shared" si="45"/>
        <v>0</v>
      </c>
      <c r="BD32" s="6">
        <f t="shared" si="45"/>
        <v>0</v>
      </c>
      <c r="BE32" s="6">
        <f t="shared" si="45"/>
        <v>0</v>
      </c>
      <c r="BF32" s="6">
        <f t="shared" si="45"/>
        <v>0</v>
      </c>
      <c r="BG32" s="6">
        <f t="shared" si="45"/>
        <v>0</v>
      </c>
      <c r="BH32" s="6">
        <f t="shared" si="45"/>
        <v>0</v>
      </c>
      <c r="BI32" s="6">
        <f t="shared" si="45"/>
        <v>0</v>
      </c>
      <c r="BJ32" s="6">
        <f t="shared" si="45"/>
        <v>0</v>
      </c>
      <c r="BK32" s="6">
        <f t="shared" si="45"/>
        <v>0</v>
      </c>
      <c r="BL32" s="6">
        <f t="shared" si="45"/>
        <v>0</v>
      </c>
      <c r="BM32" s="6">
        <f t="shared" si="45"/>
        <v>0</v>
      </c>
      <c r="BN32" s="6">
        <f t="shared" si="45"/>
        <v>0</v>
      </c>
      <c r="BO32" s="6">
        <f t="shared" si="45"/>
        <v>0</v>
      </c>
      <c r="BP32" s="6">
        <f t="shared" si="45"/>
        <v>0</v>
      </c>
      <c r="BQ32" s="6">
        <f t="shared" si="45"/>
        <v>0</v>
      </c>
      <c r="BR32">
        <v>564.94200000000001</v>
      </c>
    </row>
    <row r="33" spans="1:70" x14ac:dyDescent="0.25">
      <c r="A33" s="4" t="s">
        <v>18</v>
      </c>
      <c r="B33" s="5"/>
      <c r="C33" s="5">
        <v>4.5259999999999998</v>
      </c>
      <c r="D33" s="5">
        <v>19.061999999999998</v>
      </c>
      <c r="E33" s="5">
        <v>913.13599999999997</v>
      </c>
      <c r="F33" s="5">
        <v>4757.0040000000008</v>
      </c>
      <c r="G33" s="5"/>
      <c r="H33" s="5"/>
      <c r="I33" s="5"/>
      <c r="J33" s="5">
        <v>78.861999999999995</v>
      </c>
      <c r="K33" s="5"/>
      <c r="L33" s="5"/>
      <c r="M33" s="5">
        <v>1014.3160000000001</v>
      </c>
      <c r="N33" s="5">
        <v>95.86999999999999</v>
      </c>
      <c r="O33" s="5"/>
      <c r="P33" s="5">
        <v>187.79599999999999</v>
      </c>
      <c r="Q33" s="5">
        <v>56.79399999999999</v>
      </c>
      <c r="R33" s="5"/>
      <c r="S33" s="5"/>
      <c r="T33" s="5"/>
      <c r="U33" s="5"/>
      <c r="V33" s="5"/>
      <c r="W33" s="5">
        <v>63.173000000000002</v>
      </c>
      <c r="X33" s="5"/>
      <c r="Y33" s="5"/>
      <c r="Z33" s="5"/>
      <c r="AA33" s="5"/>
      <c r="AB33" s="5">
        <v>10</v>
      </c>
      <c r="AC33" s="5"/>
      <c r="AD33" s="5"/>
      <c r="AE33" s="5"/>
      <c r="AF33" s="5">
        <v>102.095</v>
      </c>
      <c r="AG33" s="5"/>
      <c r="AH33" s="5">
        <v>7302.6340000000009</v>
      </c>
      <c r="AK33" t="s">
        <v>18</v>
      </c>
      <c r="AL33" s="6">
        <f>(0)/7302.634</f>
        <v>0</v>
      </c>
      <c r="AM33" s="6">
        <v>6.1977637110116699E-4</v>
      </c>
      <c r="AN33" s="6">
        <v>2.6102910264981095E-3</v>
      </c>
      <c r="AO33" s="6">
        <v>0.12504200539147928</v>
      </c>
      <c r="AP33" s="6">
        <v>0.65140934079402035</v>
      </c>
      <c r="AQ33" s="6">
        <f>(0)/7302.634</f>
        <v>0</v>
      </c>
      <c r="AR33" s="6">
        <f>(0)/7302.634</f>
        <v>0</v>
      </c>
      <c r="AS33" s="6">
        <f>(0)/7302.634</f>
        <v>0</v>
      </c>
      <c r="AT33" s="6">
        <v>1.0799117140472873E-2</v>
      </c>
      <c r="AU33" s="6">
        <f>(0)/7302.634</f>
        <v>0</v>
      </c>
      <c r="AV33" s="6">
        <f>(0)/7302.634</f>
        <v>0</v>
      </c>
      <c r="AW33" s="6">
        <v>0.13889728007729815</v>
      </c>
      <c r="AX33" s="6">
        <v>1.312813979175185E-2</v>
      </c>
      <c r="AY33" s="6">
        <f>(0)/7302.634</f>
        <v>0</v>
      </c>
      <c r="AZ33" s="6">
        <v>2.5716200483277673E-2</v>
      </c>
      <c r="BA33" s="6">
        <v>7.7771938180114164E-3</v>
      </c>
      <c r="BB33" s="6">
        <f>(0)/7302.634</f>
        <v>0</v>
      </c>
      <c r="BC33" s="6">
        <f>(0)/7302.634</f>
        <v>0</v>
      </c>
      <c r="BD33" s="6">
        <f>(0)/7302.634</f>
        <v>0</v>
      </c>
      <c r="BE33" s="6">
        <f>(0)/7302.634</f>
        <v>0</v>
      </c>
      <c r="BF33" s="6">
        <f>(0)/7302.634</f>
        <v>0</v>
      </c>
      <c r="BG33" s="6">
        <v>8.6507142491325725E-3</v>
      </c>
      <c r="BH33" s="6">
        <f>(0)/7302.634</f>
        <v>0</v>
      </c>
      <c r="BI33" s="6">
        <f>(0)/7302.634</f>
        <v>0</v>
      </c>
      <c r="BJ33" s="6">
        <f>(0)/7302.634</f>
        <v>0</v>
      </c>
      <c r="BK33" s="6">
        <f>(0)/7302.634</f>
        <v>0</v>
      </c>
      <c r="BL33" s="6">
        <v>1.3693689153803955E-3</v>
      </c>
      <c r="BM33" s="6">
        <f>(0)/7302.634</f>
        <v>0</v>
      </c>
      <c r="BN33" s="6">
        <f>(0)/7302.634</f>
        <v>0</v>
      </c>
      <c r="BO33" s="6">
        <f>(0)/7302.634</f>
        <v>0</v>
      </c>
      <c r="BP33" s="6">
        <v>1.3980571941576148E-2</v>
      </c>
      <c r="BQ33" s="6">
        <f>(0)/7302.634</f>
        <v>0</v>
      </c>
      <c r="BR33">
        <v>7302.6340000000009</v>
      </c>
    </row>
    <row r="34" spans="1:70" x14ac:dyDescent="0.25">
      <c r="A34" s="4" t="s">
        <v>264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>
        <v>3.78</v>
      </c>
      <c r="O34" s="5"/>
      <c r="P34" s="5">
        <v>1570.67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>
        <v>6.5350000000000001</v>
      </c>
      <c r="AC34" s="5"/>
      <c r="AD34" s="5"/>
      <c r="AE34" s="5"/>
      <c r="AF34" s="5"/>
      <c r="AG34" s="5"/>
      <c r="AH34" s="5">
        <v>1580.9850000000001</v>
      </c>
      <c r="AK34" t="s">
        <v>264</v>
      </c>
      <c r="AL34" s="6">
        <f t="shared" ref="AL34:AW34" si="46">(0)/1580.985</f>
        <v>0</v>
      </c>
      <c r="AM34" s="6">
        <f t="shared" si="46"/>
        <v>0</v>
      </c>
      <c r="AN34" s="6">
        <f t="shared" si="46"/>
        <v>0</v>
      </c>
      <c r="AO34" s="6">
        <f t="shared" si="46"/>
        <v>0</v>
      </c>
      <c r="AP34" s="6">
        <f t="shared" si="46"/>
        <v>0</v>
      </c>
      <c r="AQ34" s="6">
        <f t="shared" si="46"/>
        <v>0</v>
      </c>
      <c r="AR34" s="6">
        <f t="shared" si="46"/>
        <v>0</v>
      </c>
      <c r="AS34" s="6">
        <f t="shared" si="46"/>
        <v>0</v>
      </c>
      <c r="AT34" s="6">
        <f t="shared" si="46"/>
        <v>0</v>
      </c>
      <c r="AU34" s="6">
        <f t="shared" si="46"/>
        <v>0</v>
      </c>
      <c r="AV34" s="6">
        <f t="shared" si="46"/>
        <v>0</v>
      </c>
      <c r="AW34" s="6">
        <f t="shared" si="46"/>
        <v>0</v>
      </c>
      <c r="AX34" s="6">
        <v>2.390914524805738E-3</v>
      </c>
      <c r="AY34" s="6">
        <f>(0)/1580.985</f>
        <v>0</v>
      </c>
      <c r="AZ34" s="6">
        <v>0.99347558642238853</v>
      </c>
      <c r="BA34" s="6">
        <f t="shared" ref="BA34:BK34" si="47">(0)/1580.985</f>
        <v>0</v>
      </c>
      <c r="BB34" s="6">
        <f t="shared" si="47"/>
        <v>0</v>
      </c>
      <c r="BC34" s="6">
        <f t="shared" si="47"/>
        <v>0</v>
      </c>
      <c r="BD34" s="6">
        <f t="shared" si="47"/>
        <v>0</v>
      </c>
      <c r="BE34" s="6">
        <f t="shared" si="47"/>
        <v>0</v>
      </c>
      <c r="BF34" s="6">
        <f t="shared" si="47"/>
        <v>0</v>
      </c>
      <c r="BG34" s="6">
        <f t="shared" si="47"/>
        <v>0</v>
      </c>
      <c r="BH34" s="6">
        <f t="shared" si="47"/>
        <v>0</v>
      </c>
      <c r="BI34" s="6">
        <f t="shared" si="47"/>
        <v>0</v>
      </c>
      <c r="BJ34" s="6">
        <f t="shared" si="47"/>
        <v>0</v>
      </c>
      <c r="BK34" s="6">
        <f t="shared" si="47"/>
        <v>0</v>
      </c>
      <c r="BL34" s="6">
        <v>4.1334990528056875E-3</v>
      </c>
      <c r="BM34" s="6">
        <f>(0)/1580.985</f>
        <v>0</v>
      </c>
      <c r="BN34" s="6">
        <f>(0)/1580.985</f>
        <v>0</v>
      </c>
      <c r="BO34" s="6">
        <f>(0)/1580.985</f>
        <v>0</v>
      </c>
      <c r="BP34" s="6">
        <f>(0)/1580.985</f>
        <v>0</v>
      </c>
      <c r="BQ34" s="6">
        <f>(0)/1580.985</f>
        <v>0</v>
      </c>
      <c r="BR34">
        <v>1580.9850000000001</v>
      </c>
    </row>
    <row r="35" spans="1:70" x14ac:dyDescent="0.25">
      <c r="A35" s="4" t="s">
        <v>89</v>
      </c>
      <c r="B35" s="5"/>
      <c r="C35" s="5"/>
      <c r="D35" s="5"/>
      <c r="E35" s="5"/>
      <c r="F35" s="5">
        <v>310.27</v>
      </c>
      <c r="G35" s="5"/>
      <c r="H35" s="5"/>
      <c r="I35" s="5"/>
      <c r="J35" s="5"/>
      <c r="K35" s="5"/>
      <c r="L35" s="5"/>
      <c r="M35" s="5">
        <v>40.792000000000002</v>
      </c>
      <c r="N35" s="5"/>
      <c r="O35" s="5"/>
      <c r="P35" s="5"/>
      <c r="Q35" s="5">
        <v>1635.7549999999999</v>
      </c>
      <c r="R35" s="5">
        <v>4.7119999999999997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>
        <v>1991.529</v>
      </c>
      <c r="AK35" t="s">
        <v>89</v>
      </c>
      <c r="AL35" s="6">
        <f>(0)/1991.529</f>
        <v>0</v>
      </c>
      <c r="AM35" s="6">
        <f>(0)/1991.529</f>
        <v>0</v>
      </c>
      <c r="AN35" s="6">
        <f>(0)/1991.529</f>
        <v>0</v>
      </c>
      <c r="AO35" s="6">
        <f>(0)/1991.529</f>
        <v>0</v>
      </c>
      <c r="AP35" s="6">
        <v>0.1557948691683626</v>
      </c>
      <c r="AQ35" s="6">
        <f t="shared" ref="AQ35:AV35" si="48">(0)/1991.529</f>
        <v>0</v>
      </c>
      <c r="AR35" s="6">
        <f t="shared" si="48"/>
        <v>0</v>
      </c>
      <c r="AS35" s="6">
        <f t="shared" si="48"/>
        <v>0</v>
      </c>
      <c r="AT35" s="6">
        <f t="shared" si="48"/>
        <v>0</v>
      </c>
      <c r="AU35" s="6">
        <f t="shared" si="48"/>
        <v>0</v>
      </c>
      <c r="AV35" s="6">
        <f t="shared" si="48"/>
        <v>0</v>
      </c>
      <c r="AW35" s="6">
        <v>2.0482754707563888E-2</v>
      </c>
      <c r="AX35" s="6">
        <f>(0)/1991.529</f>
        <v>0</v>
      </c>
      <c r="AY35" s="6">
        <f>(0)/1991.529</f>
        <v>0</v>
      </c>
      <c r="AZ35" s="6">
        <f>(0)/1991.529</f>
        <v>0</v>
      </c>
      <c r="BA35" s="6">
        <v>0.82135635484092873</v>
      </c>
      <c r="BB35" s="6">
        <v>2.3660212831447596E-3</v>
      </c>
      <c r="BC35" s="6">
        <f t="shared" ref="BC35:BQ35" si="49">(0)/1991.529</f>
        <v>0</v>
      </c>
      <c r="BD35" s="6">
        <f t="shared" si="49"/>
        <v>0</v>
      </c>
      <c r="BE35" s="6">
        <f t="shared" si="49"/>
        <v>0</v>
      </c>
      <c r="BF35" s="6">
        <f t="shared" si="49"/>
        <v>0</v>
      </c>
      <c r="BG35" s="6">
        <f t="shared" si="49"/>
        <v>0</v>
      </c>
      <c r="BH35" s="6">
        <f t="shared" si="49"/>
        <v>0</v>
      </c>
      <c r="BI35" s="6">
        <f t="shared" si="49"/>
        <v>0</v>
      </c>
      <c r="BJ35" s="6">
        <f t="shared" si="49"/>
        <v>0</v>
      </c>
      <c r="BK35" s="6">
        <f t="shared" si="49"/>
        <v>0</v>
      </c>
      <c r="BL35" s="6">
        <f t="shared" si="49"/>
        <v>0</v>
      </c>
      <c r="BM35" s="6">
        <f t="shared" si="49"/>
        <v>0</v>
      </c>
      <c r="BN35" s="6">
        <f t="shared" si="49"/>
        <v>0</v>
      </c>
      <c r="BO35" s="6">
        <f t="shared" si="49"/>
        <v>0</v>
      </c>
      <c r="BP35" s="6">
        <f t="shared" si="49"/>
        <v>0</v>
      </c>
      <c r="BQ35" s="6">
        <f t="shared" si="49"/>
        <v>0</v>
      </c>
      <c r="BR35">
        <v>1991.529</v>
      </c>
    </row>
    <row r="36" spans="1:70" x14ac:dyDescent="0.25">
      <c r="A36" s="4" t="s">
        <v>43</v>
      </c>
      <c r="B36" s="5"/>
      <c r="C36" s="5"/>
      <c r="D36" s="5">
        <v>4.4880000000000004</v>
      </c>
      <c r="E36" s="5"/>
      <c r="F36" s="5"/>
      <c r="G36" s="5"/>
      <c r="H36" s="5"/>
      <c r="I36" s="5"/>
      <c r="J36" s="5">
        <v>2.68</v>
      </c>
      <c r="K36" s="5"/>
      <c r="L36" s="5"/>
      <c r="M36" s="5"/>
      <c r="N36" s="5"/>
      <c r="O36" s="5"/>
      <c r="P36" s="5">
        <v>3.032</v>
      </c>
      <c r="Q36" s="5"/>
      <c r="R36" s="5">
        <v>2543.152</v>
      </c>
      <c r="S36" s="5"/>
      <c r="T36" s="5"/>
      <c r="U36" s="5"/>
      <c r="V36" s="5">
        <v>3.5339999999999998</v>
      </c>
      <c r="W36" s="5"/>
      <c r="X36" s="5"/>
      <c r="Y36" s="5"/>
      <c r="Z36" s="5"/>
      <c r="AA36" s="5">
        <v>1087</v>
      </c>
      <c r="AB36" s="5"/>
      <c r="AC36" s="5"/>
      <c r="AD36" s="5"/>
      <c r="AE36" s="5"/>
      <c r="AF36" s="5"/>
      <c r="AG36" s="5"/>
      <c r="AH36" s="5">
        <v>3643.886</v>
      </c>
      <c r="AK36" t="s">
        <v>43</v>
      </c>
      <c r="AL36" s="6">
        <f>(0)/3643.886</f>
        <v>0</v>
      </c>
      <c r="AM36" s="6">
        <f>(0)/3643.886</f>
        <v>0</v>
      </c>
      <c r="AN36" s="6">
        <v>1.2316521427948076E-3</v>
      </c>
      <c r="AO36" s="6">
        <f>(0)/3643.886</f>
        <v>0</v>
      </c>
      <c r="AP36" s="6">
        <f>(0)/3643.886</f>
        <v>0</v>
      </c>
      <c r="AQ36" s="6">
        <f>(0)/3643.886</f>
        <v>0</v>
      </c>
      <c r="AR36" s="6">
        <f>(0)/3643.886</f>
        <v>0</v>
      </c>
      <c r="AS36" s="6">
        <f>(0)/3643.886</f>
        <v>0</v>
      </c>
      <c r="AT36" s="6">
        <v>7.3547855229279951E-4</v>
      </c>
      <c r="AU36" s="6">
        <f>(0)/3643.886</f>
        <v>0</v>
      </c>
      <c r="AV36" s="6">
        <f>(0)/3643.886</f>
        <v>0</v>
      </c>
      <c r="AW36" s="6">
        <f>(0)/3643.886</f>
        <v>0</v>
      </c>
      <c r="AX36" s="6">
        <f>(0)/3643.886</f>
        <v>0</v>
      </c>
      <c r="AY36" s="6">
        <f>(0)/3643.886</f>
        <v>0</v>
      </c>
      <c r="AZ36" s="6">
        <v>8.320787203551374E-4</v>
      </c>
      <c r="BA36" s="6">
        <f>(0)/3643.886</f>
        <v>0</v>
      </c>
      <c r="BB36" s="6">
        <v>0.69792304150020068</v>
      </c>
      <c r="BC36" s="6">
        <f>(0)/3643.886</f>
        <v>0</v>
      </c>
      <c r="BD36" s="6">
        <f>(0)/3643.886</f>
        <v>0</v>
      </c>
      <c r="BE36" s="6">
        <f>(0)/3643.886</f>
        <v>0</v>
      </c>
      <c r="BF36" s="6">
        <v>9.6984373276222142E-4</v>
      </c>
      <c r="BG36" s="6">
        <f>(0)/3643.886</f>
        <v>0</v>
      </c>
      <c r="BH36" s="6">
        <f>(0)/3643.886</f>
        <v>0</v>
      </c>
      <c r="BI36" s="6">
        <f>(0)/3643.886</f>
        <v>0</v>
      </c>
      <c r="BJ36" s="6">
        <f>(0)/3643.886</f>
        <v>0</v>
      </c>
      <c r="BK36" s="6">
        <v>0.2983079053515944</v>
      </c>
      <c r="BL36" s="6">
        <f t="shared" ref="BL36:BQ36" si="50">(0)/3643.886</f>
        <v>0</v>
      </c>
      <c r="BM36" s="6">
        <f t="shared" si="50"/>
        <v>0</v>
      </c>
      <c r="BN36" s="6">
        <f t="shared" si="50"/>
        <v>0</v>
      </c>
      <c r="BO36" s="6">
        <f t="shared" si="50"/>
        <v>0</v>
      </c>
      <c r="BP36" s="6">
        <f t="shared" si="50"/>
        <v>0</v>
      </c>
      <c r="BQ36" s="6">
        <f t="shared" si="50"/>
        <v>0</v>
      </c>
      <c r="BR36">
        <v>3643.886</v>
      </c>
    </row>
    <row r="37" spans="1:70" x14ac:dyDescent="0.25">
      <c r="A37" s="4" t="s">
        <v>90</v>
      </c>
      <c r="B37" s="5"/>
      <c r="C37" s="5"/>
      <c r="D37" s="5"/>
      <c r="E37" s="5"/>
      <c r="F37" s="5">
        <v>17.442</v>
      </c>
      <c r="G37" s="5"/>
      <c r="H37" s="5"/>
      <c r="I37" s="5"/>
      <c r="J37" s="5"/>
      <c r="K37" s="5"/>
      <c r="L37" s="5"/>
      <c r="M37" s="5">
        <v>8.32</v>
      </c>
      <c r="N37" s="5"/>
      <c r="O37" s="5"/>
      <c r="P37" s="5"/>
      <c r="Q37" s="5">
        <v>10.44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>
        <v>36.201999999999998</v>
      </c>
      <c r="AK37" t="s">
        <v>90</v>
      </c>
      <c r="AL37" s="6">
        <f>(0)/36.202</f>
        <v>0</v>
      </c>
      <c r="AM37" s="6">
        <f>(0)/36.202</f>
        <v>0</v>
      </c>
      <c r="AN37" s="6">
        <f>(0)/36.202</f>
        <v>0</v>
      </c>
      <c r="AO37" s="6">
        <f>(0)/36.202</f>
        <v>0</v>
      </c>
      <c r="AP37" s="6">
        <v>0.48179658582398766</v>
      </c>
      <c r="AQ37" s="6">
        <f t="shared" ref="AQ37:AV37" si="51">(0)/36.202</f>
        <v>0</v>
      </c>
      <c r="AR37" s="6">
        <f t="shared" si="51"/>
        <v>0</v>
      </c>
      <c r="AS37" s="6">
        <f t="shared" si="51"/>
        <v>0</v>
      </c>
      <c r="AT37" s="6">
        <f t="shared" si="51"/>
        <v>0</v>
      </c>
      <c r="AU37" s="6">
        <f t="shared" si="51"/>
        <v>0</v>
      </c>
      <c r="AV37" s="6">
        <f t="shared" si="51"/>
        <v>0</v>
      </c>
      <c r="AW37" s="6">
        <v>0.22982155682006522</v>
      </c>
      <c r="AX37" s="6">
        <f>(0)/36.202</f>
        <v>0</v>
      </c>
      <c r="AY37" s="6">
        <f>(0)/36.202</f>
        <v>0</v>
      </c>
      <c r="AZ37" s="6">
        <f>(0)/36.202</f>
        <v>0</v>
      </c>
      <c r="BA37" s="6">
        <v>0.28838185735594718</v>
      </c>
      <c r="BB37" s="6">
        <f t="shared" ref="BB37:BQ37" si="52">(0)/36.202</f>
        <v>0</v>
      </c>
      <c r="BC37" s="6">
        <f t="shared" si="52"/>
        <v>0</v>
      </c>
      <c r="BD37" s="6">
        <f t="shared" si="52"/>
        <v>0</v>
      </c>
      <c r="BE37" s="6">
        <f t="shared" si="52"/>
        <v>0</v>
      </c>
      <c r="BF37" s="6">
        <f t="shared" si="52"/>
        <v>0</v>
      </c>
      <c r="BG37" s="6">
        <f t="shared" si="52"/>
        <v>0</v>
      </c>
      <c r="BH37" s="6">
        <f t="shared" si="52"/>
        <v>0</v>
      </c>
      <c r="BI37" s="6">
        <f t="shared" si="52"/>
        <v>0</v>
      </c>
      <c r="BJ37" s="6">
        <f t="shared" si="52"/>
        <v>0</v>
      </c>
      <c r="BK37" s="6">
        <f t="shared" si="52"/>
        <v>0</v>
      </c>
      <c r="BL37" s="6">
        <f t="shared" si="52"/>
        <v>0</v>
      </c>
      <c r="BM37" s="6">
        <f t="shared" si="52"/>
        <v>0</v>
      </c>
      <c r="BN37" s="6">
        <f t="shared" si="52"/>
        <v>0</v>
      </c>
      <c r="BO37" s="6">
        <f t="shared" si="52"/>
        <v>0</v>
      </c>
      <c r="BP37" s="6">
        <f t="shared" si="52"/>
        <v>0</v>
      </c>
      <c r="BQ37" s="6">
        <f t="shared" si="52"/>
        <v>0</v>
      </c>
      <c r="BR37">
        <v>36.201999999999998</v>
      </c>
    </row>
    <row r="38" spans="1:70" x14ac:dyDescent="0.25">
      <c r="A38" s="4" t="s">
        <v>213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>
        <v>1821.2469999999998</v>
      </c>
      <c r="N38" s="5"/>
      <c r="O38" s="5"/>
      <c r="P38" s="5"/>
      <c r="Q38" s="5">
        <v>120.95200000000001</v>
      </c>
      <c r="R38" s="5"/>
      <c r="S38" s="5"/>
      <c r="T38" s="5"/>
      <c r="U38" s="5"/>
      <c r="V38" s="5"/>
      <c r="W38" s="5">
        <v>1.9319999999999999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>
        <v>1944.1309999999999</v>
      </c>
      <c r="AK38" t="s">
        <v>213</v>
      </c>
      <c r="AL38" s="6">
        <f t="shared" ref="AL38:AV38" si="53">(0)/1944.131</f>
        <v>0</v>
      </c>
      <c r="AM38" s="6">
        <f t="shared" si="53"/>
        <v>0</v>
      </c>
      <c r="AN38" s="6">
        <f t="shared" si="53"/>
        <v>0</v>
      </c>
      <c r="AO38" s="6">
        <f t="shared" si="53"/>
        <v>0</v>
      </c>
      <c r="AP38" s="6">
        <f t="shared" si="53"/>
        <v>0</v>
      </c>
      <c r="AQ38" s="6">
        <f t="shared" si="53"/>
        <v>0</v>
      </c>
      <c r="AR38" s="6">
        <f t="shared" si="53"/>
        <v>0</v>
      </c>
      <c r="AS38" s="6">
        <f t="shared" si="53"/>
        <v>0</v>
      </c>
      <c r="AT38" s="6">
        <f t="shared" si="53"/>
        <v>0</v>
      </c>
      <c r="AU38" s="6">
        <f t="shared" si="53"/>
        <v>0</v>
      </c>
      <c r="AV38" s="6">
        <f t="shared" si="53"/>
        <v>0</v>
      </c>
      <c r="AW38" s="6">
        <v>0.93679232520853783</v>
      </c>
      <c r="AX38" s="6">
        <f>(0)/1944.131</f>
        <v>0</v>
      </c>
      <c r="AY38" s="6">
        <f>(0)/1944.131</f>
        <v>0</v>
      </c>
      <c r="AZ38" s="6">
        <f>(0)/1944.131</f>
        <v>0</v>
      </c>
      <c r="BA38" s="6">
        <v>6.2213914597318815E-2</v>
      </c>
      <c r="BB38" s="6">
        <f>(0)/1944.131</f>
        <v>0</v>
      </c>
      <c r="BC38" s="6">
        <f>(0)/1944.131</f>
        <v>0</v>
      </c>
      <c r="BD38" s="6">
        <f>(0)/1944.131</f>
        <v>0</v>
      </c>
      <c r="BE38" s="6">
        <f>(0)/1944.131</f>
        <v>0</v>
      </c>
      <c r="BF38" s="6">
        <f>(0)/1944.131</f>
        <v>0</v>
      </c>
      <c r="BG38" s="6">
        <v>9.9376019414329584E-4</v>
      </c>
      <c r="BH38" s="6">
        <f t="shared" ref="BH38:BQ38" si="54">(0)/1944.131</f>
        <v>0</v>
      </c>
      <c r="BI38" s="6">
        <f t="shared" si="54"/>
        <v>0</v>
      </c>
      <c r="BJ38" s="6">
        <f t="shared" si="54"/>
        <v>0</v>
      </c>
      <c r="BK38" s="6">
        <f t="shared" si="54"/>
        <v>0</v>
      </c>
      <c r="BL38" s="6">
        <f t="shared" si="54"/>
        <v>0</v>
      </c>
      <c r="BM38" s="6">
        <f t="shared" si="54"/>
        <v>0</v>
      </c>
      <c r="BN38" s="6">
        <f t="shared" si="54"/>
        <v>0</v>
      </c>
      <c r="BO38" s="6">
        <f t="shared" si="54"/>
        <v>0</v>
      </c>
      <c r="BP38" s="6">
        <f t="shared" si="54"/>
        <v>0</v>
      </c>
      <c r="BQ38" s="6">
        <f t="shared" si="54"/>
        <v>0</v>
      </c>
      <c r="BR38">
        <v>1944.1309999999999</v>
      </c>
    </row>
    <row r="39" spans="1:70" x14ac:dyDescent="0.25">
      <c r="A39" s="4" t="s">
        <v>62</v>
      </c>
      <c r="B39" s="5"/>
      <c r="C39" s="5"/>
      <c r="D39" s="5"/>
      <c r="E39" s="5">
        <v>6.8929999999999998</v>
      </c>
      <c r="F39" s="5">
        <v>76.126000000000005</v>
      </c>
      <c r="G39" s="5"/>
      <c r="H39" s="5"/>
      <c r="I39" s="5"/>
      <c r="J39" s="5">
        <v>19.103999999999999</v>
      </c>
      <c r="K39" s="5"/>
      <c r="L39" s="5"/>
      <c r="M39" s="5"/>
      <c r="N39" s="5"/>
      <c r="O39" s="5"/>
      <c r="P39" s="5"/>
      <c r="Q39" s="5"/>
      <c r="R39" s="5">
        <v>4.7119999999999997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>
        <v>106.83500000000001</v>
      </c>
      <c r="AK39" t="s">
        <v>62</v>
      </c>
      <c r="AL39" s="6">
        <f>(0)/106.835</f>
        <v>0</v>
      </c>
      <c r="AM39" s="6">
        <f>(0)/106.835</f>
        <v>0</v>
      </c>
      <c r="AN39" s="6">
        <f>(0)/106.835</f>
        <v>0</v>
      </c>
      <c r="AO39" s="6">
        <v>6.4520054289324655E-2</v>
      </c>
      <c r="AP39" s="6">
        <v>0.71255674638461175</v>
      </c>
      <c r="AQ39" s="6">
        <f>(0)/106.835</f>
        <v>0</v>
      </c>
      <c r="AR39" s="6">
        <f>(0)/106.835</f>
        <v>0</v>
      </c>
      <c r="AS39" s="6">
        <f>(0)/106.835</f>
        <v>0</v>
      </c>
      <c r="AT39" s="6">
        <v>0.17881780315439694</v>
      </c>
      <c r="AU39" s="6">
        <f t="shared" ref="AU39:BA39" si="55">(0)/106.835</f>
        <v>0</v>
      </c>
      <c r="AV39" s="6">
        <f t="shared" si="55"/>
        <v>0</v>
      </c>
      <c r="AW39" s="6">
        <f t="shared" si="55"/>
        <v>0</v>
      </c>
      <c r="AX39" s="6">
        <f t="shared" si="55"/>
        <v>0</v>
      </c>
      <c r="AY39" s="6">
        <f t="shared" si="55"/>
        <v>0</v>
      </c>
      <c r="AZ39" s="6">
        <f t="shared" si="55"/>
        <v>0</v>
      </c>
      <c r="BA39" s="6">
        <f t="shared" si="55"/>
        <v>0</v>
      </c>
      <c r="BB39" s="6">
        <v>4.4105396171666582E-2</v>
      </c>
      <c r="BC39" s="6">
        <f t="shared" ref="BC39:BQ39" si="56">(0)/106.835</f>
        <v>0</v>
      </c>
      <c r="BD39" s="6">
        <f t="shared" si="56"/>
        <v>0</v>
      </c>
      <c r="BE39" s="6">
        <f t="shared" si="56"/>
        <v>0</v>
      </c>
      <c r="BF39" s="6">
        <f t="shared" si="56"/>
        <v>0</v>
      </c>
      <c r="BG39" s="6">
        <f t="shared" si="56"/>
        <v>0</v>
      </c>
      <c r="BH39" s="6">
        <f t="shared" si="56"/>
        <v>0</v>
      </c>
      <c r="BI39" s="6">
        <f t="shared" si="56"/>
        <v>0</v>
      </c>
      <c r="BJ39" s="6">
        <f t="shared" si="56"/>
        <v>0</v>
      </c>
      <c r="BK39" s="6">
        <f t="shared" si="56"/>
        <v>0</v>
      </c>
      <c r="BL39" s="6">
        <f t="shared" si="56"/>
        <v>0</v>
      </c>
      <c r="BM39" s="6">
        <f t="shared" si="56"/>
        <v>0</v>
      </c>
      <c r="BN39" s="6">
        <f t="shared" si="56"/>
        <v>0</v>
      </c>
      <c r="BO39" s="6">
        <f t="shared" si="56"/>
        <v>0</v>
      </c>
      <c r="BP39" s="6">
        <f t="shared" si="56"/>
        <v>0</v>
      </c>
      <c r="BQ39" s="6">
        <f t="shared" si="56"/>
        <v>0</v>
      </c>
      <c r="BR39">
        <v>106.83500000000001</v>
      </c>
    </row>
    <row r="40" spans="1:70" x14ac:dyDescent="0.25">
      <c r="A40" s="4" t="s">
        <v>4</v>
      </c>
      <c r="B40" s="5">
        <v>4</v>
      </c>
      <c r="C40" s="5"/>
      <c r="D40" s="5">
        <v>457.01100000000002</v>
      </c>
      <c r="E40" s="5">
        <v>100.842</v>
      </c>
      <c r="F40" s="5"/>
      <c r="G40" s="5"/>
      <c r="H40" s="5"/>
      <c r="I40" s="5">
        <v>18.080000000000002</v>
      </c>
      <c r="J40" s="5"/>
      <c r="K40" s="5"/>
      <c r="L40" s="5"/>
      <c r="M40" s="5">
        <v>48.078000000000003</v>
      </c>
      <c r="N40" s="5"/>
      <c r="O40" s="5"/>
      <c r="P40" s="5"/>
      <c r="Q40" s="5">
        <v>42.643000000000001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>
        <v>10.816000000000001</v>
      </c>
      <c r="AC40" s="5"/>
      <c r="AD40" s="5">
        <v>149.95999999999998</v>
      </c>
      <c r="AE40" s="5"/>
      <c r="AF40" s="5"/>
      <c r="AG40" s="5"/>
      <c r="AH40" s="5">
        <v>831.43000000000006</v>
      </c>
      <c r="AK40" t="s">
        <v>4</v>
      </c>
      <c r="AL40" s="6">
        <v>4.8109882972709669E-3</v>
      </c>
      <c r="AM40" s="6">
        <f>(0)/831.43</f>
        <v>0</v>
      </c>
      <c r="AN40" s="6">
        <v>0.54966864318102548</v>
      </c>
      <c r="AO40" s="6">
        <v>0.1212874204683497</v>
      </c>
      <c r="AP40" s="6">
        <f>(0)/831.43</f>
        <v>0</v>
      </c>
      <c r="AQ40" s="6">
        <f>(0)/831.43</f>
        <v>0</v>
      </c>
      <c r="AR40" s="6">
        <f>(0)/831.43</f>
        <v>0</v>
      </c>
      <c r="AS40" s="6">
        <v>2.1745667103664771E-2</v>
      </c>
      <c r="AT40" s="6">
        <f>(0)/831.43</f>
        <v>0</v>
      </c>
      <c r="AU40" s="6">
        <f>(0)/831.43</f>
        <v>0</v>
      </c>
      <c r="AV40" s="6">
        <f>(0)/831.43</f>
        <v>0</v>
      </c>
      <c r="AW40" s="6">
        <v>5.7825673839048387E-2</v>
      </c>
      <c r="AX40" s="6">
        <f>(0)/831.43</f>
        <v>0</v>
      </c>
      <c r="AY40" s="6">
        <f>(0)/831.43</f>
        <v>0</v>
      </c>
      <c r="AZ40" s="6">
        <f>(0)/831.43</f>
        <v>0</v>
      </c>
      <c r="BA40" s="6">
        <v>5.1288743490131454E-2</v>
      </c>
      <c r="BB40" s="6">
        <f t="shared" ref="BB40:BK40" si="57">(0)/831.43</f>
        <v>0</v>
      </c>
      <c r="BC40" s="6">
        <f t="shared" si="57"/>
        <v>0</v>
      </c>
      <c r="BD40" s="6">
        <f t="shared" si="57"/>
        <v>0</v>
      </c>
      <c r="BE40" s="6">
        <f t="shared" si="57"/>
        <v>0</v>
      </c>
      <c r="BF40" s="6">
        <f t="shared" si="57"/>
        <v>0</v>
      </c>
      <c r="BG40" s="6">
        <f t="shared" si="57"/>
        <v>0</v>
      </c>
      <c r="BH40" s="6">
        <f t="shared" si="57"/>
        <v>0</v>
      </c>
      <c r="BI40" s="6">
        <f t="shared" si="57"/>
        <v>0</v>
      </c>
      <c r="BJ40" s="6">
        <f t="shared" si="57"/>
        <v>0</v>
      </c>
      <c r="BK40" s="6">
        <f t="shared" si="57"/>
        <v>0</v>
      </c>
      <c r="BL40" s="6">
        <v>1.3008912355820695E-2</v>
      </c>
      <c r="BM40" s="6">
        <f>(0)/831.43</f>
        <v>0</v>
      </c>
      <c r="BN40" s="6">
        <v>0.18036395126468852</v>
      </c>
      <c r="BO40" s="6">
        <f>(0)/831.43</f>
        <v>0</v>
      </c>
      <c r="BP40" s="6">
        <f>(0)/831.43</f>
        <v>0</v>
      </c>
      <c r="BQ40" s="6">
        <f>(0)/831.43</f>
        <v>0</v>
      </c>
      <c r="BR40">
        <v>831.43000000000006</v>
      </c>
    </row>
    <row r="41" spans="1:70" x14ac:dyDescent="0.25">
      <c r="A41" s="4" t="s">
        <v>151</v>
      </c>
      <c r="B41" s="5"/>
      <c r="C41" s="5"/>
      <c r="D41" s="5"/>
      <c r="E41" s="5"/>
      <c r="F41" s="5"/>
      <c r="G41" s="5"/>
      <c r="H41" s="5"/>
      <c r="I41" s="5"/>
      <c r="J41" s="5">
        <v>2.68</v>
      </c>
      <c r="K41" s="5"/>
      <c r="L41" s="5"/>
      <c r="M41" s="5">
        <v>63.735999999999997</v>
      </c>
      <c r="N41" s="5"/>
      <c r="O41" s="5"/>
      <c r="P41" s="5"/>
      <c r="Q41" s="5"/>
      <c r="R41" s="5">
        <v>6</v>
      </c>
      <c r="S41" s="5"/>
      <c r="T41" s="5"/>
      <c r="U41" s="5"/>
      <c r="V41" s="5"/>
      <c r="W41" s="5">
        <v>733.99499999999989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>
        <v>806.41099999999983</v>
      </c>
      <c r="AK41" t="s">
        <v>151</v>
      </c>
      <c r="AL41" s="6">
        <f t="shared" ref="AL41:AS41" si="58">(0)/806.411</f>
        <v>0</v>
      </c>
      <c r="AM41" s="6">
        <f t="shared" si="58"/>
        <v>0</v>
      </c>
      <c r="AN41" s="6">
        <f t="shared" si="58"/>
        <v>0</v>
      </c>
      <c r="AO41" s="6">
        <f t="shared" si="58"/>
        <v>0</v>
      </c>
      <c r="AP41" s="6">
        <f t="shared" si="58"/>
        <v>0</v>
      </c>
      <c r="AQ41" s="6">
        <f t="shared" si="58"/>
        <v>0</v>
      </c>
      <c r="AR41" s="6">
        <f t="shared" si="58"/>
        <v>0</v>
      </c>
      <c r="AS41" s="6">
        <f t="shared" si="58"/>
        <v>0</v>
      </c>
      <c r="AT41" s="6">
        <v>3.3233673647804912E-3</v>
      </c>
      <c r="AU41" s="6">
        <f>(0)/806.411</f>
        <v>0</v>
      </c>
      <c r="AV41" s="6">
        <f>(0)/806.411</f>
        <v>0</v>
      </c>
      <c r="AW41" s="6">
        <v>7.9036620284197528E-2</v>
      </c>
      <c r="AX41" s="6">
        <f>(0)/806.411</f>
        <v>0</v>
      </c>
      <c r="AY41" s="6">
        <f>(0)/806.411</f>
        <v>0</v>
      </c>
      <c r="AZ41" s="6">
        <f>(0)/806.411</f>
        <v>0</v>
      </c>
      <c r="BA41" s="6">
        <f>(0)/806.411</f>
        <v>0</v>
      </c>
      <c r="BB41" s="6">
        <v>7.4403746972697563E-3</v>
      </c>
      <c r="BC41" s="6">
        <f>(0)/806.411</f>
        <v>0</v>
      </c>
      <c r="BD41" s="6">
        <f>(0)/806.411</f>
        <v>0</v>
      </c>
      <c r="BE41" s="6">
        <f>(0)/806.411</f>
        <v>0</v>
      </c>
      <c r="BF41" s="6">
        <f>(0)/806.411</f>
        <v>0</v>
      </c>
      <c r="BG41" s="6">
        <v>0.91019963765375234</v>
      </c>
      <c r="BH41" s="6">
        <f t="shared" ref="BH41:BQ41" si="59">(0)/806.411</f>
        <v>0</v>
      </c>
      <c r="BI41" s="6">
        <f t="shared" si="59"/>
        <v>0</v>
      </c>
      <c r="BJ41" s="6">
        <f t="shared" si="59"/>
        <v>0</v>
      </c>
      <c r="BK41" s="6">
        <f t="shared" si="59"/>
        <v>0</v>
      </c>
      <c r="BL41" s="6">
        <f t="shared" si="59"/>
        <v>0</v>
      </c>
      <c r="BM41" s="6">
        <f t="shared" si="59"/>
        <v>0</v>
      </c>
      <c r="BN41" s="6">
        <f t="shared" si="59"/>
        <v>0</v>
      </c>
      <c r="BO41" s="6">
        <f t="shared" si="59"/>
        <v>0</v>
      </c>
      <c r="BP41" s="6">
        <f t="shared" si="59"/>
        <v>0</v>
      </c>
      <c r="BQ41" s="6">
        <f t="shared" si="59"/>
        <v>0</v>
      </c>
      <c r="BR41">
        <v>806.41099999999983</v>
      </c>
    </row>
    <row r="42" spans="1:70" x14ac:dyDescent="0.25">
      <c r="A42" s="4" t="s">
        <v>32</v>
      </c>
      <c r="B42" s="5"/>
      <c r="C42" s="5"/>
      <c r="D42" s="5">
        <v>59.480999999999995</v>
      </c>
      <c r="E42" s="5">
        <v>143.208</v>
      </c>
      <c r="F42" s="5">
        <v>3485.3339999999989</v>
      </c>
      <c r="G42" s="5"/>
      <c r="H42" s="5"/>
      <c r="I42" s="5"/>
      <c r="J42" s="5">
        <v>2848.0439999999999</v>
      </c>
      <c r="K42" s="5"/>
      <c r="L42" s="5"/>
      <c r="M42" s="5">
        <v>305.75</v>
      </c>
      <c r="N42" s="5">
        <v>2</v>
      </c>
      <c r="O42" s="5"/>
      <c r="P42" s="5"/>
      <c r="Q42" s="5">
        <v>2501.25</v>
      </c>
      <c r="R42" s="5">
        <v>615.06799999999998</v>
      </c>
      <c r="S42" s="5"/>
      <c r="T42" s="5"/>
      <c r="U42" s="5"/>
      <c r="V42" s="5"/>
      <c r="W42" s="5"/>
      <c r="X42" s="5">
        <v>3.448</v>
      </c>
      <c r="Y42" s="5"/>
      <c r="Z42" s="5"/>
      <c r="AA42" s="5"/>
      <c r="AB42" s="5"/>
      <c r="AC42" s="5"/>
      <c r="AD42" s="5"/>
      <c r="AE42" s="5"/>
      <c r="AF42" s="5"/>
      <c r="AG42" s="5"/>
      <c r="AH42" s="5">
        <v>9963.5829999999987</v>
      </c>
      <c r="AK42" t="s">
        <v>32</v>
      </c>
      <c r="AL42" s="6">
        <f>(0)/9963.583</f>
        <v>0</v>
      </c>
      <c r="AM42" s="6">
        <f>(0)/9963.583</f>
        <v>0</v>
      </c>
      <c r="AN42" s="6">
        <v>5.9698403676669331E-3</v>
      </c>
      <c r="AO42" s="6">
        <v>1.4373142673674722E-2</v>
      </c>
      <c r="AP42" s="6">
        <v>0.34980729321971821</v>
      </c>
      <c r="AQ42" s="6">
        <f>(0)/9963.583</f>
        <v>0</v>
      </c>
      <c r="AR42" s="6">
        <f>(0)/9963.583</f>
        <v>0</v>
      </c>
      <c r="AS42" s="6">
        <f>(0)/9963.583</f>
        <v>0</v>
      </c>
      <c r="AT42" s="6">
        <v>0.28584536305865071</v>
      </c>
      <c r="AU42" s="6">
        <f>(0)/9963.583</f>
        <v>0</v>
      </c>
      <c r="AV42" s="6">
        <f>(0)/9963.583</f>
        <v>0</v>
      </c>
      <c r="AW42" s="6">
        <v>3.0686751944556494E-2</v>
      </c>
      <c r="AX42" s="6">
        <v>2.0073100209031233E-4</v>
      </c>
      <c r="AY42" s="6">
        <f>(0)/9963.583</f>
        <v>0</v>
      </c>
      <c r="AZ42" s="6">
        <f>(0)/9963.583</f>
        <v>0</v>
      </c>
      <c r="BA42" s="6">
        <v>0.25103920948919684</v>
      </c>
      <c r="BB42" s="6">
        <v>6.1731607996842103E-2</v>
      </c>
      <c r="BC42" s="6">
        <f>(0)/9963.583</f>
        <v>0</v>
      </c>
      <c r="BD42" s="6">
        <f>(0)/9963.583</f>
        <v>0</v>
      </c>
      <c r="BE42" s="6">
        <f>(0)/9963.583</f>
        <v>0</v>
      </c>
      <c r="BF42" s="6">
        <f>(0)/9963.583</f>
        <v>0</v>
      </c>
      <c r="BG42" s="6">
        <f>(0)/9963.583</f>
        <v>0</v>
      </c>
      <c r="BH42" s="6">
        <v>3.4606024760369843E-4</v>
      </c>
      <c r="BI42" s="6">
        <f t="shared" ref="BI42:BQ42" si="60">(0)/9963.583</f>
        <v>0</v>
      </c>
      <c r="BJ42" s="6">
        <f t="shared" si="60"/>
        <v>0</v>
      </c>
      <c r="BK42" s="6">
        <f t="shared" si="60"/>
        <v>0</v>
      </c>
      <c r="BL42" s="6">
        <f t="shared" si="60"/>
        <v>0</v>
      </c>
      <c r="BM42" s="6">
        <f t="shared" si="60"/>
        <v>0</v>
      </c>
      <c r="BN42" s="6">
        <f t="shared" si="60"/>
        <v>0</v>
      </c>
      <c r="BO42" s="6">
        <f t="shared" si="60"/>
        <v>0</v>
      </c>
      <c r="BP42" s="6">
        <f t="shared" si="60"/>
        <v>0</v>
      </c>
      <c r="BQ42" s="6">
        <f t="shared" si="60"/>
        <v>0</v>
      </c>
      <c r="BR42">
        <v>9963.5829999999987</v>
      </c>
    </row>
    <row r="43" spans="1:70" x14ac:dyDescent="0.25">
      <c r="A43" s="4" t="s">
        <v>19</v>
      </c>
      <c r="B43" s="5"/>
      <c r="C43" s="5">
        <v>17.593</v>
      </c>
      <c r="D43" s="5"/>
      <c r="E43" s="5"/>
      <c r="F43" s="5"/>
      <c r="G43" s="5"/>
      <c r="H43" s="5"/>
      <c r="I43" s="5"/>
      <c r="J43" s="5"/>
      <c r="K43" s="5"/>
      <c r="L43" s="5"/>
      <c r="M43" s="5">
        <v>61.898999999999994</v>
      </c>
      <c r="N43" s="5">
        <v>16.164999999999999</v>
      </c>
      <c r="O43" s="5"/>
      <c r="P43" s="5">
        <v>19.764000000000003</v>
      </c>
      <c r="Q43" s="5"/>
      <c r="R43" s="5"/>
      <c r="S43" s="5"/>
      <c r="T43" s="5"/>
      <c r="U43" s="5"/>
      <c r="V43" s="5"/>
      <c r="W43" s="5"/>
      <c r="X43" s="5">
        <v>4.4480000000000004</v>
      </c>
      <c r="Y43" s="5"/>
      <c r="Z43" s="5"/>
      <c r="AA43" s="5"/>
      <c r="AB43" s="5"/>
      <c r="AC43" s="5"/>
      <c r="AD43" s="5"/>
      <c r="AE43" s="5"/>
      <c r="AF43" s="5">
        <v>25.974</v>
      </c>
      <c r="AG43" s="5"/>
      <c r="AH43" s="5">
        <v>145.84299999999999</v>
      </c>
      <c r="AK43" t="s">
        <v>19</v>
      </c>
      <c r="AL43" s="6">
        <f>(0)/145.843</f>
        <v>0</v>
      </c>
      <c r="AM43" s="6">
        <v>0.12062971825867544</v>
      </c>
      <c r="AN43" s="6">
        <f t="shared" ref="AN43:AV43" si="61">(0)/145.843</f>
        <v>0</v>
      </c>
      <c r="AO43" s="6">
        <f t="shared" si="61"/>
        <v>0</v>
      </c>
      <c r="AP43" s="6">
        <f t="shared" si="61"/>
        <v>0</v>
      </c>
      <c r="AQ43" s="6">
        <f t="shared" si="61"/>
        <v>0</v>
      </c>
      <c r="AR43" s="6">
        <f t="shared" si="61"/>
        <v>0</v>
      </c>
      <c r="AS43" s="6">
        <f t="shared" si="61"/>
        <v>0</v>
      </c>
      <c r="AT43" s="6">
        <f t="shared" si="61"/>
        <v>0</v>
      </c>
      <c r="AU43" s="6">
        <f t="shared" si="61"/>
        <v>0</v>
      </c>
      <c r="AV43" s="6">
        <f t="shared" si="61"/>
        <v>0</v>
      </c>
      <c r="AW43" s="6">
        <v>0.42442215258874266</v>
      </c>
      <c r="AX43" s="6">
        <v>0.11083836728536851</v>
      </c>
      <c r="AY43" s="6">
        <f>(0)/145.843</f>
        <v>0</v>
      </c>
      <c r="AZ43" s="6">
        <v>0.13551558868097888</v>
      </c>
      <c r="BA43" s="6">
        <f t="shared" ref="BA43:BG43" si="62">(0)/145.843</f>
        <v>0</v>
      </c>
      <c r="BB43" s="6">
        <f t="shared" si="62"/>
        <v>0</v>
      </c>
      <c r="BC43" s="6">
        <f t="shared" si="62"/>
        <v>0</v>
      </c>
      <c r="BD43" s="6">
        <f t="shared" si="62"/>
        <v>0</v>
      </c>
      <c r="BE43" s="6">
        <f t="shared" si="62"/>
        <v>0</v>
      </c>
      <c r="BF43" s="6">
        <f t="shared" si="62"/>
        <v>0</v>
      </c>
      <c r="BG43" s="6">
        <f t="shared" si="62"/>
        <v>0</v>
      </c>
      <c r="BH43" s="6">
        <v>3.049854981041257E-2</v>
      </c>
      <c r="BI43" s="6">
        <f t="shared" ref="BI43:BO43" si="63">(0)/145.843</f>
        <v>0</v>
      </c>
      <c r="BJ43" s="6">
        <f t="shared" si="63"/>
        <v>0</v>
      </c>
      <c r="BK43" s="6">
        <f t="shared" si="63"/>
        <v>0</v>
      </c>
      <c r="BL43" s="6">
        <f t="shared" si="63"/>
        <v>0</v>
      </c>
      <c r="BM43" s="6">
        <f t="shared" si="63"/>
        <v>0</v>
      </c>
      <c r="BN43" s="6">
        <f t="shared" si="63"/>
        <v>0</v>
      </c>
      <c r="BO43" s="6">
        <f t="shared" si="63"/>
        <v>0</v>
      </c>
      <c r="BP43" s="6">
        <v>0.17809562337582197</v>
      </c>
      <c r="BQ43" s="6">
        <f>(0)/145.843</f>
        <v>0</v>
      </c>
      <c r="BR43">
        <v>145.84299999999999</v>
      </c>
    </row>
    <row r="44" spans="1:70" x14ac:dyDescent="0.25">
      <c r="A44" s="4" t="s">
        <v>393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v>22.59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>
        <v>22.59</v>
      </c>
      <c r="AK44" t="s">
        <v>393</v>
      </c>
      <c r="AL44" s="6">
        <f t="shared" ref="AL44:BF44" si="64">(0)/22.59</f>
        <v>0</v>
      </c>
      <c r="AM44" s="6">
        <f t="shared" si="64"/>
        <v>0</v>
      </c>
      <c r="AN44" s="6">
        <f t="shared" si="64"/>
        <v>0</v>
      </c>
      <c r="AO44" s="6">
        <f t="shared" si="64"/>
        <v>0</v>
      </c>
      <c r="AP44" s="6">
        <f t="shared" si="64"/>
        <v>0</v>
      </c>
      <c r="AQ44" s="6">
        <f t="shared" si="64"/>
        <v>0</v>
      </c>
      <c r="AR44" s="6">
        <f t="shared" si="64"/>
        <v>0</v>
      </c>
      <c r="AS44" s="6">
        <f t="shared" si="64"/>
        <v>0</v>
      </c>
      <c r="AT44" s="6">
        <f t="shared" si="64"/>
        <v>0</v>
      </c>
      <c r="AU44" s="6">
        <f t="shared" si="64"/>
        <v>0</v>
      </c>
      <c r="AV44" s="6">
        <f t="shared" si="64"/>
        <v>0</v>
      </c>
      <c r="AW44" s="6">
        <f t="shared" si="64"/>
        <v>0</v>
      </c>
      <c r="AX44" s="6">
        <f t="shared" si="64"/>
        <v>0</v>
      </c>
      <c r="AY44" s="6">
        <f t="shared" si="64"/>
        <v>0</v>
      </c>
      <c r="AZ44" s="6">
        <f t="shared" si="64"/>
        <v>0</v>
      </c>
      <c r="BA44" s="6">
        <f t="shared" si="64"/>
        <v>0</v>
      </c>
      <c r="BB44" s="6">
        <f t="shared" si="64"/>
        <v>0</v>
      </c>
      <c r="BC44" s="6">
        <f t="shared" si="64"/>
        <v>0</v>
      </c>
      <c r="BD44" s="6">
        <f t="shared" si="64"/>
        <v>0</v>
      </c>
      <c r="BE44" s="6">
        <f t="shared" si="64"/>
        <v>0</v>
      </c>
      <c r="BF44" s="6">
        <f t="shared" si="64"/>
        <v>0</v>
      </c>
      <c r="BG44" s="6">
        <v>1</v>
      </c>
      <c r="BH44" s="6">
        <f t="shared" ref="BH44:BQ44" si="65">(0)/22.59</f>
        <v>0</v>
      </c>
      <c r="BI44" s="6">
        <f t="shared" si="65"/>
        <v>0</v>
      </c>
      <c r="BJ44" s="6">
        <f t="shared" si="65"/>
        <v>0</v>
      </c>
      <c r="BK44" s="6">
        <f t="shared" si="65"/>
        <v>0</v>
      </c>
      <c r="BL44" s="6">
        <f t="shared" si="65"/>
        <v>0</v>
      </c>
      <c r="BM44" s="6">
        <f t="shared" si="65"/>
        <v>0</v>
      </c>
      <c r="BN44" s="6">
        <f t="shared" si="65"/>
        <v>0</v>
      </c>
      <c r="BO44" s="6">
        <f t="shared" si="65"/>
        <v>0</v>
      </c>
      <c r="BP44" s="6">
        <f t="shared" si="65"/>
        <v>0</v>
      </c>
      <c r="BQ44" s="6">
        <f t="shared" si="65"/>
        <v>0</v>
      </c>
      <c r="BR44">
        <v>22.59</v>
      </c>
    </row>
    <row r="45" spans="1:70" x14ac:dyDescent="0.25">
      <c r="A45" s="4" t="s">
        <v>26</v>
      </c>
      <c r="B45" s="5"/>
      <c r="C45" s="5"/>
      <c r="D45" s="5">
        <v>17.170000000000002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>
        <v>17.170000000000002</v>
      </c>
      <c r="AK45" t="s">
        <v>26</v>
      </c>
      <c r="AL45" s="6">
        <f>(0)/17.17</f>
        <v>0</v>
      </c>
      <c r="AM45" s="6">
        <f>(0)/17.17</f>
        <v>0</v>
      </c>
      <c r="AN45" s="6">
        <v>1</v>
      </c>
      <c r="AO45" s="6">
        <f t="shared" ref="AO45:BQ45" si="66">(0)/17.17</f>
        <v>0</v>
      </c>
      <c r="AP45" s="6">
        <f t="shared" si="66"/>
        <v>0</v>
      </c>
      <c r="AQ45" s="6">
        <f t="shared" si="66"/>
        <v>0</v>
      </c>
      <c r="AR45" s="6">
        <f t="shared" si="66"/>
        <v>0</v>
      </c>
      <c r="AS45" s="6">
        <f t="shared" si="66"/>
        <v>0</v>
      </c>
      <c r="AT45" s="6">
        <f t="shared" si="66"/>
        <v>0</v>
      </c>
      <c r="AU45" s="6">
        <f t="shared" si="66"/>
        <v>0</v>
      </c>
      <c r="AV45" s="6">
        <f t="shared" si="66"/>
        <v>0</v>
      </c>
      <c r="AW45" s="6">
        <f t="shared" si="66"/>
        <v>0</v>
      </c>
      <c r="AX45" s="6">
        <f t="shared" si="66"/>
        <v>0</v>
      </c>
      <c r="AY45" s="6">
        <f t="shared" si="66"/>
        <v>0</v>
      </c>
      <c r="AZ45" s="6">
        <f t="shared" si="66"/>
        <v>0</v>
      </c>
      <c r="BA45" s="6">
        <f t="shared" si="66"/>
        <v>0</v>
      </c>
      <c r="BB45" s="6">
        <f t="shared" si="66"/>
        <v>0</v>
      </c>
      <c r="BC45" s="6">
        <f t="shared" si="66"/>
        <v>0</v>
      </c>
      <c r="BD45" s="6">
        <f t="shared" si="66"/>
        <v>0</v>
      </c>
      <c r="BE45" s="6">
        <f t="shared" si="66"/>
        <v>0</v>
      </c>
      <c r="BF45" s="6">
        <f t="shared" si="66"/>
        <v>0</v>
      </c>
      <c r="BG45" s="6">
        <f t="shared" si="66"/>
        <v>0</v>
      </c>
      <c r="BH45" s="6">
        <f t="shared" si="66"/>
        <v>0</v>
      </c>
      <c r="BI45" s="6">
        <f t="shared" si="66"/>
        <v>0</v>
      </c>
      <c r="BJ45" s="6">
        <f t="shared" si="66"/>
        <v>0</v>
      </c>
      <c r="BK45" s="6">
        <f t="shared" si="66"/>
        <v>0</v>
      </c>
      <c r="BL45" s="6">
        <f t="shared" si="66"/>
        <v>0</v>
      </c>
      <c r="BM45" s="6">
        <f t="shared" si="66"/>
        <v>0</v>
      </c>
      <c r="BN45" s="6">
        <f t="shared" si="66"/>
        <v>0</v>
      </c>
      <c r="BO45" s="6">
        <f t="shared" si="66"/>
        <v>0</v>
      </c>
      <c r="BP45" s="6">
        <f t="shared" si="66"/>
        <v>0</v>
      </c>
      <c r="BQ45" s="6">
        <f t="shared" si="66"/>
        <v>0</v>
      </c>
      <c r="BR45">
        <v>17.170000000000002</v>
      </c>
    </row>
    <row r="46" spans="1:70" x14ac:dyDescent="0.25">
      <c r="A46" s="4" t="s">
        <v>217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>
        <v>319.11399999999998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>
        <v>319.11399999999998</v>
      </c>
      <c r="AK46" t="s">
        <v>217</v>
      </c>
      <c r="AL46" s="6">
        <f t="shared" ref="AL46:AV46" si="67">(0)/319.114</f>
        <v>0</v>
      </c>
      <c r="AM46" s="6">
        <f t="shared" si="67"/>
        <v>0</v>
      </c>
      <c r="AN46" s="6">
        <f t="shared" si="67"/>
        <v>0</v>
      </c>
      <c r="AO46" s="6">
        <f t="shared" si="67"/>
        <v>0</v>
      </c>
      <c r="AP46" s="6">
        <f t="shared" si="67"/>
        <v>0</v>
      </c>
      <c r="AQ46" s="6">
        <f t="shared" si="67"/>
        <v>0</v>
      </c>
      <c r="AR46" s="6">
        <f t="shared" si="67"/>
        <v>0</v>
      </c>
      <c r="AS46" s="6">
        <f t="shared" si="67"/>
        <v>0</v>
      </c>
      <c r="AT46" s="6">
        <f t="shared" si="67"/>
        <v>0</v>
      </c>
      <c r="AU46" s="6">
        <f t="shared" si="67"/>
        <v>0</v>
      </c>
      <c r="AV46" s="6">
        <f t="shared" si="67"/>
        <v>0</v>
      </c>
      <c r="AW46" s="6">
        <v>1</v>
      </c>
      <c r="AX46" s="6">
        <f t="shared" ref="AX46:BQ46" si="68">(0)/319.114</f>
        <v>0</v>
      </c>
      <c r="AY46" s="6">
        <f t="shared" si="68"/>
        <v>0</v>
      </c>
      <c r="AZ46" s="6">
        <f t="shared" si="68"/>
        <v>0</v>
      </c>
      <c r="BA46" s="6">
        <f t="shared" si="68"/>
        <v>0</v>
      </c>
      <c r="BB46" s="6">
        <f t="shared" si="68"/>
        <v>0</v>
      </c>
      <c r="BC46" s="6">
        <f t="shared" si="68"/>
        <v>0</v>
      </c>
      <c r="BD46" s="6">
        <f t="shared" si="68"/>
        <v>0</v>
      </c>
      <c r="BE46" s="6">
        <f t="shared" si="68"/>
        <v>0</v>
      </c>
      <c r="BF46" s="6">
        <f t="shared" si="68"/>
        <v>0</v>
      </c>
      <c r="BG46" s="6">
        <f t="shared" si="68"/>
        <v>0</v>
      </c>
      <c r="BH46" s="6">
        <f t="shared" si="68"/>
        <v>0</v>
      </c>
      <c r="BI46" s="6">
        <f t="shared" si="68"/>
        <v>0</v>
      </c>
      <c r="BJ46" s="6">
        <f t="shared" si="68"/>
        <v>0</v>
      </c>
      <c r="BK46" s="6">
        <f t="shared" si="68"/>
        <v>0</v>
      </c>
      <c r="BL46" s="6">
        <f t="shared" si="68"/>
        <v>0</v>
      </c>
      <c r="BM46" s="6">
        <f t="shared" si="68"/>
        <v>0</v>
      </c>
      <c r="BN46" s="6">
        <f t="shared" si="68"/>
        <v>0</v>
      </c>
      <c r="BO46" s="6">
        <f t="shared" si="68"/>
        <v>0</v>
      </c>
      <c r="BP46" s="6">
        <f t="shared" si="68"/>
        <v>0</v>
      </c>
      <c r="BQ46" s="6">
        <f t="shared" si="68"/>
        <v>0</v>
      </c>
      <c r="BR46">
        <v>319.11399999999998</v>
      </c>
    </row>
    <row r="47" spans="1:70" x14ac:dyDescent="0.25">
      <c r="A47" s="4" t="s">
        <v>110</v>
      </c>
      <c r="B47" s="5"/>
      <c r="C47" s="5"/>
      <c r="D47" s="5"/>
      <c r="E47" s="5"/>
      <c r="F47" s="5">
        <v>3.4</v>
      </c>
      <c r="G47" s="5"/>
      <c r="H47" s="5"/>
      <c r="I47" s="5"/>
      <c r="J47" s="5">
        <v>3.7809999999999997</v>
      </c>
      <c r="K47" s="5"/>
      <c r="L47" s="5"/>
      <c r="M47" s="5">
        <v>1585.8969999999999</v>
      </c>
      <c r="N47" s="5"/>
      <c r="O47" s="5"/>
      <c r="P47" s="5"/>
      <c r="Q47" s="5">
        <v>10.44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>
        <v>1603.518</v>
      </c>
      <c r="AK47" t="s">
        <v>110</v>
      </c>
      <c r="AL47" s="6">
        <f>(0)/1603.518</f>
        <v>0</v>
      </c>
      <c r="AM47" s="6">
        <f>(0)/1603.518</f>
        <v>0</v>
      </c>
      <c r="AN47" s="6">
        <f>(0)/1603.518</f>
        <v>0</v>
      </c>
      <c r="AO47" s="6">
        <f>(0)/1603.518</f>
        <v>0</v>
      </c>
      <c r="AP47" s="6">
        <v>2.1203379070269244E-3</v>
      </c>
      <c r="AQ47" s="6">
        <f>(0)/1603.518</f>
        <v>0</v>
      </c>
      <c r="AR47" s="6">
        <f>(0)/1603.518</f>
        <v>0</v>
      </c>
      <c r="AS47" s="6">
        <f>(0)/1603.518</f>
        <v>0</v>
      </c>
      <c r="AT47" s="6">
        <v>2.3579404783731768E-3</v>
      </c>
      <c r="AU47" s="6">
        <f>(0)/1603.518</f>
        <v>0</v>
      </c>
      <c r="AV47" s="6">
        <f>(0)/1603.518</f>
        <v>0</v>
      </c>
      <c r="AW47" s="6">
        <v>0.98901103698243487</v>
      </c>
      <c r="AX47" s="6">
        <f>(0)/1603.518</f>
        <v>0</v>
      </c>
      <c r="AY47" s="6">
        <f>(0)/1603.518</f>
        <v>0</v>
      </c>
      <c r="AZ47" s="6">
        <f>(0)/1603.518</f>
        <v>0</v>
      </c>
      <c r="BA47" s="6">
        <v>6.510684632165027E-3</v>
      </c>
      <c r="BB47" s="6">
        <f t="shared" ref="BB47:BQ47" si="69">(0)/1603.518</f>
        <v>0</v>
      </c>
      <c r="BC47" s="6">
        <f t="shared" si="69"/>
        <v>0</v>
      </c>
      <c r="BD47" s="6">
        <f t="shared" si="69"/>
        <v>0</v>
      </c>
      <c r="BE47" s="6">
        <f t="shared" si="69"/>
        <v>0</v>
      </c>
      <c r="BF47" s="6">
        <f t="shared" si="69"/>
        <v>0</v>
      </c>
      <c r="BG47" s="6">
        <f t="shared" si="69"/>
        <v>0</v>
      </c>
      <c r="BH47" s="6">
        <f t="shared" si="69"/>
        <v>0</v>
      </c>
      <c r="BI47" s="6">
        <f t="shared" si="69"/>
        <v>0</v>
      </c>
      <c r="BJ47" s="6">
        <f t="shared" si="69"/>
        <v>0</v>
      </c>
      <c r="BK47" s="6">
        <f t="shared" si="69"/>
        <v>0</v>
      </c>
      <c r="BL47" s="6">
        <f t="shared" si="69"/>
        <v>0</v>
      </c>
      <c r="BM47" s="6">
        <f t="shared" si="69"/>
        <v>0</v>
      </c>
      <c r="BN47" s="6">
        <f t="shared" si="69"/>
        <v>0</v>
      </c>
      <c r="BO47" s="6">
        <f t="shared" si="69"/>
        <v>0</v>
      </c>
      <c r="BP47" s="6">
        <f t="shared" si="69"/>
        <v>0</v>
      </c>
      <c r="BQ47" s="6">
        <f t="shared" si="69"/>
        <v>0</v>
      </c>
      <c r="BR47">
        <v>1603.518</v>
      </c>
    </row>
    <row r="48" spans="1:70" x14ac:dyDescent="0.25">
      <c r="A48" s="4" t="s">
        <v>143</v>
      </c>
      <c r="B48" s="5"/>
      <c r="C48" s="5"/>
      <c r="D48" s="5"/>
      <c r="E48" s="5"/>
      <c r="F48" s="5"/>
      <c r="G48" s="5"/>
      <c r="H48" s="5"/>
      <c r="I48" s="5">
        <v>1.7490000000000001</v>
      </c>
      <c r="J48" s="5"/>
      <c r="K48" s="5"/>
      <c r="L48" s="5"/>
      <c r="M48" s="5">
        <v>652.31299999999999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>
        <v>654.06200000000001</v>
      </c>
      <c r="AK48" t="s">
        <v>143</v>
      </c>
      <c r="AL48" s="6">
        <f t="shared" ref="AL48:AR48" si="70">(0)/654.062</f>
        <v>0</v>
      </c>
      <c r="AM48" s="6">
        <f t="shared" si="70"/>
        <v>0</v>
      </c>
      <c r="AN48" s="6">
        <f t="shared" si="70"/>
        <v>0</v>
      </c>
      <c r="AO48" s="6">
        <f t="shared" si="70"/>
        <v>0</v>
      </c>
      <c r="AP48" s="6">
        <f t="shared" si="70"/>
        <v>0</v>
      </c>
      <c r="AQ48" s="6">
        <f t="shared" si="70"/>
        <v>0</v>
      </c>
      <c r="AR48" s="6">
        <f t="shared" si="70"/>
        <v>0</v>
      </c>
      <c r="AS48" s="6">
        <v>2.6740584225960233E-3</v>
      </c>
      <c r="AT48" s="6">
        <f>(0)/654.062</f>
        <v>0</v>
      </c>
      <c r="AU48" s="6">
        <f>(0)/654.062</f>
        <v>0</v>
      </c>
      <c r="AV48" s="6">
        <f>(0)/654.062</f>
        <v>0</v>
      </c>
      <c r="AW48" s="6">
        <v>0.99732594157740395</v>
      </c>
      <c r="AX48" s="6">
        <f t="shared" ref="AX48:BQ48" si="71">(0)/654.062</f>
        <v>0</v>
      </c>
      <c r="AY48" s="6">
        <f t="shared" si="71"/>
        <v>0</v>
      </c>
      <c r="AZ48" s="6">
        <f t="shared" si="71"/>
        <v>0</v>
      </c>
      <c r="BA48" s="6">
        <f t="shared" si="71"/>
        <v>0</v>
      </c>
      <c r="BB48" s="6">
        <f t="shared" si="71"/>
        <v>0</v>
      </c>
      <c r="BC48" s="6">
        <f t="shared" si="71"/>
        <v>0</v>
      </c>
      <c r="BD48" s="6">
        <f t="shared" si="71"/>
        <v>0</v>
      </c>
      <c r="BE48" s="6">
        <f t="shared" si="71"/>
        <v>0</v>
      </c>
      <c r="BF48" s="6">
        <f t="shared" si="71"/>
        <v>0</v>
      </c>
      <c r="BG48" s="6">
        <f t="shared" si="71"/>
        <v>0</v>
      </c>
      <c r="BH48" s="6">
        <f t="shared" si="71"/>
        <v>0</v>
      </c>
      <c r="BI48" s="6">
        <f t="shared" si="71"/>
        <v>0</v>
      </c>
      <c r="BJ48" s="6">
        <f t="shared" si="71"/>
        <v>0</v>
      </c>
      <c r="BK48" s="6">
        <f t="shared" si="71"/>
        <v>0</v>
      </c>
      <c r="BL48" s="6">
        <f t="shared" si="71"/>
        <v>0</v>
      </c>
      <c r="BM48" s="6">
        <f t="shared" si="71"/>
        <v>0</v>
      </c>
      <c r="BN48" s="6">
        <f t="shared" si="71"/>
        <v>0</v>
      </c>
      <c r="BO48" s="6">
        <f t="shared" si="71"/>
        <v>0</v>
      </c>
      <c r="BP48" s="6">
        <f t="shared" si="71"/>
        <v>0</v>
      </c>
      <c r="BQ48" s="6">
        <f t="shared" si="71"/>
        <v>0</v>
      </c>
      <c r="BR48">
        <v>654.06200000000001</v>
      </c>
    </row>
    <row r="49" spans="1:70" x14ac:dyDescent="0.25">
      <c r="A49" s="4" t="s">
        <v>56</v>
      </c>
      <c r="B49" s="5"/>
      <c r="C49" s="5"/>
      <c r="D49" s="5"/>
      <c r="E49" s="5">
        <v>182.44800000000001</v>
      </c>
      <c r="F49" s="5"/>
      <c r="G49" s="5"/>
      <c r="H49" s="5"/>
      <c r="I49" s="5"/>
      <c r="J49" s="5"/>
      <c r="K49" s="5"/>
      <c r="L49" s="5"/>
      <c r="M49" s="5">
        <v>2738.5520000000001</v>
      </c>
      <c r="N49" s="5"/>
      <c r="O49" s="5"/>
      <c r="P49" s="5"/>
      <c r="Q49" s="5"/>
      <c r="R49" s="5"/>
      <c r="S49" s="5"/>
      <c r="T49" s="5"/>
      <c r="U49" s="5"/>
      <c r="V49" s="5"/>
      <c r="W49" s="5">
        <v>52.124000000000002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>
        <v>2973.1239999999998</v>
      </c>
      <c r="AK49" t="s">
        <v>56</v>
      </c>
      <c r="AL49" s="6">
        <f>(0)/2973.124</f>
        <v>0</v>
      </c>
      <c r="AM49" s="6">
        <f>(0)/2973.124</f>
        <v>0</v>
      </c>
      <c r="AN49" s="6">
        <f>(0)/2973.124</f>
        <v>0</v>
      </c>
      <c r="AO49" s="6">
        <v>6.1365755346901113E-2</v>
      </c>
      <c r="AP49" s="6">
        <f t="shared" ref="AP49:AV49" si="72">(0)/2973.124</f>
        <v>0</v>
      </c>
      <c r="AQ49" s="6">
        <f t="shared" si="72"/>
        <v>0</v>
      </c>
      <c r="AR49" s="6">
        <f t="shared" si="72"/>
        <v>0</v>
      </c>
      <c r="AS49" s="6">
        <f t="shared" si="72"/>
        <v>0</v>
      </c>
      <c r="AT49" s="6">
        <f t="shared" si="72"/>
        <v>0</v>
      </c>
      <c r="AU49" s="6">
        <f t="shared" si="72"/>
        <v>0</v>
      </c>
      <c r="AV49" s="6">
        <f t="shared" si="72"/>
        <v>0</v>
      </c>
      <c r="AW49" s="6">
        <v>0.92110251708304136</v>
      </c>
      <c r="AX49" s="6">
        <f t="shared" ref="AX49:BF49" si="73">(0)/2973.124</f>
        <v>0</v>
      </c>
      <c r="AY49" s="6">
        <f t="shared" si="73"/>
        <v>0</v>
      </c>
      <c r="AZ49" s="6">
        <f t="shared" si="73"/>
        <v>0</v>
      </c>
      <c r="BA49" s="6">
        <f t="shared" si="73"/>
        <v>0</v>
      </c>
      <c r="BB49" s="6">
        <f t="shared" si="73"/>
        <v>0</v>
      </c>
      <c r="BC49" s="6">
        <f t="shared" si="73"/>
        <v>0</v>
      </c>
      <c r="BD49" s="6">
        <f t="shared" si="73"/>
        <v>0</v>
      </c>
      <c r="BE49" s="6">
        <f t="shared" si="73"/>
        <v>0</v>
      </c>
      <c r="BF49" s="6">
        <f t="shared" si="73"/>
        <v>0</v>
      </c>
      <c r="BG49" s="6">
        <v>1.7531727570057627E-2</v>
      </c>
      <c r="BH49" s="6">
        <f t="shared" ref="BH49:BQ49" si="74">(0)/2973.124</f>
        <v>0</v>
      </c>
      <c r="BI49" s="6">
        <f t="shared" si="74"/>
        <v>0</v>
      </c>
      <c r="BJ49" s="6">
        <f t="shared" si="74"/>
        <v>0</v>
      </c>
      <c r="BK49" s="6">
        <f t="shared" si="74"/>
        <v>0</v>
      </c>
      <c r="BL49" s="6">
        <f t="shared" si="74"/>
        <v>0</v>
      </c>
      <c r="BM49" s="6">
        <f t="shared" si="74"/>
        <v>0</v>
      </c>
      <c r="BN49" s="6">
        <f t="shared" si="74"/>
        <v>0</v>
      </c>
      <c r="BO49" s="6">
        <f t="shared" si="74"/>
        <v>0</v>
      </c>
      <c r="BP49" s="6">
        <f t="shared" si="74"/>
        <v>0</v>
      </c>
      <c r="BQ49" s="6">
        <f t="shared" si="74"/>
        <v>0</v>
      </c>
      <c r="BR49">
        <v>2973.1239999999998</v>
      </c>
    </row>
    <row r="50" spans="1:70" x14ac:dyDescent="0.25">
      <c r="A50" s="4" t="s">
        <v>97</v>
      </c>
      <c r="B50" s="5"/>
      <c r="C50" s="5"/>
      <c r="D50" s="5"/>
      <c r="E50" s="5"/>
      <c r="F50" s="5">
        <v>87.427000000000007</v>
      </c>
      <c r="G50" s="5"/>
      <c r="H50" s="5"/>
      <c r="I50" s="5">
        <v>12.474</v>
      </c>
      <c r="J50" s="5"/>
      <c r="K50" s="5"/>
      <c r="L50" s="5"/>
      <c r="M50" s="5">
        <v>573.49200000000008</v>
      </c>
      <c r="N50" s="5"/>
      <c r="O50" s="5"/>
      <c r="P50" s="5">
        <v>0</v>
      </c>
      <c r="Q50" s="5">
        <v>391.57299999999992</v>
      </c>
      <c r="R50" s="5"/>
      <c r="S50" s="5">
        <v>10</v>
      </c>
      <c r="T50" s="5"/>
      <c r="U50" s="5"/>
      <c r="V50" s="5"/>
      <c r="W50" s="5">
        <v>1438.9259999999999</v>
      </c>
      <c r="X50" s="5"/>
      <c r="Y50" s="5"/>
      <c r="Z50" s="5"/>
      <c r="AA50" s="5"/>
      <c r="AB50" s="5">
        <v>19.573</v>
      </c>
      <c r="AC50" s="5"/>
      <c r="AD50" s="5"/>
      <c r="AE50" s="5">
        <v>236.00700000000001</v>
      </c>
      <c r="AF50" s="5"/>
      <c r="AG50" s="5"/>
      <c r="AH50" s="5">
        <v>2769.4719999999998</v>
      </c>
      <c r="AK50" t="s">
        <v>97</v>
      </c>
      <c r="AL50" s="6">
        <f>(0)/2769.472</f>
        <v>0</v>
      </c>
      <c r="AM50" s="6">
        <f>(0)/2769.472</f>
        <v>0</v>
      </c>
      <c r="AN50" s="6">
        <f>(0)/2769.472</f>
        <v>0</v>
      </c>
      <c r="AO50" s="6">
        <f>(0)/2769.472</f>
        <v>0</v>
      </c>
      <c r="AP50" s="6">
        <v>3.1568111177870735E-2</v>
      </c>
      <c r="AQ50" s="6">
        <f>(0)/2769.472</f>
        <v>0</v>
      </c>
      <c r="AR50" s="6">
        <f>(0)/2769.472</f>
        <v>0</v>
      </c>
      <c r="AS50" s="6">
        <v>4.5041076421787262E-3</v>
      </c>
      <c r="AT50" s="6">
        <f>(0)/2769.472</f>
        <v>0</v>
      </c>
      <c r="AU50" s="6">
        <f>(0)/2769.472</f>
        <v>0</v>
      </c>
      <c r="AV50" s="6">
        <f>(0)/2769.472</f>
        <v>0</v>
      </c>
      <c r="AW50" s="6">
        <v>0.20707629468721842</v>
      </c>
      <c r="AX50" s="6">
        <f>(0)/2769.472</f>
        <v>0</v>
      </c>
      <c r="AY50" s="6">
        <f>(0)/2769.472</f>
        <v>0</v>
      </c>
      <c r="AZ50" s="6">
        <v>0</v>
      </c>
      <c r="BA50" s="6">
        <v>0.14138904455434104</v>
      </c>
      <c r="BB50" s="6">
        <f>(0)/2769.472</f>
        <v>0</v>
      </c>
      <c r="BC50" s="6">
        <v>3.6107965706098496E-3</v>
      </c>
      <c r="BD50" s="6">
        <f>(0)/2769.472</f>
        <v>0</v>
      </c>
      <c r="BE50" s="6">
        <f>(0)/2769.472</f>
        <v>0</v>
      </c>
      <c r="BF50" s="6">
        <f>(0)/2769.472</f>
        <v>0</v>
      </c>
      <c r="BG50" s="6">
        <v>0.5195669066161348</v>
      </c>
      <c r="BH50" s="6">
        <f>(0)/2769.472</f>
        <v>0</v>
      </c>
      <c r="BI50" s="6">
        <f>(0)/2769.472</f>
        <v>0</v>
      </c>
      <c r="BJ50" s="6">
        <f>(0)/2769.472</f>
        <v>0</v>
      </c>
      <c r="BK50" s="6">
        <f>(0)/2769.472</f>
        <v>0</v>
      </c>
      <c r="BL50" s="6">
        <v>7.067412127654658E-3</v>
      </c>
      <c r="BM50" s="6">
        <f>(0)/2769.472</f>
        <v>0</v>
      </c>
      <c r="BN50" s="6">
        <f>(0)/2769.472</f>
        <v>0</v>
      </c>
      <c r="BO50" s="6">
        <v>8.5217326623991868E-2</v>
      </c>
      <c r="BP50" s="6">
        <f>(0)/2769.472</f>
        <v>0</v>
      </c>
      <c r="BQ50" s="6">
        <f>(0)/2769.472</f>
        <v>0</v>
      </c>
      <c r="BR50">
        <v>2769.4719999999998</v>
      </c>
    </row>
    <row r="51" spans="1:70" x14ac:dyDescent="0.25">
      <c r="A51" s="4" t="s">
        <v>289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>
        <v>3.9599999999999995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>
        <v>3.9599999999999995</v>
      </c>
      <c r="AK51" t="s">
        <v>289</v>
      </c>
      <c r="AL51" s="6">
        <f t="shared" ref="AL51:AY51" si="75">(0)/3.96</f>
        <v>0</v>
      </c>
      <c r="AM51" s="6">
        <f t="shared" si="75"/>
        <v>0</v>
      </c>
      <c r="AN51" s="6">
        <f t="shared" si="75"/>
        <v>0</v>
      </c>
      <c r="AO51" s="6">
        <f t="shared" si="75"/>
        <v>0</v>
      </c>
      <c r="AP51" s="6">
        <f t="shared" si="75"/>
        <v>0</v>
      </c>
      <c r="AQ51" s="6">
        <f t="shared" si="75"/>
        <v>0</v>
      </c>
      <c r="AR51" s="6">
        <f t="shared" si="75"/>
        <v>0</v>
      </c>
      <c r="AS51" s="6">
        <f t="shared" si="75"/>
        <v>0</v>
      </c>
      <c r="AT51" s="6">
        <f t="shared" si="75"/>
        <v>0</v>
      </c>
      <c r="AU51" s="6">
        <f t="shared" si="75"/>
        <v>0</v>
      </c>
      <c r="AV51" s="6">
        <f t="shared" si="75"/>
        <v>0</v>
      </c>
      <c r="AW51" s="6">
        <f t="shared" si="75"/>
        <v>0</v>
      </c>
      <c r="AX51" s="6">
        <f t="shared" si="75"/>
        <v>0</v>
      </c>
      <c r="AY51" s="6">
        <f t="shared" si="75"/>
        <v>0</v>
      </c>
      <c r="AZ51" s="6">
        <v>1</v>
      </c>
      <c r="BA51" s="6">
        <f t="shared" ref="BA51:BQ51" si="76">(0)/3.96</f>
        <v>0</v>
      </c>
      <c r="BB51" s="6">
        <f t="shared" si="76"/>
        <v>0</v>
      </c>
      <c r="BC51" s="6">
        <f t="shared" si="76"/>
        <v>0</v>
      </c>
      <c r="BD51" s="6">
        <f t="shared" si="76"/>
        <v>0</v>
      </c>
      <c r="BE51" s="6">
        <f t="shared" si="76"/>
        <v>0</v>
      </c>
      <c r="BF51" s="6">
        <f t="shared" si="76"/>
        <v>0</v>
      </c>
      <c r="BG51" s="6">
        <f t="shared" si="76"/>
        <v>0</v>
      </c>
      <c r="BH51" s="6">
        <f t="shared" si="76"/>
        <v>0</v>
      </c>
      <c r="BI51" s="6">
        <f t="shared" si="76"/>
        <v>0</v>
      </c>
      <c r="BJ51" s="6">
        <f t="shared" si="76"/>
        <v>0</v>
      </c>
      <c r="BK51" s="6">
        <f t="shared" si="76"/>
        <v>0</v>
      </c>
      <c r="BL51" s="6">
        <f t="shared" si="76"/>
        <v>0</v>
      </c>
      <c r="BM51" s="6">
        <f t="shared" si="76"/>
        <v>0</v>
      </c>
      <c r="BN51" s="6">
        <f t="shared" si="76"/>
        <v>0</v>
      </c>
      <c r="BO51" s="6">
        <f t="shared" si="76"/>
        <v>0</v>
      </c>
      <c r="BP51" s="6">
        <f t="shared" si="76"/>
        <v>0</v>
      </c>
      <c r="BQ51" s="6">
        <f t="shared" si="76"/>
        <v>0</v>
      </c>
      <c r="BR51">
        <v>3.9599999999999995</v>
      </c>
    </row>
    <row r="52" spans="1:70" x14ac:dyDescent="0.25">
      <c r="A52" s="4" t="s">
        <v>27</v>
      </c>
      <c r="B52" s="5"/>
      <c r="C52" s="5"/>
      <c r="D52" s="5">
        <v>1.802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>
        <v>1.802</v>
      </c>
      <c r="AK52" t="s">
        <v>27</v>
      </c>
      <c r="AL52" s="6">
        <f>(0)/1.802</f>
        <v>0</v>
      </c>
      <c r="AM52" s="6">
        <f>(0)/1.802</f>
        <v>0</v>
      </c>
      <c r="AN52" s="6">
        <v>1</v>
      </c>
      <c r="AO52" s="6">
        <f t="shared" ref="AO52:BQ52" si="77">(0)/1.802</f>
        <v>0</v>
      </c>
      <c r="AP52" s="6">
        <f t="shared" si="77"/>
        <v>0</v>
      </c>
      <c r="AQ52" s="6">
        <f t="shared" si="77"/>
        <v>0</v>
      </c>
      <c r="AR52" s="6">
        <f t="shared" si="77"/>
        <v>0</v>
      </c>
      <c r="AS52" s="6">
        <f t="shared" si="77"/>
        <v>0</v>
      </c>
      <c r="AT52" s="6">
        <f t="shared" si="77"/>
        <v>0</v>
      </c>
      <c r="AU52" s="6">
        <f t="shared" si="77"/>
        <v>0</v>
      </c>
      <c r="AV52" s="6">
        <f t="shared" si="77"/>
        <v>0</v>
      </c>
      <c r="AW52" s="6">
        <f t="shared" si="77"/>
        <v>0</v>
      </c>
      <c r="AX52" s="6">
        <f t="shared" si="77"/>
        <v>0</v>
      </c>
      <c r="AY52" s="6">
        <f t="shared" si="77"/>
        <v>0</v>
      </c>
      <c r="AZ52" s="6">
        <f t="shared" si="77"/>
        <v>0</v>
      </c>
      <c r="BA52" s="6">
        <f t="shared" si="77"/>
        <v>0</v>
      </c>
      <c r="BB52" s="6">
        <f t="shared" si="77"/>
        <v>0</v>
      </c>
      <c r="BC52" s="6">
        <f t="shared" si="77"/>
        <v>0</v>
      </c>
      <c r="BD52" s="6">
        <f t="shared" si="77"/>
        <v>0</v>
      </c>
      <c r="BE52" s="6">
        <f t="shared" si="77"/>
        <v>0</v>
      </c>
      <c r="BF52" s="6">
        <f t="shared" si="77"/>
        <v>0</v>
      </c>
      <c r="BG52" s="6">
        <f t="shared" si="77"/>
        <v>0</v>
      </c>
      <c r="BH52" s="6">
        <f t="shared" si="77"/>
        <v>0</v>
      </c>
      <c r="BI52" s="6">
        <f t="shared" si="77"/>
        <v>0</v>
      </c>
      <c r="BJ52" s="6">
        <f t="shared" si="77"/>
        <v>0</v>
      </c>
      <c r="BK52" s="6">
        <f t="shared" si="77"/>
        <v>0</v>
      </c>
      <c r="BL52" s="6">
        <f t="shared" si="77"/>
        <v>0</v>
      </c>
      <c r="BM52" s="6">
        <f t="shared" si="77"/>
        <v>0</v>
      </c>
      <c r="BN52" s="6">
        <f t="shared" si="77"/>
        <v>0</v>
      </c>
      <c r="BO52" s="6">
        <f t="shared" si="77"/>
        <v>0</v>
      </c>
      <c r="BP52" s="6">
        <f t="shared" si="77"/>
        <v>0</v>
      </c>
      <c r="BQ52" s="6">
        <f t="shared" si="77"/>
        <v>0</v>
      </c>
      <c r="BR52">
        <v>1.802</v>
      </c>
    </row>
    <row r="53" spans="1:70" x14ac:dyDescent="0.25">
      <c r="A53" s="4" t="s">
        <v>369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>
        <v>13.6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>
        <v>13.6</v>
      </c>
      <c r="AK53" t="s">
        <v>369</v>
      </c>
      <c r="AL53" s="6">
        <f t="shared" ref="AL53:BE53" si="78">(0)/13.6</f>
        <v>0</v>
      </c>
      <c r="AM53" s="6">
        <f t="shared" si="78"/>
        <v>0</v>
      </c>
      <c r="AN53" s="6">
        <f t="shared" si="78"/>
        <v>0</v>
      </c>
      <c r="AO53" s="6">
        <f t="shared" si="78"/>
        <v>0</v>
      </c>
      <c r="AP53" s="6">
        <f t="shared" si="78"/>
        <v>0</v>
      </c>
      <c r="AQ53" s="6">
        <f t="shared" si="78"/>
        <v>0</v>
      </c>
      <c r="AR53" s="6">
        <f t="shared" si="78"/>
        <v>0</v>
      </c>
      <c r="AS53" s="6">
        <f t="shared" si="78"/>
        <v>0</v>
      </c>
      <c r="AT53" s="6">
        <f t="shared" si="78"/>
        <v>0</v>
      </c>
      <c r="AU53" s="6">
        <f t="shared" si="78"/>
        <v>0</v>
      </c>
      <c r="AV53" s="6">
        <f t="shared" si="78"/>
        <v>0</v>
      </c>
      <c r="AW53" s="6">
        <f t="shared" si="78"/>
        <v>0</v>
      </c>
      <c r="AX53" s="6">
        <f t="shared" si="78"/>
        <v>0</v>
      </c>
      <c r="AY53" s="6">
        <f t="shared" si="78"/>
        <v>0</v>
      </c>
      <c r="AZ53" s="6">
        <f t="shared" si="78"/>
        <v>0</v>
      </c>
      <c r="BA53" s="6">
        <f t="shared" si="78"/>
        <v>0</v>
      </c>
      <c r="BB53" s="6">
        <f t="shared" si="78"/>
        <v>0</v>
      </c>
      <c r="BC53" s="6">
        <f t="shared" si="78"/>
        <v>0</v>
      </c>
      <c r="BD53" s="6">
        <f t="shared" si="78"/>
        <v>0</v>
      </c>
      <c r="BE53" s="6">
        <f t="shared" si="78"/>
        <v>0</v>
      </c>
      <c r="BF53" s="6">
        <v>1</v>
      </c>
      <c r="BG53" s="6">
        <f t="shared" ref="BG53:BQ53" si="79">(0)/13.6</f>
        <v>0</v>
      </c>
      <c r="BH53" s="6">
        <f t="shared" si="79"/>
        <v>0</v>
      </c>
      <c r="BI53" s="6">
        <f t="shared" si="79"/>
        <v>0</v>
      </c>
      <c r="BJ53" s="6">
        <f t="shared" si="79"/>
        <v>0</v>
      </c>
      <c r="BK53" s="6">
        <f t="shared" si="79"/>
        <v>0</v>
      </c>
      <c r="BL53" s="6">
        <f t="shared" si="79"/>
        <v>0</v>
      </c>
      <c r="BM53" s="6">
        <f t="shared" si="79"/>
        <v>0</v>
      </c>
      <c r="BN53" s="6">
        <f t="shared" si="79"/>
        <v>0</v>
      </c>
      <c r="BO53" s="6">
        <f t="shared" si="79"/>
        <v>0</v>
      </c>
      <c r="BP53" s="6">
        <f t="shared" si="79"/>
        <v>0</v>
      </c>
      <c r="BQ53" s="6">
        <f t="shared" si="79"/>
        <v>0</v>
      </c>
      <c r="BR53">
        <v>13.6</v>
      </c>
    </row>
    <row r="54" spans="1:70" x14ac:dyDescent="0.25">
      <c r="A54" s="4" t="s">
        <v>368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>
        <v>71.314999999999998</v>
      </c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>
        <v>71.314999999999998</v>
      </c>
      <c r="AK54" t="s">
        <v>368</v>
      </c>
      <c r="AL54" s="6">
        <f t="shared" ref="AL54:BE54" si="80">(0)/71.315</f>
        <v>0</v>
      </c>
      <c r="AM54" s="6">
        <f t="shared" si="80"/>
        <v>0</v>
      </c>
      <c r="AN54" s="6">
        <f t="shared" si="80"/>
        <v>0</v>
      </c>
      <c r="AO54" s="6">
        <f t="shared" si="80"/>
        <v>0</v>
      </c>
      <c r="AP54" s="6">
        <f t="shared" si="80"/>
        <v>0</v>
      </c>
      <c r="AQ54" s="6">
        <f t="shared" si="80"/>
        <v>0</v>
      </c>
      <c r="AR54" s="6">
        <f t="shared" si="80"/>
        <v>0</v>
      </c>
      <c r="AS54" s="6">
        <f t="shared" si="80"/>
        <v>0</v>
      </c>
      <c r="AT54" s="6">
        <f t="shared" si="80"/>
        <v>0</v>
      </c>
      <c r="AU54" s="6">
        <f t="shared" si="80"/>
        <v>0</v>
      </c>
      <c r="AV54" s="6">
        <f t="shared" si="80"/>
        <v>0</v>
      </c>
      <c r="AW54" s="6">
        <f t="shared" si="80"/>
        <v>0</v>
      </c>
      <c r="AX54" s="6">
        <f t="shared" si="80"/>
        <v>0</v>
      </c>
      <c r="AY54" s="6">
        <f t="shared" si="80"/>
        <v>0</v>
      </c>
      <c r="AZ54" s="6">
        <f t="shared" si="80"/>
        <v>0</v>
      </c>
      <c r="BA54" s="6">
        <f t="shared" si="80"/>
        <v>0</v>
      </c>
      <c r="BB54" s="6">
        <f t="shared" si="80"/>
        <v>0</v>
      </c>
      <c r="BC54" s="6">
        <f t="shared" si="80"/>
        <v>0</v>
      </c>
      <c r="BD54" s="6">
        <f t="shared" si="80"/>
        <v>0</v>
      </c>
      <c r="BE54" s="6">
        <f t="shared" si="80"/>
        <v>0</v>
      </c>
      <c r="BF54" s="6">
        <v>1</v>
      </c>
      <c r="BG54" s="6">
        <f t="shared" ref="BG54:BQ54" si="81">(0)/71.315</f>
        <v>0</v>
      </c>
      <c r="BH54" s="6">
        <f t="shared" si="81"/>
        <v>0</v>
      </c>
      <c r="BI54" s="6">
        <f t="shared" si="81"/>
        <v>0</v>
      </c>
      <c r="BJ54" s="6">
        <f t="shared" si="81"/>
        <v>0</v>
      </c>
      <c r="BK54" s="6">
        <f t="shared" si="81"/>
        <v>0</v>
      </c>
      <c r="BL54" s="6">
        <f t="shared" si="81"/>
        <v>0</v>
      </c>
      <c r="BM54" s="6">
        <f t="shared" si="81"/>
        <v>0</v>
      </c>
      <c r="BN54" s="6">
        <f t="shared" si="81"/>
        <v>0</v>
      </c>
      <c r="BO54" s="6">
        <f t="shared" si="81"/>
        <v>0</v>
      </c>
      <c r="BP54" s="6">
        <f t="shared" si="81"/>
        <v>0</v>
      </c>
      <c r="BQ54" s="6">
        <f t="shared" si="81"/>
        <v>0</v>
      </c>
      <c r="BR54">
        <v>71.314999999999998</v>
      </c>
    </row>
    <row r="55" spans="1:70" x14ac:dyDescent="0.25">
      <c r="A55" s="4" t="s">
        <v>36</v>
      </c>
      <c r="B55" s="5"/>
      <c r="C55" s="5"/>
      <c r="D55" s="5">
        <v>129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v>12.48</v>
      </c>
      <c r="X55" s="5"/>
      <c r="Y55" s="5"/>
      <c r="Z55" s="5"/>
      <c r="AA55" s="5"/>
      <c r="AB55" s="5"/>
      <c r="AC55" s="5">
        <v>412</v>
      </c>
      <c r="AD55" s="5"/>
      <c r="AE55" s="5"/>
      <c r="AF55" s="5"/>
      <c r="AG55" s="5"/>
      <c r="AH55" s="5">
        <v>553.48</v>
      </c>
      <c r="AK55" t="s">
        <v>36</v>
      </c>
      <c r="AL55" s="6">
        <f>(0)/553.48</f>
        <v>0</v>
      </c>
      <c r="AM55" s="6">
        <f>(0)/553.48</f>
        <v>0</v>
      </c>
      <c r="AN55" s="6">
        <v>0.23307075233070751</v>
      </c>
      <c r="AO55" s="6">
        <f t="shared" ref="AO55:BF55" si="82">(0)/553.48</f>
        <v>0</v>
      </c>
      <c r="AP55" s="6">
        <f t="shared" si="82"/>
        <v>0</v>
      </c>
      <c r="AQ55" s="6">
        <f t="shared" si="82"/>
        <v>0</v>
      </c>
      <c r="AR55" s="6">
        <f t="shared" si="82"/>
        <v>0</v>
      </c>
      <c r="AS55" s="6">
        <f t="shared" si="82"/>
        <v>0</v>
      </c>
      <c r="AT55" s="6">
        <f t="shared" si="82"/>
        <v>0</v>
      </c>
      <c r="AU55" s="6">
        <f t="shared" si="82"/>
        <v>0</v>
      </c>
      <c r="AV55" s="6">
        <f t="shared" si="82"/>
        <v>0</v>
      </c>
      <c r="AW55" s="6">
        <f t="shared" si="82"/>
        <v>0</v>
      </c>
      <c r="AX55" s="6">
        <f t="shared" si="82"/>
        <v>0</v>
      </c>
      <c r="AY55" s="6">
        <f t="shared" si="82"/>
        <v>0</v>
      </c>
      <c r="AZ55" s="6">
        <f t="shared" si="82"/>
        <v>0</v>
      </c>
      <c r="BA55" s="6">
        <f t="shared" si="82"/>
        <v>0</v>
      </c>
      <c r="BB55" s="6">
        <f t="shared" si="82"/>
        <v>0</v>
      </c>
      <c r="BC55" s="6">
        <f t="shared" si="82"/>
        <v>0</v>
      </c>
      <c r="BD55" s="6">
        <f t="shared" si="82"/>
        <v>0</v>
      </c>
      <c r="BE55" s="6">
        <f t="shared" si="82"/>
        <v>0</v>
      </c>
      <c r="BF55" s="6">
        <f t="shared" si="82"/>
        <v>0</v>
      </c>
      <c r="BG55" s="6">
        <v>2.2548240225482401E-2</v>
      </c>
      <c r="BH55" s="6">
        <f>(0)/553.48</f>
        <v>0</v>
      </c>
      <c r="BI55" s="6">
        <f>(0)/553.48</f>
        <v>0</v>
      </c>
      <c r="BJ55" s="6">
        <f>(0)/553.48</f>
        <v>0</v>
      </c>
      <c r="BK55" s="6">
        <f>(0)/553.48</f>
        <v>0</v>
      </c>
      <c r="BL55" s="6">
        <f>(0)/553.48</f>
        <v>0</v>
      </c>
      <c r="BM55" s="6">
        <v>0.74438100744381008</v>
      </c>
      <c r="BN55" s="6">
        <f>(0)/553.48</f>
        <v>0</v>
      </c>
      <c r="BO55" s="6">
        <f>(0)/553.48</f>
        <v>0</v>
      </c>
      <c r="BP55" s="6">
        <f>(0)/553.48</f>
        <v>0</v>
      </c>
      <c r="BQ55" s="6">
        <f>(0)/553.48</f>
        <v>0</v>
      </c>
      <c r="BR55">
        <v>553.48</v>
      </c>
    </row>
    <row r="56" spans="1:70" x14ac:dyDescent="0.25">
      <c r="A56" s="4" t="s">
        <v>11</v>
      </c>
      <c r="B56" s="5"/>
      <c r="C56" s="5">
        <v>47.277999999999999</v>
      </c>
      <c r="D56" s="5"/>
      <c r="E56" s="5">
        <v>26.478999999999999</v>
      </c>
      <c r="F56" s="5"/>
      <c r="G56" s="5">
        <v>3.262</v>
      </c>
      <c r="H56" s="5"/>
      <c r="I56" s="5">
        <v>3.16</v>
      </c>
      <c r="J56" s="5">
        <v>3.2160000000000002</v>
      </c>
      <c r="K56" s="5"/>
      <c r="L56" s="5"/>
      <c r="M56" s="5">
        <v>132.47800000000001</v>
      </c>
      <c r="N56" s="5">
        <v>205.50400000000002</v>
      </c>
      <c r="O56" s="5"/>
      <c r="P56" s="5">
        <v>5892.7669999999998</v>
      </c>
      <c r="Q56" s="5"/>
      <c r="R56" s="5"/>
      <c r="S56" s="5"/>
      <c r="T56" s="5"/>
      <c r="U56" s="5"/>
      <c r="V56" s="5">
        <v>3.7669999999999999</v>
      </c>
      <c r="W56" s="5">
        <v>68.64</v>
      </c>
      <c r="X56" s="5"/>
      <c r="Y56" s="5">
        <v>0.90200000000000002</v>
      </c>
      <c r="Z56" s="5"/>
      <c r="AA56" s="5"/>
      <c r="AB56" s="5">
        <v>963.88499999999999</v>
      </c>
      <c r="AC56" s="5"/>
      <c r="AD56" s="5"/>
      <c r="AE56" s="5">
        <v>1086.9929999999999</v>
      </c>
      <c r="AF56" s="5"/>
      <c r="AG56" s="5"/>
      <c r="AH56" s="5">
        <v>8438.3310000000001</v>
      </c>
      <c r="AK56" t="s">
        <v>11</v>
      </c>
      <c r="AL56" s="6">
        <f>(0)/8438.331</f>
        <v>0</v>
      </c>
      <c r="AM56" s="6">
        <v>5.6027667082507188E-3</v>
      </c>
      <c r="AN56" s="6">
        <f>(0)/8438.331</f>
        <v>0</v>
      </c>
      <c r="AO56" s="6">
        <v>3.1379427993521464E-3</v>
      </c>
      <c r="AP56" s="6">
        <f>(0)/8438.331</f>
        <v>0</v>
      </c>
      <c r="AQ56" s="6">
        <v>3.8656933462316183E-4</v>
      </c>
      <c r="AR56" s="6">
        <f>(0)/8438.331</f>
        <v>0</v>
      </c>
      <c r="AS56" s="6">
        <v>3.7448163623825611E-4</v>
      </c>
      <c r="AT56" s="6">
        <v>3.8111801966526318E-4</v>
      </c>
      <c r="AU56" s="6">
        <f>(0)/8438.331</f>
        <v>0</v>
      </c>
      <c r="AV56" s="6">
        <f>(0)/8438.331</f>
        <v>0</v>
      </c>
      <c r="AW56" s="6">
        <v>1.5699550065054333E-2</v>
      </c>
      <c r="AX56" s="6">
        <v>2.4353631067565377E-2</v>
      </c>
      <c r="AY56" s="6">
        <f>(0)/8438.331</f>
        <v>0</v>
      </c>
      <c r="AZ56" s="6">
        <v>0.69833323675025305</v>
      </c>
      <c r="BA56" s="6">
        <f>(0)/8438.331</f>
        <v>0</v>
      </c>
      <c r="BB56" s="6">
        <f>(0)/8438.331</f>
        <v>0</v>
      </c>
      <c r="BC56" s="6">
        <f>(0)/8438.331</f>
        <v>0</v>
      </c>
      <c r="BD56" s="6">
        <f>(0)/8438.331</f>
        <v>0</v>
      </c>
      <c r="BE56" s="6">
        <f>(0)/8438.331</f>
        <v>0</v>
      </c>
      <c r="BF56" s="6">
        <v>4.4641529231313629E-4</v>
      </c>
      <c r="BG56" s="6">
        <v>8.134309971960095E-3</v>
      </c>
      <c r="BH56" s="6">
        <f>(0)/8438.331</f>
        <v>0</v>
      </c>
      <c r="BI56" s="6">
        <v>1.0689317591357817E-4</v>
      </c>
      <c r="BJ56" s="6">
        <f>(0)/8438.331</f>
        <v>0</v>
      </c>
      <c r="BK56" s="6">
        <f>(0)/8438.331</f>
        <v>0</v>
      </c>
      <c r="BL56" s="6">
        <v>0.11422697213465553</v>
      </c>
      <c r="BM56" s="6">
        <f>(0)/8438.331</f>
        <v>0</v>
      </c>
      <c r="BN56" s="6">
        <f>(0)/8438.331</f>
        <v>0</v>
      </c>
      <c r="BO56" s="6">
        <v>0.12881611304415527</v>
      </c>
      <c r="BP56" s="6">
        <f>(0)/8438.331</f>
        <v>0</v>
      </c>
      <c r="BQ56" s="6">
        <f>(0)/8438.331</f>
        <v>0</v>
      </c>
      <c r="BR56">
        <v>8438.3310000000001</v>
      </c>
    </row>
    <row r="57" spans="1:70" x14ac:dyDescent="0.25">
      <c r="A57" s="4" t="s">
        <v>70</v>
      </c>
      <c r="B57" s="5"/>
      <c r="C57" s="5"/>
      <c r="D57" s="5"/>
      <c r="E57" s="5">
        <v>153.99799999999999</v>
      </c>
      <c r="F57" s="5">
        <v>741.56899999999996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>
        <v>895.56700000000001</v>
      </c>
      <c r="AK57" t="s">
        <v>70</v>
      </c>
      <c r="AL57" s="6">
        <f>(0)/895.567</f>
        <v>0</v>
      </c>
      <c r="AM57" s="6">
        <f>(0)/895.567</f>
        <v>0</v>
      </c>
      <c r="AN57" s="6">
        <f>(0)/895.567</f>
        <v>0</v>
      </c>
      <c r="AO57" s="6">
        <v>0.17195586706522237</v>
      </c>
      <c r="AP57" s="6">
        <v>0.82804413293477763</v>
      </c>
      <c r="AQ57" s="6">
        <f t="shared" ref="AQ57:BQ57" si="83">(0)/895.567</f>
        <v>0</v>
      </c>
      <c r="AR57" s="6">
        <f t="shared" si="83"/>
        <v>0</v>
      </c>
      <c r="AS57" s="6">
        <f t="shared" si="83"/>
        <v>0</v>
      </c>
      <c r="AT57" s="6">
        <f t="shared" si="83"/>
        <v>0</v>
      </c>
      <c r="AU57" s="6">
        <f t="shared" si="83"/>
        <v>0</v>
      </c>
      <c r="AV57" s="6">
        <f t="shared" si="83"/>
        <v>0</v>
      </c>
      <c r="AW57" s="6">
        <f t="shared" si="83"/>
        <v>0</v>
      </c>
      <c r="AX57" s="6">
        <f t="shared" si="83"/>
        <v>0</v>
      </c>
      <c r="AY57" s="6">
        <f t="shared" si="83"/>
        <v>0</v>
      </c>
      <c r="AZ57" s="6">
        <f t="shared" si="83"/>
        <v>0</v>
      </c>
      <c r="BA57" s="6">
        <f t="shared" si="83"/>
        <v>0</v>
      </c>
      <c r="BB57" s="6">
        <f t="shared" si="83"/>
        <v>0</v>
      </c>
      <c r="BC57" s="6">
        <f t="shared" si="83"/>
        <v>0</v>
      </c>
      <c r="BD57" s="6">
        <f t="shared" si="83"/>
        <v>0</v>
      </c>
      <c r="BE57" s="6">
        <f t="shared" si="83"/>
        <v>0</v>
      </c>
      <c r="BF57" s="6">
        <f t="shared" si="83"/>
        <v>0</v>
      </c>
      <c r="BG57" s="6">
        <f t="shared" si="83"/>
        <v>0</v>
      </c>
      <c r="BH57" s="6">
        <f t="shared" si="83"/>
        <v>0</v>
      </c>
      <c r="BI57" s="6">
        <f t="shared" si="83"/>
        <v>0</v>
      </c>
      <c r="BJ57" s="6">
        <f t="shared" si="83"/>
        <v>0</v>
      </c>
      <c r="BK57" s="6">
        <f t="shared" si="83"/>
        <v>0</v>
      </c>
      <c r="BL57" s="6">
        <f t="shared" si="83"/>
        <v>0</v>
      </c>
      <c r="BM57" s="6">
        <f t="shared" si="83"/>
        <v>0</v>
      </c>
      <c r="BN57" s="6">
        <f t="shared" si="83"/>
        <v>0</v>
      </c>
      <c r="BO57" s="6">
        <f t="shared" si="83"/>
        <v>0</v>
      </c>
      <c r="BP57" s="6">
        <f t="shared" si="83"/>
        <v>0</v>
      </c>
      <c r="BQ57" s="6">
        <f t="shared" si="83"/>
        <v>0</v>
      </c>
      <c r="BR57">
        <v>895.56700000000001</v>
      </c>
    </row>
    <row r="58" spans="1:70" x14ac:dyDescent="0.25">
      <c r="A58" s="4" t="s">
        <v>262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>
        <v>132.65099999999998</v>
      </c>
      <c r="O58" s="5"/>
      <c r="P58" s="5">
        <v>2081.6950000000002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>
        <v>101.547</v>
      </c>
      <c r="AC58" s="5"/>
      <c r="AD58" s="5"/>
      <c r="AE58" s="5"/>
      <c r="AF58" s="5"/>
      <c r="AG58" s="5"/>
      <c r="AH58" s="5">
        <v>2315.893</v>
      </c>
      <c r="AK58" t="s">
        <v>262</v>
      </c>
      <c r="AL58" s="6">
        <f t="shared" ref="AL58:AW58" si="84">(0)/2315.893</f>
        <v>0</v>
      </c>
      <c r="AM58" s="6">
        <f t="shared" si="84"/>
        <v>0</v>
      </c>
      <c r="AN58" s="6">
        <f t="shared" si="84"/>
        <v>0</v>
      </c>
      <c r="AO58" s="6">
        <f t="shared" si="84"/>
        <v>0</v>
      </c>
      <c r="AP58" s="6">
        <f t="shared" si="84"/>
        <v>0</v>
      </c>
      <c r="AQ58" s="6">
        <f t="shared" si="84"/>
        <v>0</v>
      </c>
      <c r="AR58" s="6">
        <f t="shared" si="84"/>
        <v>0</v>
      </c>
      <c r="AS58" s="6">
        <f t="shared" si="84"/>
        <v>0</v>
      </c>
      <c r="AT58" s="6">
        <f t="shared" si="84"/>
        <v>0</v>
      </c>
      <c r="AU58" s="6">
        <f t="shared" si="84"/>
        <v>0</v>
      </c>
      <c r="AV58" s="6">
        <f t="shared" si="84"/>
        <v>0</v>
      </c>
      <c r="AW58" s="6">
        <f t="shared" si="84"/>
        <v>0</v>
      </c>
      <c r="AX58" s="6">
        <v>5.7278553024686367E-2</v>
      </c>
      <c r="AY58" s="6">
        <f>(0)/2315.893</f>
        <v>0</v>
      </c>
      <c r="AZ58" s="6">
        <v>0.89887356626579906</v>
      </c>
      <c r="BA58" s="6">
        <f t="shared" ref="BA58:BK58" si="85">(0)/2315.893</f>
        <v>0</v>
      </c>
      <c r="BB58" s="6">
        <f t="shared" si="85"/>
        <v>0</v>
      </c>
      <c r="BC58" s="6">
        <f t="shared" si="85"/>
        <v>0</v>
      </c>
      <c r="BD58" s="6">
        <f t="shared" si="85"/>
        <v>0</v>
      </c>
      <c r="BE58" s="6">
        <f t="shared" si="85"/>
        <v>0</v>
      </c>
      <c r="BF58" s="6">
        <f t="shared" si="85"/>
        <v>0</v>
      </c>
      <c r="BG58" s="6">
        <f t="shared" si="85"/>
        <v>0</v>
      </c>
      <c r="BH58" s="6">
        <f t="shared" si="85"/>
        <v>0</v>
      </c>
      <c r="BI58" s="6">
        <f t="shared" si="85"/>
        <v>0</v>
      </c>
      <c r="BJ58" s="6">
        <f t="shared" si="85"/>
        <v>0</v>
      </c>
      <c r="BK58" s="6">
        <f t="shared" si="85"/>
        <v>0</v>
      </c>
      <c r="BL58" s="6">
        <v>4.384788070951464E-2</v>
      </c>
      <c r="BM58" s="6">
        <f>(0)/2315.893</f>
        <v>0</v>
      </c>
      <c r="BN58" s="6">
        <f>(0)/2315.893</f>
        <v>0</v>
      </c>
      <c r="BO58" s="6">
        <f>(0)/2315.893</f>
        <v>0</v>
      </c>
      <c r="BP58" s="6">
        <f>(0)/2315.893</f>
        <v>0</v>
      </c>
      <c r="BQ58" s="6">
        <f>(0)/2315.893</f>
        <v>0</v>
      </c>
      <c r="BR58">
        <v>2315.893</v>
      </c>
    </row>
    <row r="59" spans="1:70" x14ac:dyDescent="0.25">
      <c r="A59" s="4" t="s">
        <v>98</v>
      </c>
      <c r="B59" s="5"/>
      <c r="C59" s="5"/>
      <c r="D59" s="5"/>
      <c r="E59" s="5"/>
      <c r="F59" s="5">
        <v>22.659000000000002</v>
      </c>
      <c r="G59" s="5"/>
      <c r="H59" s="5">
        <v>1.395</v>
      </c>
      <c r="I59" s="5">
        <v>1.647</v>
      </c>
      <c r="J59" s="5"/>
      <c r="K59" s="5">
        <v>89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>
        <v>3.294</v>
      </c>
      <c r="AC59" s="5"/>
      <c r="AD59" s="5"/>
      <c r="AE59" s="5"/>
      <c r="AF59" s="5"/>
      <c r="AG59" s="5"/>
      <c r="AH59" s="5">
        <v>117.99499999999999</v>
      </c>
      <c r="AK59" t="s">
        <v>98</v>
      </c>
      <c r="AL59" s="6">
        <f>(0)/117.995</f>
        <v>0</v>
      </c>
      <c r="AM59" s="6">
        <f>(0)/117.995</f>
        <v>0</v>
      </c>
      <c r="AN59" s="6">
        <f>(0)/117.995</f>
        <v>0</v>
      </c>
      <c r="AO59" s="6">
        <f>(0)/117.995</f>
        <v>0</v>
      </c>
      <c r="AP59" s="6">
        <v>0.19203356074409936</v>
      </c>
      <c r="AQ59" s="6">
        <f>(0)/117.995</f>
        <v>0</v>
      </c>
      <c r="AR59" s="6">
        <v>1.1822534853171746E-2</v>
      </c>
      <c r="AS59" s="6">
        <v>1.3958218568583416E-2</v>
      </c>
      <c r="AT59" s="6">
        <f>(0)/117.995</f>
        <v>0</v>
      </c>
      <c r="AU59" s="6">
        <v>0.75426924869697876</v>
      </c>
      <c r="AV59" s="6">
        <f t="shared" ref="AV59:BK59" si="86">(0)/117.995</f>
        <v>0</v>
      </c>
      <c r="AW59" s="6">
        <f t="shared" si="86"/>
        <v>0</v>
      </c>
      <c r="AX59" s="6">
        <f t="shared" si="86"/>
        <v>0</v>
      </c>
      <c r="AY59" s="6">
        <f t="shared" si="86"/>
        <v>0</v>
      </c>
      <c r="AZ59" s="6">
        <f t="shared" si="86"/>
        <v>0</v>
      </c>
      <c r="BA59" s="6">
        <f t="shared" si="86"/>
        <v>0</v>
      </c>
      <c r="BB59" s="6">
        <f t="shared" si="86"/>
        <v>0</v>
      </c>
      <c r="BC59" s="6">
        <f t="shared" si="86"/>
        <v>0</v>
      </c>
      <c r="BD59" s="6">
        <f t="shared" si="86"/>
        <v>0</v>
      </c>
      <c r="BE59" s="6">
        <f t="shared" si="86"/>
        <v>0</v>
      </c>
      <c r="BF59" s="6">
        <f t="shared" si="86"/>
        <v>0</v>
      </c>
      <c r="BG59" s="6">
        <f t="shared" si="86"/>
        <v>0</v>
      </c>
      <c r="BH59" s="6">
        <f t="shared" si="86"/>
        <v>0</v>
      </c>
      <c r="BI59" s="6">
        <f t="shared" si="86"/>
        <v>0</v>
      </c>
      <c r="BJ59" s="6">
        <f t="shared" si="86"/>
        <v>0</v>
      </c>
      <c r="BK59" s="6">
        <f t="shared" si="86"/>
        <v>0</v>
      </c>
      <c r="BL59" s="6">
        <v>2.7916437137166832E-2</v>
      </c>
      <c r="BM59" s="6">
        <f>(0)/117.995</f>
        <v>0</v>
      </c>
      <c r="BN59" s="6">
        <f>(0)/117.995</f>
        <v>0</v>
      </c>
      <c r="BO59" s="6">
        <f>(0)/117.995</f>
        <v>0</v>
      </c>
      <c r="BP59" s="6">
        <f>(0)/117.995</f>
        <v>0</v>
      </c>
      <c r="BQ59" s="6">
        <f>(0)/117.995</f>
        <v>0</v>
      </c>
      <c r="BR59">
        <v>117.99499999999999</v>
      </c>
    </row>
    <row r="60" spans="1:70" x14ac:dyDescent="0.25">
      <c r="A60" s="4" t="s">
        <v>79</v>
      </c>
      <c r="B60" s="5"/>
      <c r="C60" s="5"/>
      <c r="D60" s="5"/>
      <c r="E60" s="5">
        <v>4</v>
      </c>
      <c r="F60" s="5">
        <v>83.76700000000001</v>
      </c>
      <c r="G60" s="5"/>
      <c r="H60" s="5">
        <v>648.67500000000007</v>
      </c>
      <c r="I60" s="5">
        <v>556.904</v>
      </c>
      <c r="J60" s="5"/>
      <c r="K60" s="5"/>
      <c r="L60" s="5"/>
      <c r="M60" s="5"/>
      <c r="N60" s="5">
        <v>11</v>
      </c>
      <c r="O60" s="5"/>
      <c r="P60" s="5">
        <v>4.88</v>
      </c>
      <c r="Q60" s="5"/>
      <c r="R60" s="5"/>
      <c r="S60" s="5"/>
      <c r="T60" s="5"/>
      <c r="U60" s="5"/>
      <c r="V60" s="5"/>
      <c r="W60" s="5">
        <v>0</v>
      </c>
      <c r="X60" s="5">
        <v>13</v>
      </c>
      <c r="Y60" s="5"/>
      <c r="Z60" s="5"/>
      <c r="AA60" s="5"/>
      <c r="AB60" s="5">
        <v>1421.7940000000001</v>
      </c>
      <c r="AC60" s="5"/>
      <c r="AD60" s="5"/>
      <c r="AE60" s="5">
        <v>368.03699999999998</v>
      </c>
      <c r="AF60" s="5">
        <v>49.525999999999996</v>
      </c>
      <c r="AG60" s="5"/>
      <c r="AH60" s="5">
        <v>3161.5830000000001</v>
      </c>
      <c r="AK60" t="s">
        <v>79</v>
      </c>
      <c r="AL60" s="6">
        <f>(0)/3161.583</f>
        <v>0</v>
      </c>
      <c r="AM60" s="6">
        <f>(0)/3161.583</f>
        <v>0</v>
      </c>
      <c r="AN60" s="6">
        <f>(0)/3161.583</f>
        <v>0</v>
      </c>
      <c r="AO60" s="6">
        <v>1.265188989186746E-3</v>
      </c>
      <c r="AP60" s="6">
        <v>2.649527151430154E-2</v>
      </c>
      <c r="AQ60" s="6">
        <f>(0)/3161.583</f>
        <v>0</v>
      </c>
      <c r="AR60" s="6">
        <v>0.20517411689017814</v>
      </c>
      <c r="AS60" s="6">
        <v>0.1761472022085139</v>
      </c>
      <c r="AT60" s="6">
        <f>(0)/3161.583</f>
        <v>0</v>
      </c>
      <c r="AU60" s="6">
        <f>(0)/3161.583</f>
        <v>0</v>
      </c>
      <c r="AV60" s="6">
        <f>(0)/3161.583</f>
        <v>0</v>
      </c>
      <c r="AW60" s="6">
        <f>(0)/3161.583</f>
        <v>0</v>
      </c>
      <c r="AX60" s="6">
        <v>3.4792697202635516E-3</v>
      </c>
      <c r="AY60" s="6">
        <f>(0)/3161.583</f>
        <v>0</v>
      </c>
      <c r="AZ60" s="6">
        <v>1.54353056680783E-3</v>
      </c>
      <c r="BA60" s="6">
        <f t="shared" ref="BA60:BF60" si="87">(0)/3161.583</f>
        <v>0</v>
      </c>
      <c r="BB60" s="6">
        <f t="shared" si="87"/>
        <v>0</v>
      </c>
      <c r="BC60" s="6">
        <f t="shared" si="87"/>
        <v>0</v>
      </c>
      <c r="BD60" s="6">
        <f t="shared" si="87"/>
        <v>0</v>
      </c>
      <c r="BE60" s="6">
        <f t="shared" si="87"/>
        <v>0</v>
      </c>
      <c r="BF60" s="6">
        <f t="shared" si="87"/>
        <v>0</v>
      </c>
      <c r="BG60" s="6">
        <v>0</v>
      </c>
      <c r="BH60" s="6">
        <v>4.1118642148569246E-3</v>
      </c>
      <c r="BI60" s="6">
        <f>(0)/3161.583</f>
        <v>0</v>
      </c>
      <c r="BJ60" s="6">
        <f>(0)/3161.583</f>
        <v>0</v>
      </c>
      <c r="BK60" s="6">
        <f>(0)/3161.583</f>
        <v>0</v>
      </c>
      <c r="BL60" s="6">
        <v>0.44970952842294509</v>
      </c>
      <c r="BM60" s="6">
        <f>(0)/3161.583</f>
        <v>0</v>
      </c>
      <c r="BN60" s="6">
        <f>(0)/3161.583</f>
        <v>0</v>
      </c>
      <c r="BO60" s="6">
        <v>0.11640909000333061</v>
      </c>
      <c r="BP60" s="6">
        <v>1.5664937469615694E-2</v>
      </c>
      <c r="BQ60" s="6">
        <f>(0)/3161.583</f>
        <v>0</v>
      </c>
      <c r="BR60">
        <v>3161.5830000000001</v>
      </c>
    </row>
    <row r="61" spans="1:70" x14ac:dyDescent="0.25">
      <c r="A61" s="4" t="s">
        <v>134</v>
      </c>
      <c r="B61" s="5"/>
      <c r="C61" s="5"/>
      <c r="D61" s="5"/>
      <c r="E61" s="5"/>
      <c r="F61" s="5"/>
      <c r="G61" s="5"/>
      <c r="H61" s="5"/>
      <c r="I61" s="5">
        <v>248.12299999999999</v>
      </c>
      <c r="J61" s="5"/>
      <c r="K61" s="5"/>
      <c r="L61" s="5"/>
      <c r="M61" s="5">
        <v>0</v>
      </c>
      <c r="N61" s="5"/>
      <c r="O61" s="5"/>
      <c r="P61" s="5"/>
      <c r="Q61" s="5"/>
      <c r="R61" s="5"/>
      <c r="S61" s="5"/>
      <c r="T61" s="5"/>
      <c r="U61" s="5"/>
      <c r="V61" s="5">
        <v>5.6129999999999995</v>
      </c>
      <c r="W61" s="5">
        <v>51.984999999999999</v>
      </c>
      <c r="X61" s="5">
        <v>825.58799999999997</v>
      </c>
      <c r="Y61" s="5">
        <v>25</v>
      </c>
      <c r="Z61" s="5"/>
      <c r="AA61" s="5"/>
      <c r="AB61" s="5"/>
      <c r="AC61" s="5"/>
      <c r="AD61" s="5"/>
      <c r="AE61" s="5">
        <v>4944.6299999999992</v>
      </c>
      <c r="AF61" s="5">
        <v>473.18399999999997</v>
      </c>
      <c r="AG61" s="5"/>
      <c r="AH61" s="5">
        <v>6574.1229999999996</v>
      </c>
      <c r="AK61" t="s">
        <v>134</v>
      </c>
      <c r="AL61" s="6">
        <f t="shared" ref="AL61:AR61" si="88">(0)/6574.123</f>
        <v>0</v>
      </c>
      <c r="AM61" s="6">
        <f t="shared" si="88"/>
        <v>0</v>
      </c>
      <c r="AN61" s="6">
        <f t="shared" si="88"/>
        <v>0</v>
      </c>
      <c r="AO61" s="6">
        <f t="shared" si="88"/>
        <v>0</v>
      </c>
      <c r="AP61" s="6">
        <f t="shared" si="88"/>
        <v>0</v>
      </c>
      <c r="AQ61" s="6">
        <f t="shared" si="88"/>
        <v>0</v>
      </c>
      <c r="AR61" s="6">
        <f t="shared" si="88"/>
        <v>0</v>
      </c>
      <c r="AS61" s="6">
        <v>3.7742372632821139E-2</v>
      </c>
      <c r="AT61" s="6">
        <f>(0)/6574.123</f>
        <v>0</v>
      </c>
      <c r="AU61" s="6">
        <f>(0)/6574.123</f>
        <v>0</v>
      </c>
      <c r="AV61" s="6">
        <f>(0)/6574.123</f>
        <v>0</v>
      </c>
      <c r="AW61" s="6">
        <v>0</v>
      </c>
      <c r="AX61" s="6">
        <f t="shared" ref="AX61:BE61" si="89">(0)/6574.123</f>
        <v>0</v>
      </c>
      <c r="AY61" s="6">
        <f t="shared" si="89"/>
        <v>0</v>
      </c>
      <c r="AZ61" s="6">
        <f t="shared" si="89"/>
        <v>0</v>
      </c>
      <c r="BA61" s="6">
        <f t="shared" si="89"/>
        <v>0</v>
      </c>
      <c r="BB61" s="6">
        <f t="shared" si="89"/>
        <v>0</v>
      </c>
      <c r="BC61" s="6">
        <f t="shared" si="89"/>
        <v>0</v>
      </c>
      <c r="BD61" s="6">
        <f t="shared" si="89"/>
        <v>0</v>
      </c>
      <c r="BE61" s="6">
        <f t="shared" si="89"/>
        <v>0</v>
      </c>
      <c r="BF61" s="6">
        <v>8.538020964925664E-4</v>
      </c>
      <c r="BG61" s="6">
        <v>7.9075186150304767E-3</v>
      </c>
      <c r="BH61" s="6">
        <v>0.12558146539089701</v>
      </c>
      <c r="BI61" s="6">
        <v>3.8027886000916019E-3</v>
      </c>
      <c r="BJ61" s="6">
        <f>(0)/6574.123</f>
        <v>0</v>
      </c>
      <c r="BK61" s="6">
        <f>(0)/6574.123</f>
        <v>0</v>
      </c>
      <c r="BL61" s="6">
        <f>(0)/6574.123</f>
        <v>0</v>
      </c>
      <c r="BM61" s="6">
        <f>(0)/6574.123</f>
        <v>0</v>
      </c>
      <c r="BN61" s="6">
        <f>(0)/6574.123</f>
        <v>0</v>
      </c>
      <c r="BO61" s="6">
        <v>0.75213530382683735</v>
      </c>
      <c r="BP61" s="6">
        <v>7.1976748837829771E-2</v>
      </c>
      <c r="BQ61" s="6">
        <f>(0)/6574.123</f>
        <v>0</v>
      </c>
      <c r="BR61">
        <v>6574.1229999999996</v>
      </c>
    </row>
    <row r="62" spans="1:70" x14ac:dyDescent="0.25">
      <c r="A62" s="4" t="s">
        <v>30</v>
      </c>
      <c r="B62" s="5"/>
      <c r="C62" s="5"/>
      <c r="D62" s="5">
        <v>12.832000000000001</v>
      </c>
      <c r="E62" s="5">
        <v>177.018</v>
      </c>
      <c r="F62" s="5"/>
      <c r="G62" s="5"/>
      <c r="H62" s="5"/>
      <c r="I62" s="5">
        <v>2.2799999999999998</v>
      </c>
      <c r="J62" s="5"/>
      <c r="K62" s="5">
        <v>37.975999999999999</v>
      </c>
      <c r="L62" s="5"/>
      <c r="M62" s="5">
        <v>176.59800000000001</v>
      </c>
      <c r="N62" s="5">
        <v>30</v>
      </c>
      <c r="O62" s="5"/>
      <c r="P62" s="5"/>
      <c r="Q62" s="5"/>
      <c r="R62" s="5"/>
      <c r="S62" s="5">
        <v>133</v>
      </c>
      <c r="T62" s="5"/>
      <c r="U62" s="5"/>
      <c r="V62" s="5">
        <v>76.75800000000001</v>
      </c>
      <c r="W62" s="5"/>
      <c r="X62" s="5">
        <v>11</v>
      </c>
      <c r="Y62" s="5"/>
      <c r="Z62" s="5"/>
      <c r="AA62" s="5"/>
      <c r="AB62" s="5"/>
      <c r="AC62" s="5"/>
      <c r="AD62" s="5"/>
      <c r="AE62" s="5"/>
      <c r="AF62" s="5"/>
      <c r="AG62" s="5"/>
      <c r="AH62" s="5">
        <v>657.46199999999999</v>
      </c>
      <c r="AK62" t="s">
        <v>30</v>
      </c>
      <c r="AL62" s="6">
        <f>(0)/657.462</f>
        <v>0</v>
      </c>
      <c r="AM62" s="6">
        <f>(0)/657.462</f>
        <v>0</v>
      </c>
      <c r="AN62" s="6">
        <v>1.9517477816208391E-2</v>
      </c>
      <c r="AO62" s="6">
        <v>0.26924445823484855</v>
      </c>
      <c r="AP62" s="6">
        <f>(0)/657.462</f>
        <v>0</v>
      </c>
      <c r="AQ62" s="6">
        <f>(0)/657.462</f>
        <v>0</v>
      </c>
      <c r="AR62" s="6">
        <f>(0)/657.462</f>
        <v>0</v>
      </c>
      <c r="AS62" s="6">
        <v>3.4678810334285476E-3</v>
      </c>
      <c r="AT62" s="6">
        <f>(0)/657.462</f>
        <v>0</v>
      </c>
      <c r="AU62" s="6">
        <v>5.7761513212930937E-2</v>
      </c>
      <c r="AV62" s="6">
        <f>(0)/657.462</f>
        <v>0</v>
      </c>
      <c r="AW62" s="6">
        <v>0.26860563804448018</v>
      </c>
      <c r="AX62" s="6">
        <v>4.5630013597744053E-2</v>
      </c>
      <c r="AY62" s="6">
        <f>(0)/657.462</f>
        <v>0</v>
      </c>
      <c r="AZ62" s="6">
        <f>(0)/657.462</f>
        <v>0</v>
      </c>
      <c r="BA62" s="6">
        <f>(0)/657.462</f>
        <v>0</v>
      </c>
      <c r="BB62" s="6">
        <f>(0)/657.462</f>
        <v>0</v>
      </c>
      <c r="BC62" s="6">
        <v>0.20229306028333197</v>
      </c>
      <c r="BD62" s="6">
        <f>(0)/657.462</f>
        <v>0</v>
      </c>
      <c r="BE62" s="6">
        <f>(0)/657.462</f>
        <v>0</v>
      </c>
      <c r="BF62" s="6">
        <v>0.11674895279118795</v>
      </c>
      <c r="BG62" s="6">
        <f>(0)/657.462</f>
        <v>0</v>
      </c>
      <c r="BH62" s="6">
        <v>1.6731004985839487E-2</v>
      </c>
      <c r="BI62" s="6">
        <f t="shared" ref="BI62:BQ62" si="90">(0)/657.462</f>
        <v>0</v>
      </c>
      <c r="BJ62" s="6">
        <f t="shared" si="90"/>
        <v>0</v>
      </c>
      <c r="BK62" s="6">
        <f t="shared" si="90"/>
        <v>0</v>
      </c>
      <c r="BL62" s="6">
        <f t="shared" si="90"/>
        <v>0</v>
      </c>
      <c r="BM62" s="6">
        <f t="shared" si="90"/>
        <v>0</v>
      </c>
      <c r="BN62" s="6">
        <f t="shared" si="90"/>
        <v>0</v>
      </c>
      <c r="BO62" s="6">
        <f t="shared" si="90"/>
        <v>0</v>
      </c>
      <c r="BP62" s="6">
        <f t="shared" si="90"/>
        <v>0</v>
      </c>
      <c r="BQ62" s="6">
        <f t="shared" si="90"/>
        <v>0</v>
      </c>
      <c r="BR62">
        <v>657.46199999999999</v>
      </c>
    </row>
    <row r="63" spans="1:70" x14ac:dyDescent="0.25">
      <c r="A63" s="4" t="s">
        <v>28</v>
      </c>
      <c r="B63" s="5"/>
      <c r="C63" s="5"/>
      <c r="D63" s="5">
        <v>7.8880000000000008</v>
      </c>
      <c r="E63" s="5"/>
      <c r="F63" s="5"/>
      <c r="G63" s="5"/>
      <c r="H63" s="5"/>
      <c r="I63" s="5"/>
      <c r="J63" s="5"/>
      <c r="K63" s="5"/>
      <c r="L63" s="5"/>
      <c r="M63" s="5">
        <v>6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>
        <v>13.888000000000002</v>
      </c>
      <c r="AK63" t="s">
        <v>28</v>
      </c>
      <c r="AL63" s="6">
        <f>(0)/13.888</f>
        <v>0</v>
      </c>
      <c r="AM63" s="6">
        <f>(0)/13.888</f>
        <v>0</v>
      </c>
      <c r="AN63" s="6">
        <v>0.5679723502304147</v>
      </c>
      <c r="AO63" s="6">
        <f t="shared" ref="AO63:AV63" si="91">(0)/13.888</f>
        <v>0</v>
      </c>
      <c r="AP63" s="6">
        <f t="shared" si="91"/>
        <v>0</v>
      </c>
      <c r="AQ63" s="6">
        <f t="shared" si="91"/>
        <v>0</v>
      </c>
      <c r="AR63" s="6">
        <f t="shared" si="91"/>
        <v>0</v>
      </c>
      <c r="AS63" s="6">
        <f t="shared" si="91"/>
        <v>0</v>
      </c>
      <c r="AT63" s="6">
        <f t="shared" si="91"/>
        <v>0</v>
      </c>
      <c r="AU63" s="6">
        <f t="shared" si="91"/>
        <v>0</v>
      </c>
      <c r="AV63" s="6">
        <f t="shared" si="91"/>
        <v>0</v>
      </c>
      <c r="AW63" s="6">
        <v>0.43202764976958519</v>
      </c>
      <c r="AX63" s="6">
        <f t="shared" ref="AX63:BQ63" si="92">(0)/13.888</f>
        <v>0</v>
      </c>
      <c r="AY63" s="6">
        <f t="shared" si="92"/>
        <v>0</v>
      </c>
      <c r="AZ63" s="6">
        <f t="shared" si="92"/>
        <v>0</v>
      </c>
      <c r="BA63" s="6">
        <f t="shared" si="92"/>
        <v>0</v>
      </c>
      <c r="BB63" s="6">
        <f t="shared" si="92"/>
        <v>0</v>
      </c>
      <c r="BC63" s="6">
        <f t="shared" si="92"/>
        <v>0</v>
      </c>
      <c r="BD63" s="6">
        <f t="shared" si="92"/>
        <v>0</v>
      </c>
      <c r="BE63" s="6">
        <f t="shared" si="92"/>
        <v>0</v>
      </c>
      <c r="BF63" s="6">
        <f t="shared" si="92"/>
        <v>0</v>
      </c>
      <c r="BG63" s="6">
        <f t="shared" si="92"/>
        <v>0</v>
      </c>
      <c r="BH63" s="6">
        <f t="shared" si="92"/>
        <v>0</v>
      </c>
      <c r="BI63" s="6">
        <f t="shared" si="92"/>
        <v>0</v>
      </c>
      <c r="BJ63" s="6">
        <f t="shared" si="92"/>
        <v>0</v>
      </c>
      <c r="BK63" s="6">
        <f t="shared" si="92"/>
        <v>0</v>
      </c>
      <c r="BL63" s="6">
        <f t="shared" si="92"/>
        <v>0</v>
      </c>
      <c r="BM63" s="6">
        <f t="shared" si="92"/>
        <v>0</v>
      </c>
      <c r="BN63" s="6">
        <f t="shared" si="92"/>
        <v>0</v>
      </c>
      <c r="BO63" s="6">
        <f t="shared" si="92"/>
        <v>0</v>
      </c>
      <c r="BP63" s="6">
        <f t="shared" si="92"/>
        <v>0</v>
      </c>
      <c r="BQ63" s="6">
        <f t="shared" si="92"/>
        <v>0</v>
      </c>
      <c r="BR63">
        <v>13.888000000000002</v>
      </c>
    </row>
    <row r="64" spans="1:70" x14ac:dyDescent="0.25">
      <c r="A64" s="4" t="s">
        <v>29</v>
      </c>
      <c r="B64" s="5"/>
      <c r="C64" s="5"/>
      <c r="D64" s="5">
        <v>2.2440000000000002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>
        <v>2.2440000000000002</v>
      </c>
      <c r="AK64" t="s">
        <v>29</v>
      </c>
      <c r="AL64" s="6">
        <f>(0)/2.244</f>
        <v>0</v>
      </c>
      <c r="AM64" s="6">
        <f>(0)/2.244</f>
        <v>0</v>
      </c>
      <c r="AN64" s="6">
        <v>1</v>
      </c>
      <c r="AO64" s="6">
        <f t="shared" ref="AO64:BQ64" si="93">(0)/2.244</f>
        <v>0</v>
      </c>
      <c r="AP64" s="6">
        <f t="shared" si="93"/>
        <v>0</v>
      </c>
      <c r="AQ64" s="6">
        <f t="shared" si="93"/>
        <v>0</v>
      </c>
      <c r="AR64" s="6">
        <f t="shared" si="93"/>
        <v>0</v>
      </c>
      <c r="AS64" s="6">
        <f t="shared" si="93"/>
        <v>0</v>
      </c>
      <c r="AT64" s="6">
        <f t="shared" si="93"/>
        <v>0</v>
      </c>
      <c r="AU64" s="6">
        <f t="shared" si="93"/>
        <v>0</v>
      </c>
      <c r="AV64" s="6">
        <f t="shared" si="93"/>
        <v>0</v>
      </c>
      <c r="AW64" s="6">
        <f t="shared" si="93"/>
        <v>0</v>
      </c>
      <c r="AX64" s="6">
        <f t="shared" si="93"/>
        <v>0</v>
      </c>
      <c r="AY64" s="6">
        <f t="shared" si="93"/>
        <v>0</v>
      </c>
      <c r="AZ64" s="6">
        <f t="shared" si="93"/>
        <v>0</v>
      </c>
      <c r="BA64" s="6">
        <f t="shared" si="93"/>
        <v>0</v>
      </c>
      <c r="BB64" s="6">
        <f t="shared" si="93"/>
        <v>0</v>
      </c>
      <c r="BC64" s="6">
        <f t="shared" si="93"/>
        <v>0</v>
      </c>
      <c r="BD64" s="6">
        <f t="shared" si="93"/>
        <v>0</v>
      </c>
      <c r="BE64" s="6">
        <f t="shared" si="93"/>
        <v>0</v>
      </c>
      <c r="BF64" s="6">
        <f t="shared" si="93"/>
        <v>0</v>
      </c>
      <c r="BG64" s="6">
        <f t="shared" si="93"/>
        <v>0</v>
      </c>
      <c r="BH64" s="6">
        <f t="shared" si="93"/>
        <v>0</v>
      </c>
      <c r="BI64" s="6">
        <f t="shared" si="93"/>
        <v>0</v>
      </c>
      <c r="BJ64" s="6">
        <f t="shared" si="93"/>
        <v>0</v>
      </c>
      <c r="BK64" s="6">
        <f t="shared" si="93"/>
        <v>0</v>
      </c>
      <c r="BL64" s="6">
        <f t="shared" si="93"/>
        <v>0</v>
      </c>
      <c r="BM64" s="6">
        <f t="shared" si="93"/>
        <v>0</v>
      </c>
      <c r="BN64" s="6">
        <f t="shared" si="93"/>
        <v>0</v>
      </c>
      <c r="BO64" s="6">
        <f t="shared" si="93"/>
        <v>0</v>
      </c>
      <c r="BP64" s="6">
        <f t="shared" si="93"/>
        <v>0</v>
      </c>
      <c r="BQ64" s="6">
        <f t="shared" si="93"/>
        <v>0</v>
      </c>
      <c r="BR64">
        <v>2.2440000000000002</v>
      </c>
    </row>
    <row r="65" spans="1:70" x14ac:dyDescent="0.25">
      <c r="A65" s="4" t="s">
        <v>178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>
        <v>16</v>
      </c>
      <c r="M65" s="5"/>
      <c r="N65" s="5"/>
      <c r="O65" s="5"/>
      <c r="P65" s="5"/>
      <c r="Q65" s="5"/>
      <c r="R65" s="5"/>
      <c r="S65" s="5"/>
      <c r="T65" s="5"/>
      <c r="U65" s="5"/>
      <c r="V65" s="5">
        <v>21.891999999999999</v>
      </c>
      <c r="W65" s="5">
        <v>15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>
        <v>52.891999999999996</v>
      </c>
      <c r="AK65" t="s">
        <v>178</v>
      </c>
      <c r="AL65" s="6">
        <f t="shared" ref="AL65:AU65" si="94">(0)/52.892</f>
        <v>0</v>
      </c>
      <c r="AM65" s="6">
        <f t="shared" si="94"/>
        <v>0</v>
      </c>
      <c r="AN65" s="6">
        <f t="shared" si="94"/>
        <v>0</v>
      </c>
      <c r="AO65" s="6">
        <f t="shared" si="94"/>
        <v>0</v>
      </c>
      <c r="AP65" s="6">
        <f t="shared" si="94"/>
        <v>0</v>
      </c>
      <c r="AQ65" s="6">
        <f t="shared" si="94"/>
        <v>0</v>
      </c>
      <c r="AR65" s="6">
        <f t="shared" si="94"/>
        <v>0</v>
      </c>
      <c r="AS65" s="6">
        <f t="shared" si="94"/>
        <v>0</v>
      </c>
      <c r="AT65" s="6">
        <f t="shared" si="94"/>
        <v>0</v>
      </c>
      <c r="AU65" s="6">
        <f t="shared" si="94"/>
        <v>0</v>
      </c>
      <c r="AV65" s="6">
        <v>0.30250321409664982</v>
      </c>
      <c r="AW65" s="6">
        <f t="shared" ref="AW65:BE65" si="95">(0)/52.892</f>
        <v>0</v>
      </c>
      <c r="AX65" s="6">
        <f t="shared" si="95"/>
        <v>0</v>
      </c>
      <c r="AY65" s="6">
        <f t="shared" si="95"/>
        <v>0</v>
      </c>
      <c r="AZ65" s="6">
        <f t="shared" si="95"/>
        <v>0</v>
      </c>
      <c r="BA65" s="6">
        <f t="shared" si="95"/>
        <v>0</v>
      </c>
      <c r="BB65" s="6">
        <f t="shared" si="95"/>
        <v>0</v>
      </c>
      <c r="BC65" s="6">
        <f t="shared" si="95"/>
        <v>0</v>
      </c>
      <c r="BD65" s="6">
        <f t="shared" si="95"/>
        <v>0</v>
      </c>
      <c r="BE65" s="6">
        <f t="shared" si="95"/>
        <v>0</v>
      </c>
      <c r="BF65" s="6">
        <v>0.41390002268774106</v>
      </c>
      <c r="BG65" s="6">
        <v>0.28359676321560917</v>
      </c>
      <c r="BH65" s="6">
        <f t="shared" ref="BH65:BQ65" si="96">(0)/52.892</f>
        <v>0</v>
      </c>
      <c r="BI65" s="6">
        <f t="shared" si="96"/>
        <v>0</v>
      </c>
      <c r="BJ65" s="6">
        <f t="shared" si="96"/>
        <v>0</v>
      </c>
      <c r="BK65" s="6">
        <f t="shared" si="96"/>
        <v>0</v>
      </c>
      <c r="BL65" s="6">
        <f t="shared" si="96"/>
        <v>0</v>
      </c>
      <c r="BM65" s="6">
        <f t="shared" si="96"/>
        <v>0</v>
      </c>
      <c r="BN65" s="6">
        <f t="shared" si="96"/>
        <v>0</v>
      </c>
      <c r="BO65" s="6">
        <f t="shared" si="96"/>
        <v>0</v>
      </c>
      <c r="BP65" s="6">
        <f t="shared" si="96"/>
        <v>0</v>
      </c>
      <c r="BQ65" s="6">
        <f t="shared" si="96"/>
        <v>0</v>
      </c>
      <c r="BR65">
        <v>52.891999999999996</v>
      </c>
    </row>
    <row r="66" spans="1:70" x14ac:dyDescent="0.25">
      <c r="A66" s="4" t="s">
        <v>376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>
        <v>31.236000000000004</v>
      </c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>
        <v>31.236000000000004</v>
      </c>
      <c r="AK66" t="s">
        <v>376</v>
      </c>
      <c r="AL66" s="6">
        <f t="shared" ref="AL66:BE66" si="97">(0)/31.236</f>
        <v>0</v>
      </c>
      <c r="AM66" s="6">
        <f t="shared" si="97"/>
        <v>0</v>
      </c>
      <c r="AN66" s="6">
        <f t="shared" si="97"/>
        <v>0</v>
      </c>
      <c r="AO66" s="6">
        <f t="shared" si="97"/>
        <v>0</v>
      </c>
      <c r="AP66" s="6">
        <f t="shared" si="97"/>
        <v>0</v>
      </c>
      <c r="AQ66" s="6">
        <f t="shared" si="97"/>
        <v>0</v>
      </c>
      <c r="AR66" s="6">
        <f t="shared" si="97"/>
        <v>0</v>
      </c>
      <c r="AS66" s="6">
        <f t="shared" si="97"/>
        <v>0</v>
      </c>
      <c r="AT66" s="6">
        <f t="shared" si="97"/>
        <v>0</v>
      </c>
      <c r="AU66" s="6">
        <f t="shared" si="97"/>
        <v>0</v>
      </c>
      <c r="AV66" s="6">
        <f t="shared" si="97"/>
        <v>0</v>
      </c>
      <c r="AW66" s="6">
        <f t="shared" si="97"/>
        <v>0</v>
      </c>
      <c r="AX66" s="6">
        <f t="shared" si="97"/>
        <v>0</v>
      </c>
      <c r="AY66" s="6">
        <f t="shared" si="97"/>
        <v>0</v>
      </c>
      <c r="AZ66" s="6">
        <f t="shared" si="97"/>
        <v>0</v>
      </c>
      <c r="BA66" s="6">
        <f t="shared" si="97"/>
        <v>0</v>
      </c>
      <c r="BB66" s="6">
        <f t="shared" si="97"/>
        <v>0</v>
      </c>
      <c r="BC66" s="6">
        <f t="shared" si="97"/>
        <v>0</v>
      </c>
      <c r="BD66" s="6">
        <f t="shared" si="97"/>
        <v>0</v>
      </c>
      <c r="BE66" s="6">
        <f t="shared" si="97"/>
        <v>0</v>
      </c>
      <c r="BF66" s="6">
        <v>1</v>
      </c>
      <c r="BG66" s="6">
        <f t="shared" ref="BG66:BQ66" si="98">(0)/31.236</f>
        <v>0</v>
      </c>
      <c r="BH66" s="6">
        <f t="shared" si="98"/>
        <v>0</v>
      </c>
      <c r="BI66" s="6">
        <f t="shared" si="98"/>
        <v>0</v>
      </c>
      <c r="BJ66" s="6">
        <f t="shared" si="98"/>
        <v>0</v>
      </c>
      <c r="BK66" s="6">
        <f t="shared" si="98"/>
        <v>0</v>
      </c>
      <c r="BL66" s="6">
        <f t="shared" si="98"/>
        <v>0</v>
      </c>
      <c r="BM66" s="6">
        <f t="shared" si="98"/>
        <v>0</v>
      </c>
      <c r="BN66" s="6">
        <f t="shared" si="98"/>
        <v>0</v>
      </c>
      <c r="BO66" s="6">
        <f t="shared" si="98"/>
        <v>0</v>
      </c>
      <c r="BP66" s="6">
        <f t="shared" si="98"/>
        <v>0</v>
      </c>
      <c r="BQ66" s="6">
        <f t="shared" si="98"/>
        <v>0</v>
      </c>
      <c r="BR66">
        <v>31.236000000000004</v>
      </c>
    </row>
    <row r="67" spans="1:70" x14ac:dyDescent="0.25">
      <c r="A67" s="4" t="s">
        <v>268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>
        <v>24.9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>
        <v>24.9</v>
      </c>
      <c r="AK67" t="s">
        <v>268</v>
      </c>
      <c r="AL67" s="6">
        <f t="shared" ref="AL67:AW67" si="99">(0)/24.9</f>
        <v>0</v>
      </c>
      <c r="AM67" s="6">
        <f t="shared" si="99"/>
        <v>0</v>
      </c>
      <c r="AN67" s="6">
        <f t="shared" si="99"/>
        <v>0</v>
      </c>
      <c r="AO67" s="6">
        <f t="shared" si="99"/>
        <v>0</v>
      </c>
      <c r="AP67" s="6">
        <f t="shared" si="99"/>
        <v>0</v>
      </c>
      <c r="AQ67" s="6">
        <f t="shared" si="99"/>
        <v>0</v>
      </c>
      <c r="AR67" s="6">
        <f t="shared" si="99"/>
        <v>0</v>
      </c>
      <c r="AS67" s="6">
        <f t="shared" si="99"/>
        <v>0</v>
      </c>
      <c r="AT67" s="6">
        <f t="shared" si="99"/>
        <v>0</v>
      </c>
      <c r="AU67" s="6">
        <f t="shared" si="99"/>
        <v>0</v>
      </c>
      <c r="AV67" s="6">
        <f t="shared" si="99"/>
        <v>0</v>
      </c>
      <c r="AW67" s="6">
        <f t="shared" si="99"/>
        <v>0</v>
      </c>
      <c r="AX67" s="6">
        <v>1</v>
      </c>
      <c r="AY67" s="6">
        <f t="shared" ref="AY67:BQ67" si="100">(0)/24.9</f>
        <v>0</v>
      </c>
      <c r="AZ67" s="6">
        <f t="shared" si="100"/>
        <v>0</v>
      </c>
      <c r="BA67" s="6">
        <f t="shared" si="100"/>
        <v>0</v>
      </c>
      <c r="BB67" s="6">
        <f t="shared" si="100"/>
        <v>0</v>
      </c>
      <c r="BC67" s="6">
        <f t="shared" si="100"/>
        <v>0</v>
      </c>
      <c r="BD67" s="6">
        <f t="shared" si="100"/>
        <v>0</v>
      </c>
      <c r="BE67" s="6">
        <f t="shared" si="100"/>
        <v>0</v>
      </c>
      <c r="BF67" s="6">
        <f t="shared" si="100"/>
        <v>0</v>
      </c>
      <c r="BG67" s="6">
        <f t="shared" si="100"/>
        <v>0</v>
      </c>
      <c r="BH67" s="6">
        <f t="shared" si="100"/>
        <v>0</v>
      </c>
      <c r="BI67" s="6">
        <f t="shared" si="100"/>
        <v>0</v>
      </c>
      <c r="BJ67" s="6">
        <f t="shared" si="100"/>
        <v>0</v>
      </c>
      <c r="BK67" s="6">
        <f t="shared" si="100"/>
        <v>0</v>
      </c>
      <c r="BL67" s="6">
        <f t="shared" si="100"/>
        <v>0</v>
      </c>
      <c r="BM67" s="6">
        <f t="shared" si="100"/>
        <v>0</v>
      </c>
      <c r="BN67" s="6">
        <f t="shared" si="100"/>
        <v>0</v>
      </c>
      <c r="BO67" s="6">
        <f t="shared" si="100"/>
        <v>0</v>
      </c>
      <c r="BP67" s="6">
        <f t="shared" si="100"/>
        <v>0</v>
      </c>
      <c r="BQ67" s="6">
        <f t="shared" si="100"/>
        <v>0</v>
      </c>
      <c r="BR67">
        <v>24.9</v>
      </c>
    </row>
    <row r="68" spans="1:70" x14ac:dyDescent="0.25">
      <c r="A68" s="4" t="s">
        <v>377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>
        <v>1.026</v>
      </c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>
        <v>1.026</v>
      </c>
      <c r="AK68" t="s">
        <v>377</v>
      </c>
      <c r="AL68" s="6">
        <f t="shared" ref="AL68:BE68" si="101">(0)/1.026</f>
        <v>0</v>
      </c>
      <c r="AM68" s="6">
        <f t="shared" si="101"/>
        <v>0</v>
      </c>
      <c r="AN68" s="6">
        <f t="shared" si="101"/>
        <v>0</v>
      </c>
      <c r="AO68" s="6">
        <f t="shared" si="101"/>
        <v>0</v>
      </c>
      <c r="AP68" s="6">
        <f t="shared" si="101"/>
        <v>0</v>
      </c>
      <c r="AQ68" s="6">
        <f t="shared" si="101"/>
        <v>0</v>
      </c>
      <c r="AR68" s="6">
        <f t="shared" si="101"/>
        <v>0</v>
      </c>
      <c r="AS68" s="6">
        <f t="shared" si="101"/>
        <v>0</v>
      </c>
      <c r="AT68" s="6">
        <f t="shared" si="101"/>
        <v>0</v>
      </c>
      <c r="AU68" s="6">
        <f t="shared" si="101"/>
        <v>0</v>
      </c>
      <c r="AV68" s="6">
        <f t="shared" si="101"/>
        <v>0</v>
      </c>
      <c r="AW68" s="6">
        <f t="shared" si="101"/>
        <v>0</v>
      </c>
      <c r="AX68" s="6">
        <f t="shared" si="101"/>
        <v>0</v>
      </c>
      <c r="AY68" s="6">
        <f t="shared" si="101"/>
        <v>0</v>
      </c>
      <c r="AZ68" s="6">
        <f t="shared" si="101"/>
        <v>0</v>
      </c>
      <c r="BA68" s="6">
        <f t="shared" si="101"/>
        <v>0</v>
      </c>
      <c r="BB68" s="6">
        <f t="shared" si="101"/>
        <v>0</v>
      </c>
      <c r="BC68" s="6">
        <f t="shared" si="101"/>
        <v>0</v>
      </c>
      <c r="BD68" s="6">
        <f t="shared" si="101"/>
        <v>0</v>
      </c>
      <c r="BE68" s="6">
        <f t="shared" si="101"/>
        <v>0</v>
      </c>
      <c r="BF68" s="6">
        <v>1</v>
      </c>
      <c r="BG68" s="6">
        <f t="shared" ref="BG68:BQ68" si="102">(0)/1.026</f>
        <v>0</v>
      </c>
      <c r="BH68" s="6">
        <f t="shared" si="102"/>
        <v>0</v>
      </c>
      <c r="BI68" s="6">
        <f t="shared" si="102"/>
        <v>0</v>
      </c>
      <c r="BJ68" s="6">
        <f t="shared" si="102"/>
        <v>0</v>
      </c>
      <c r="BK68" s="6">
        <f t="shared" si="102"/>
        <v>0</v>
      </c>
      <c r="BL68" s="6">
        <f t="shared" si="102"/>
        <v>0</v>
      </c>
      <c r="BM68" s="6">
        <f t="shared" si="102"/>
        <v>0</v>
      </c>
      <c r="BN68" s="6">
        <f t="shared" si="102"/>
        <v>0</v>
      </c>
      <c r="BO68" s="6">
        <f t="shared" si="102"/>
        <v>0</v>
      </c>
      <c r="BP68" s="6">
        <f t="shared" si="102"/>
        <v>0</v>
      </c>
      <c r="BQ68" s="6">
        <f t="shared" si="102"/>
        <v>0</v>
      </c>
      <c r="BR68">
        <v>1.026</v>
      </c>
    </row>
    <row r="69" spans="1:70" x14ac:dyDescent="0.25">
      <c r="A69" s="4" t="s">
        <v>64</v>
      </c>
      <c r="B69" s="5"/>
      <c r="C69" s="5"/>
      <c r="D69" s="5"/>
      <c r="E69" s="5">
        <v>6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>
        <v>6</v>
      </c>
      <c r="AK69" t="s">
        <v>64</v>
      </c>
      <c r="AL69" s="6">
        <f>(0)/6</f>
        <v>0</v>
      </c>
      <c r="AM69" s="6">
        <f>(0)/6</f>
        <v>0</v>
      </c>
      <c r="AN69" s="6">
        <f>(0)/6</f>
        <v>0</v>
      </c>
      <c r="AO69" s="6">
        <v>1</v>
      </c>
      <c r="AP69" s="6">
        <f t="shared" ref="AP69:BQ69" si="103">(0)/6</f>
        <v>0</v>
      </c>
      <c r="AQ69" s="6">
        <f t="shared" si="103"/>
        <v>0</v>
      </c>
      <c r="AR69" s="6">
        <f t="shared" si="103"/>
        <v>0</v>
      </c>
      <c r="AS69" s="6">
        <f t="shared" si="103"/>
        <v>0</v>
      </c>
      <c r="AT69" s="6">
        <f t="shared" si="103"/>
        <v>0</v>
      </c>
      <c r="AU69" s="6">
        <f t="shared" si="103"/>
        <v>0</v>
      </c>
      <c r="AV69" s="6">
        <f t="shared" si="103"/>
        <v>0</v>
      </c>
      <c r="AW69" s="6">
        <f t="shared" si="103"/>
        <v>0</v>
      </c>
      <c r="AX69" s="6">
        <f t="shared" si="103"/>
        <v>0</v>
      </c>
      <c r="AY69" s="6">
        <f t="shared" si="103"/>
        <v>0</v>
      </c>
      <c r="AZ69" s="6">
        <f t="shared" si="103"/>
        <v>0</v>
      </c>
      <c r="BA69" s="6">
        <f t="shared" si="103"/>
        <v>0</v>
      </c>
      <c r="BB69" s="6">
        <f t="shared" si="103"/>
        <v>0</v>
      </c>
      <c r="BC69" s="6">
        <f t="shared" si="103"/>
        <v>0</v>
      </c>
      <c r="BD69" s="6">
        <f t="shared" si="103"/>
        <v>0</v>
      </c>
      <c r="BE69" s="6">
        <f t="shared" si="103"/>
        <v>0</v>
      </c>
      <c r="BF69" s="6">
        <f t="shared" si="103"/>
        <v>0</v>
      </c>
      <c r="BG69" s="6">
        <f t="shared" si="103"/>
        <v>0</v>
      </c>
      <c r="BH69" s="6">
        <f t="shared" si="103"/>
        <v>0</v>
      </c>
      <c r="BI69" s="6">
        <f t="shared" si="103"/>
        <v>0</v>
      </c>
      <c r="BJ69" s="6">
        <f t="shared" si="103"/>
        <v>0</v>
      </c>
      <c r="BK69" s="6">
        <f t="shared" si="103"/>
        <v>0</v>
      </c>
      <c r="BL69" s="6">
        <f t="shared" si="103"/>
        <v>0</v>
      </c>
      <c r="BM69" s="6">
        <f t="shared" si="103"/>
        <v>0</v>
      </c>
      <c r="BN69" s="6">
        <f t="shared" si="103"/>
        <v>0</v>
      </c>
      <c r="BO69" s="6">
        <f t="shared" si="103"/>
        <v>0</v>
      </c>
      <c r="BP69" s="6">
        <f t="shared" si="103"/>
        <v>0</v>
      </c>
      <c r="BQ69" s="6">
        <f t="shared" si="103"/>
        <v>0</v>
      </c>
      <c r="BR69">
        <v>6</v>
      </c>
    </row>
    <row r="70" spans="1:70" x14ac:dyDescent="0.25">
      <c r="A70" s="4" t="s">
        <v>34</v>
      </c>
      <c r="B70" s="5"/>
      <c r="C70" s="5"/>
      <c r="D70" s="5">
        <v>2.3119999999999998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>
        <v>2.3119999999999998</v>
      </c>
      <c r="AK70" t="s">
        <v>34</v>
      </c>
      <c r="AL70" s="6">
        <f>(0)/2.312</f>
        <v>0</v>
      </c>
      <c r="AM70" s="6">
        <f>(0)/2.312</f>
        <v>0</v>
      </c>
      <c r="AN70" s="6">
        <v>1</v>
      </c>
      <c r="AO70" s="6">
        <f t="shared" ref="AO70:BQ70" si="104">(0)/2.312</f>
        <v>0</v>
      </c>
      <c r="AP70" s="6">
        <f t="shared" si="104"/>
        <v>0</v>
      </c>
      <c r="AQ70" s="6">
        <f t="shared" si="104"/>
        <v>0</v>
      </c>
      <c r="AR70" s="6">
        <f t="shared" si="104"/>
        <v>0</v>
      </c>
      <c r="AS70" s="6">
        <f t="shared" si="104"/>
        <v>0</v>
      </c>
      <c r="AT70" s="6">
        <f t="shared" si="104"/>
        <v>0</v>
      </c>
      <c r="AU70" s="6">
        <f t="shared" si="104"/>
        <v>0</v>
      </c>
      <c r="AV70" s="6">
        <f t="shared" si="104"/>
        <v>0</v>
      </c>
      <c r="AW70" s="6">
        <f t="shared" si="104"/>
        <v>0</v>
      </c>
      <c r="AX70" s="6">
        <f t="shared" si="104"/>
        <v>0</v>
      </c>
      <c r="AY70" s="6">
        <f t="shared" si="104"/>
        <v>0</v>
      </c>
      <c r="AZ70" s="6">
        <f t="shared" si="104"/>
        <v>0</v>
      </c>
      <c r="BA70" s="6">
        <f t="shared" si="104"/>
        <v>0</v>
      </c>
      <c r="BB70" s="6">
        <f t="shared" si="104"/>
        <v>0</v>
      </c>
      <c r="BC70" s="6">
        <f t="shared" si="104"/>
        <v>0</v>
      </c>
      <c r="BD70" s="6">
        <f t="shared" si="104"/>
        <v>0</v>
      </c>
      <c r="BE70" s="6">
        <f t="shared" si="104"/>
        <v>0</v>
      </c>
      <c r="BF70" s="6">
        <f t="shared" si="104"/>
        <v>0</v>
      </c>
      <c r="BG70" s="6">
        <f t="shared" si="104"/>
        <v>0</v>
      </c>
      <c r="BH70" s="6">
        <f t="shared" si="104"/>
        <v>0</v>
      </c>
      <c r="BI70" s="6">
        <f t="shared" si="104"/>
        <v>0</v>
      </c>
      <c r="BJ70" s="6">
        <f t="shared" si="104"/>
        <v>0</v>
      </c>
      <c r="BK70" s="6">
        <f t="shared" si="104"/>
        <v>0</v>
      </c>
      <c r="BL70" s="6">
        <f t="shared" si="104"/>
        <v>0</v>
      </c>
      <c r="BM70" s="6">
        <f t="shared" si="104"/>
        <v>0</v>
      </c>
      <c r="BN70" s="6">
        <f t="shared" si="104"/>
        <v>0</v>
      </c>
      <c r="BO70" s="6">
        <f t="shared" si="104"/>
        <v>0</v>
      </c>
      <c r="BP70" s="6">
        <f t="shared" si="104"/>
        <v>0</v>
      </c>
      <c r="BQ70" s="6">
        <f t="shared" si="104"/>
        <v>0</v>
      </c>
      <c r="BR70">
        <v>2.3119999999999998</v>
      </c>
    </row>
    <row r="71" spans="1:70" x14ac:dyDescent="0.25">
      <c r="A71" s="4" t="s">
        <v>58</v>
      </c>
      <c r="B71" s="5"/>
      <c r="C71" s="5"/>
      <c r="D71" s="5"/>
      <c r="E71" s="5">
        <v>79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>
        <v>79</v>
      </c>
      <c r="AK71" t="s">
        <v>58</v>
      </c>
      <c r="AL71" s="6">
        <f>(0)/79</f>
        <v>0</v>
      </c>
      <c r="AM71" s="6">
        <f>(0)/79</f>
        <v>0</v>
      </c>
      <c r="AN71" s="6">
        <f>(0)/79</f>
        <v>0</v>
      </c>
      <c r="AO71" s="6">
        <v>1</v>
      </c>
      <c r="AP71" s="6">
        <f t="shared" ref="AP71:BQ71" si="105">(0)/79</f>
        <v>0</v>
      </c>
      <c r="AQ71" s="6">
        <f t="shared" si="105"/>
        <v>0</v>
      </c>
      <c r="AR71" s="6">
        <f t="shared" si="105"/>
        <v>0</v>
      </c>
      <c r="AS71" s="6">
        <f t="shared" si="105"/>
        <v>0</v>
      </c>
      <c r="AT71" s="6">
        <f t="shared" si="105"/>
        <v>0</v>
      </c>
      <c r="AU71" s="6">
        <f t="shared" si="105"/>
        <v>0</v>
      </c>
      <c r="AV71" s="6">
        <f t="shared" si="105"/>
        <v>0</v>
      </c>
      <c r="AW71" s="6">
        <f t="shared" si="105"/>
        <v>0</v>
      </c>
      <c r="AX71" s="6">
        <f t="shared" si="105"/>
        <v>0</v>
      </c>
      <c r="AY71" s="6">
        <f t="shared" si="105"/>
        <v>0</v>
      </c>
      <c r="AZ71" s="6">
        <f t="shared" si="105"/>
        <v>0</v>
      </c>
      <c r="BA71" s="6">
        <f t="shared" si="105"/>
        <v>0</v>
      </c>
      <c r="BB71" s="6">
        <f t="shared" si="105"/>
        <v>0</v>
      </c>
      <c r="BC71" s="6">
        <f t="shared" si="105"/>
        <v>0</v>
      </c>
      <c r="BD71" s="6">
        <f t="shared" si="105"/>
        <v>0</v>
      </c>
      <c r="BE71" s="6">
        <f t="shared" si="105"/>
        <v>0</v>
      </c>
      <c r="BF71" s="6">
        <f t="shared" si="105"/>
        <v>0</v>
      </c>
      <c r="BG71" s="6">
        <f t="shared" si="105"/>
        <v>0</v>
      </c>
      <c r="BH71" s="6">
        <f t="shared" si="105"/>
        <v>0</v>
      </c>
      <c r="BI71" s="6">
        <f t="shared" si="105"/>
        <v>0</v>
      </c>
      <c r="BJ71" s="6">
        <f t="shared" si="105"/>
        <v>0</v>
      </c>
      <c r="BK71" s="6">
        <f t="shared" si="105"/>
        <v>0</v>
      </c>
      <c r="BL71" s="6">
        <f t="shared" si="105"/>
        <v>0</v>
      </c>
      <c r="BM71" s="6">
        <f t="shared" si="105"/>
        <v>0</v>
      </c>
      <c r="BN71" s="6">
        <f t="shared" si="105"/>
        <v>0</v>
      </c>
      <c r="BO71" s="6">
        <f t="shared" si="105"/>
        <v>0</v>
      </c>
      <c r="BP71" s="6">
        <f t="shared" si="105"/>
        <v>0</v>
      </c>
      <c r="BQ71" s="6">
        <f t="shared" si="105"/>
        <v>0</v>
      </c>
      <c r="BR71">
        <v>79</v>
      </c>
    </row>
    <row r="72" spans="1:70" x14ac:dyDescent="0.25">
      <c r="A72" s="4" t="s">
        <v>401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v>2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>
        <v>2</v>
      </c>
      <c r="AK72" t="s">
        <v>401</v>
      </c>
      <c r="AL72" s="6">
        <f t="shared" ref="AL72:BF72" si="106">(0)/2</f>
        <v>0</v>
      </c>
      <c r="AM72" s="6">
        <f t="shared" si="106"/>
        <v>0</v>
      </c>
      <c r="AN72" s="6">
        <f t="shared" si="106"/>
        <v>0</v>
      </c>
      <c r="AO72" s="6">
        <f t="shared" si="106"/>
        <v>0</v>
      </c>
      <c r="AP72" s="6">
        <f t="shared" si="106"/>
        <v>0</v>
      </c>
      <c r="AQ72" s="6">
        <f t="shared" si="106"/>
        <v>0</v>
      </c>
      <c r="AR72" s="6">
        <f t="shared" si="106"/>
        <v>0</v>
      </c>
      <c r="AS72" s="6">
        <f t="shared" si="106"/>
        <v>0</v>
      </c>
      <c r="AT72" s="6">
        <f t="shared" si="106"/>
        <v>0</v>
      </c>
      <c r="AU72" s="6">
        <f t="shared" si="106"/>
        <v>0</v>
      </c>
      <c r="AV72" s="6">
        <f t="shared" si="106"/>
        <v>0</v>
      </c>
      <c r="AW72" s="6">
        <f t="shared" si="106"/>
        <v>0</v>
      </c>
      <c r="AX72" s="6">
        <f t="shared" si="106"/>
        <v>0</v>
      </c>
      <c r="AY72" s="6">
        <f t="shared" si="106"/>
        <v>0</v>
      </c>
      <c r="AZ72" s="6">
        <f t="shared" si="106"/>
        <v>0</v>
      </c>
      <c r="BA72" s="6">
        <f t="shared" si="106"/>
        <v>0</v>
      </c>
      <c r="BB72" s="6">
        <f t="shared" si="106"/>
        <v>0</v>
      </c>
      <c r="BC72" s="6">
        <f t="shared" si="106"/>
        <v>0</v>
      </c>
      <c r="BD72" s="6">
        <f t="shared" si="106"/>
        <v>0</v>
      </c>
      <c r="BE72" s="6">
        <f t="shared" si="106"/>
        <v>0</v>
      </c>
      <c r="BF72" s="6">
        <f t="shared" si="106"/>
        <v>0</v>
      </c>
      <c r="BG72" s="6">
        <v>1</v>
      </c>
      <c r="BH72" s="6">
        <f t="shared" ref="BH72:BQ72" si="107">(0)/2</f>
        <v>0</v>
      </c>
      <c r="BI72" s="6">
        <f t="shared" si="107"/>
        <v>0</v>
      </c>
      <c r="BJ72" s="6">
        <f t="shared" si="107"/>
        <v>0</v>
      </c>
      <c r="BK72" s="6">
        <f t="shared" si="107"/>
        <v>0</v>
      </c>
      <c r="BL72" s="6">
        <f t="shared" si="107"/>
        <v>0</v>
      </c>
      <c r="BM72" s="6">
        <f t="shared" si="107"/>
        <v>0</v>
      </c>
      <c r="BN72" s="6">
        <f t="shared" si="107"/>
        <v>0</v>
      </c>
      <c r="BO72" s="6">
        <f t="shared" si="107"/>
        <v>0</v>
      </c>
      <c r="BP72" s="6">
        <f t="shared" si="107"/>
        <v>0</v>
      </c>
      <c r="BQ72" s="6">
        <f t="shared" si="107"/>
        <v>0</v>
      </c>
      <c r="BR72">
        <v>2</v>
      </c>
    </row>
    <row r="73" spans="1:70" x14ac:dyDescent="0.25">
      <c r="A73" s="4" t="s">
        <v>571</v>
      </c>
      <c r="B73" s="5" t="e">
        <v>#VALUE!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/>
      <c r="AH73" s="5" t="e">
        <v>#VALUE!</v>
      </c>
      <c r="AK73" t="s">
        <v>571</v>
      </c>
      <c r="AL73" t="e">
        <v>#VALUE!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R73" t="e">
        <v>#VALUE!</v>
      </c>
    </row>
    <row r="74" spans="1:70" x14ac:dyDescent="0.25">
      <c r="A74" s="4" t="s">
        <v>572</v>
      </c>
      <c r="B74" s="5" t="e">
        <v>#VALUE!</v>
      </c>
      <c r="C74" s="5">
        <v>161.75199999999998</v>
      </c>
      <c r="D74" s="5">
        <v>1245.252</v>
      </c>
      <c r="E74" s="5">
        <v>2683.721</v>
      </c>
      <c r="F74" s="5">
        <v>11068.412999999999</v>
      </c>
      <c r="G74" s="5">
        <v>5.9939999999999998</v>
      </c>
      <c r="H74" s="5">
        <v>1390.8150000000001</v>
      </c>
      <c r="I74" s="5">
        <v>1111.2239999999999</v>
      </c>
      <c r="J74" s="5">
        <v>3785.7639999999997</v>
      </c>
      <c r="K74" s="5">
        <v>205.899</v>
      </c>
      <c r="L74" s="5">
        <v>112</v>
      </c>
      <c r="M74" s="5">
        <v>20421.103999999996</v>
      </c>
      <c r="N74" s="5">
        <v>1252.4840000000002</v>
      </c>
      <c r="O74" s="5">
        <v>12.306000000000001</v>
      </c>
      <c r="P74" s="5">
        <v>14688.717999999999</v>
      </c>
      <c r="Q74" s="5">
        <v>5223.1790000000001</v>
      </c>
      <c r="R74" s="5">
        <v>3234.6440000000002</v>
      </c>
      <c r="S74" s="5">
        <v>143</v>
      </c>
      <c r="T74" s="5">
        <v>2</v>
      </c>
      <c r="U74" s="5">
        <v>11</v>
      </c>
      <c r="V74" s="5">
        <v>420.54899999999998</v>
      </c>
      <c r="W74" s="5">
        <v>9436.3739999999998</v>
      </c>
      <c r="X74" s="5">
        <v>1275.433</v>
      </c>
      <c r="Y74" s="5">
        <v>26.998000000000001</v>
      </c>
      <c r="Z74" s="5">
        <v>2</v>
      </c>
      <c r="AA74" s="5">
        <v>1087</v>
      </c>
      <c r="AB74" s="5">
        <v>2929.9920000000002</v>
      </c>
      <c r="AC74" s="5">
        <v>412</v>
      </c>
      <c r="AD74" s="5">
        <v>355.88799999999998</v>
      </c>
      <c r="AE74" s="5">
        <v>9705.8689999999988</v>
      </c>
      <c r="AF74" s="5">
        <v>2708.7809999999999</v>
      </c>
      <c r="AG74" s="5"/>
      <c r="AH74" s="5" t="e">
        <v>#VALUE!</v>
      </c>
      <c r="AK74" t="s">
        <v>572</v>
      </c>
      <c r="AL74" t="e">
        <v>#VALUE!</v>
      </c>
      <c r="AM74">
        <v>161.75199999999998</v>
      </c>
      <c r="AN74">
        <v>1245.252</v>
      </c>
      <c r="AO74">
        <v>2683.721</v>
      </c>
      <c r="AP74">
        <v>11068.412999999999</v>
      </c>
      <c r="AQ74">
        <v>5.9939999999999998</v>
      </c>
      <c r="AR74">
        <v>1390.8150000000001</v>
      </c>
      <c r="AS74">
        <v>1111.2239999999999</v>
      </c>
      <c r="AT74">
        <v>3785.7639999999997</v>
      </c>
      <c r="AU74">
        <v>205.899</v>
      </c>
      <c r="AV74">
        <v>112</v>
      </c>
      <c r="AW74">
        <v>20421.103999999996</v>
      </c>
      <c r="AX74">
        <v>1252.4840000000002</v>
      </c>
      <c r="AY74">
        <v>12.306000000000001</v>
      </c>
      <c r="AZ74">
        <v>14688.717999999999</v>
      </c>
      <c r="BA74">
        <v>5223.1790000000001</v>
      </c>
      <c r="BB74">
        <v>3234.6440000000002</v>
      </c>
      <c r="BC74">
        <v>143</v>
      </c>
      <c r="BD74">
        <v>2</v>
      </c>
      <c r="BE74">
        <v>11</v>
      </c>
      <c r="BF74">
        <v>420.54899999999998</v>
      </c>
      <c r="BG74">
        <v>9436.3739999999998</v>
      </c>
      <c r="BH74">
        <v>1275.433</v>
      </c>
      <c r="BI74">
        <v>26.998000000000001</v>
      </c>
      <c r="BJ74">
        <v>2</v>
      </c>
      <c r="BK74">
        <v>1087</v>
      </c>
      <c r="BL74">
        <v>2929.9920000000002</v>
      </c>
      <c r="BM74">
        <v>412</v>
      </c>
      <c r="BN74">
        <v>355.88799999999998</v>
      </c>
      <c r="BO74">
        <v>9705.8689999999988</v>
      </c>
      <c r="BP74">
        <v>2708.7809999999999</v>
      </c>
      <c r="BR74" t="e">
        <v>#VALUE!</v>
      </c>
    </row>
    <row r="76" spans="1:70" x14ac:dyDescent="0.25">
      <c r="AK76" t="s">
        <v>576</v>
      </c>
      <c r="AL76">
        <f>SUM(AH5:AH72)</f>
        <v>95124.15300000002</v>
      </c>
    </row>
    <row r="77" spans="1:70" x14ac:dyDescent="0.25">
      <c r="AK77" t="s">
        <v>575</v>
      </c>
      <c r="AL77" t="s">
        <v>577</v>
      </c>
      <c r="AM77" t="s">
        <v>578</v>
      </c>
      <c r="AN77" t="s">
        <v>579</v>
      </c>
    </row>
    <row r="78" spans="1:70" x14ac:dyDescent="0.25">
      <c r="AK78" t="s">
        <v>176</v>
      </c>
      <c r="AL78">
        <f>(AH5/AL$76)*100</f>
        <v>0.28922622837966289</v>
      </c>
      <c r="AM78" s="7">
        <f>MAX(AL5:BQ5)</f>
        <v>0.31258632471176628</v>
      </c>
      <c r="AN78">
        <f>AL78*AM78</f>
        <v>9.0408163739444769E-2</v>
      </c>
      <c r="AO78" s="5">
        <f>COUNTIF(AL5:BP5, "&lt;.05") - COUNTIF(AL5:BP5, "=0")</f>
        <v>1</v>
      </c>
      <c r="AP78">
        <f t="shared" ref="AP78:AP141" si="108">COUNTIF(AL5:BP5, "&gt;.05")</f>
        <v>4</v>
      </c>
    </row>
    <row r="79" spans="1:70" x14ac:dyDescent="0.25">
      <c r="AK79" t="s">
        <v>86</v>
      </c>
      <c r="AL79">
        <f t="shared" ref="AL79:AL142" si="109">(AH6/AL$76)*100</f>
        <v>2.9724332998791585</v>
      </c>
      <c r="AM79" s="7">
        <f t="shared" ref="AM79:AM142" si="110">MAX(AL6:BQ6)</f>
        <v>0.45584972176854349</v>
      </c>
      <c r="AN79">
        <f t="shared" ref="AN79:AN142" si="111">AL79*AM79</f>
        <v>1.3549828927254679</v>
      </c>
      <c r="AO79" s="5">
        <f t="shared" ref="AO79:AO142" si="112">COUNTIF(AL6:BP6, "&lt;.05") - COUNTIF(AL6:BP6, "=0")</f>
        <v>9</v>
      </c>
      <c r="AP79">
        <f t="shared" si="108"/>
        <v>3</v>
      </c>
    </row>
    <row r="80" spans="1:70" x14ac:dyDescent="0.25">
      <c r="AK80" t="s">
        <v>212</v>
      </c>
      <c r="AL80">
        <f t="shared" si="109"/>
        <v>5.1259326324829399E-3</v>
      </c>
      <c r="AM80" s="7">
        <f t="shared" si="110"/>
        <v>0.6152584085315832</v>
      </c>
      <c r="AN80">
        <f t="shared" si="111"/>
        <v>3.1537731537015622E-3</v>
      </c>
      <c r="AO80" s="5">
        <f t="shared" si="112"/>
        <v>0</v>
      </c>
      <c r="AP80">
        <f t="shared" si="108"/>
        <v>2</v>
      </c>
    </row>
    <row r="81" spans="37:42" x14ac:dyDescent="0.25">
      <c r="AK81" t="s">
        <v>291</v>
      </c>
      <c r="AL81">
        <f t="shared" si="109"/>
        <v>3.3734860167427716E-2</v>
      </c>
      <c r="AM81" s="7">
        <f t="shared" si="110"/>
        <v>0.68448114677469607</v>
      </c>
      <c r="AN81">
        <f t="shared" si="111"/>
        <v>2.3090875773684939E-2</v>
      </c>
      <c r="AO81" s="5">
        <f t="shared" si="112"/>
        <v>0</v>
      </c>
      <c r="AP81">
        <f t="shared" si="108"/>
        <v>2</v>
      </c>
    </row>
    <row r="82" spans="37:42" x14ac:dyDescent="0.25">
      <c r="AK82" t="s">
        <v>8</v>
      </c>
      <c r="AL82">
        <f t="shared" si="109"/>
        <v>0.8355448904759234</v>
      </c>
      <c r="AM82" s="7">
        <f t="shared" si="110"/>
        <v>0.95946930379149598</v>
      </c>
      <c r="AN82">
        <f t="shared" si="111"/>
        <v>0.80167967435147602</v>
      </c>
      <c r="AO82" s="5">
        <f t="shared" si="112"/>
        <v>2</v>
      </c>
      <c r="AP82">
        <f t="shared" si="108"/>
        <v>1</v>
      </c>
    </row>
    <row r="83" spans="37:42" x14ac:dyDescent="0.25">
      <c r="AK83" t="s">
        <v>17</v>
      </c>
      <c r="AL83">
        <f t="shared" si="109"/>
        <v>0.27238402848117865</v>
      </c>
      <c r="AM83" s="7">
        <f t="shared" si="110"/>
        <v>0.83259553150677523</v>
      </c>
      <c r="AN83">
        <f t="shared" si="111"/>
        <v>0.22678572496724356</v>
      </c>
      <c r="AO83" s="5">
        <f t="shared" si="112"/>
        <v>1</v>
      </c>
      <c r="AP83">
        <f t="shared" si="108"/>
        <v>2</v>
      </c>
    </row>
    <row r="84" spans="37:42" x14ac:dyDescent="0.25">
      <c r="AK84" t="s">
        <v>125</v>
      </c>
      <c r="AL84">
        <f t="shared" si="109"/>
        <v>0.47487098255686955</v>
      </c>
      <c r="AM84" s="7">
        <f t="shared" si="110"/>
        <v>0.65161373160629332</v>
      </c>
      <c r="AN84">
        <f t="shared" si="111"/>
        <v>0.30943245297542882</v>
      </c>
      <c r="AO84" s="5">
        <f t="shared" si="112"/>
        <v>0</v>
      </c>
      <c r="AP84">
        <f t="shared" si="108"/>
        <v>3</v>
      </c>
    </row>
    <row r="85" spans="37:42" x14ac:dyDescent="0.25">
      <c r="AK85" t="s">
        <v>67</v>
      </c>
      <c r="AL85">
        <f t="shared" si="109"/>
        <v>0.84264823887577711</v>
      </c>
      <c r="AM85" s="7">
        <f t="shared" si="110"/>
        <v>0.52589069841135194</v>
      </c>
      <c r="AN85">
        <f t="shared" si="111"/>
        <v>0.44314087085747816</v>
      </c>
      <c r="AO85" s="5">
        <f t="shared" si="112"/>
        <v>3</v>
      </c>
      <c r="AP85">
        <f t="shared" si="108"/>
        <v>4</v>
      </c>
    </row>
    <row r="86" spans="37:42" x14ac:dyDescent="0.25">
      <c r="AK86" t="s">
        <v>66</v>
      </c>
      <c r="AL86">
        <f t="shared" si="109"/>
        <v>0.96273866428014332</v>
      </c>
      <c r="AM86" s="7">
        <f t="shared" si="110"/>
        <v>0.88629248621692358</v>
      </c>
      <c r="AN86">
        <f t="shared" si="111"/>
        <v>0.85326804434200831</v>
      </c>
      <c r="AO86" s="5">
        <f t="shared" si="112"/>
        <v>0</v>
      </c>
      <c r="AP86">
        <f t="shared" si="108"/>
        <v>2</v>
      </c>
    </row>
    <row r="87" spans="37:42" x14ac:dyDescent="0.25">
      <c r="AK87" t="s">
        <v>298</v>
      </c>
      <c r="AL87">
        <f t="shared" si="109"/>
        <v>6.5698351080193049E-2</v>
      </c>
      <c r="AM87" s="7">
        <f t="shared" si="110"/>
        <v>0.89799183934714777</v>
      </c>
      <c r="AN87">
        <f t="shared" si="111"/>
        <v>5.899658312857723E-2</v>
      </c>
      <c r="AO87" s="5">
        <f t="shared" si="112"/>
        <v>0</v>
      </c>
      <c r="AP87">
        <f t="shared" si="108"/>
        <v>2</v>
      </c>
    </row>
    <row r="88" spans="37:42" x14ac:dyDescent="0.25">
      <c r="AK88" t="s">
        <v>126</v>
      </c>
      <c r="AL88">
        <f t="shared" si="109"/>
        <v>2.0778550322545311</v>
      </c>
      <c r="AM88" s="7">
        <f t="shared" si="110"/>
        <v>0.2979597701440192</v>
      </c>
      <c r="AN88">
        <f t="shared" si="111"/>
        <v>0.61911720780315371</v>
      </c>
      <c r="AO88" s="5">
        <f t="shared" si="112"/>
        <v>3</v>
      </c>
      <c r="AP88">
        <f t="shared" si="108"/>
        <v>6</v>
      </c>
    </row>
    <row r="89" spans="37:42" x14ac:dyDescent="0.25">
      <c r="AK89" t="s">
        <v>139</v>
      </c>
      <c r="AL89">
        <f t="shared" si="109"/>
        <v>0.69755259739342945</v>
      </c>
      <c r="AM89" s="7">
        <f t="shared" si="110"/>
        <v>0.90224567886536022</v>
      </c>
      <c r="AN89">
        <f t="shared" si="111"/>
        <v>0.62936381677953002</v>
      </c>
      <c r="AO89" s="5">
        <f t="shared" si="112"/>
        <v>4</v>
      </c>
      <c r="AP89">
        <f t="shared" si="108"/>
        <v>1</v>
      </c>
    </row>
    <row r="90" spans="37:42" x14ac:dyDescent="0.25">
      <c r="AK90" t="s">
        <v>108</v>
      </c>
      <c r="AL90">
        <f t="shared" si="109"/>
        <v>0.49561019481561108</v>
      </c>
      <c r="AM90" s="7">
        <f t="shared" si="110"/>
        <v>0.65393630221977106</v>
      </c>
      <c r="AN90">
        <f t="shared" si="111"/>
        <v>0.32409749814014105</v>
      </c>
      <c r="AO90" s="5">
        <f t="shared" si="112"/>
        <v>5</v>
      </c>
      <c r="AP90">
        <f t="shared" si="108"/>
        <v>2</v>
      </c>
    </row>
    <row r="91" spans="37:42" x14ac:dyDescent="0.25">
      <c r="AK91" t="s">
        <v>88</v>
      </c>
      <c r="AL91">
        <f t="shared" si="109"/>
        <v>0.12051828729555149</v>
      </c>
      <c r="AM91" s="7">
        <f t="shared" si="110"/>
        <v>0.68597896059035957</v>
      </c>
      <c r="AN91">
        <f t="shared" si="111"/>
        <v>8.2673009451132748E-2</v>
      </c>
      <c r="AO91" s="5">
        <f t="shared" si="112"/>
        <v>0</v>
      </c>
      <c r="AP91">
        <f t="shared" si="108"/>
        <v>3</v>
      </c>
    </row>
    <row r="92" spans="37:42" x14ac:dyDescent="0.25">
      <c r="AK92" t="s">
        <v>448</v>
      </c>
      <c r="AL92">
        <f t="shared" si="109"/>
        <v>1.9973896640109897E-2</v>
      </c>
      <c r="AM92" s="7">
        <f t="shared" si="110"/>
        <v>1</v>
      </c>
      <c r="AN92">
        <f t="shared" si="111"/>
        <v>1.9973896640109897E-2</v>
      </c>
      <c r="AO92" s="5">
        <f t="shared" si="112"/>
        <v>0</v>
      </c>
      <c r="AP92">
        <f t="shared" si="108"/>
        <v>1</v>
      </c>
    </row>
    <row r="93" spans="37:42" x14ac:dyDescent="0.25">
      <c r="AK93" t="s">
        <v>140</v>
      </c>
      <c r="AL93">
        <f t="shared" si="109"/>
        <v>0.23557213697345611</v>
      </c>
      <c r="AM93" s="7">
        <f t="shared" si="110"/>
        <v>0.88674883749988842</v>
      </c>
      <c r="AN93">
        <f t="shared" si="111"/>
        <v>0.20889331860857668</v>
      </c>
      <c r="AO93" s="5">
        <f t="shared" si="112"/>
        <v>0</v>
      </c>
      <c r="AP93">
        <f t="shared" si="108"/>
        <v>2</v>
      </c>
    </row>
    <row r="94" spans="37:42" x14ac:dyDescent="0.25">
      <c r="AK94" t="s">
        <v>82</v>
      </c>
      <c r="AL94">
        <f t="shared" si="109"/>
        <v>4.3984622916957792E-3</v>
      </c>
      <c r="AM94" s="7">
        <f t="shared" si="110"/>
        <v>1</v>
      </c>
      <c r="AN94">
        <f t="shared" si="111"/>
        <v>4.3984622916957792E-3</v>
      </c>
      <c r="AO94" s="5">
        <f t="shared" si="112"/>
        <v>0</v>
      </c>
      <c r="AP94">
        <f t="shared" si="108"/>
        <v>1</v>
      </c>
    </row>
    <row r="95" spans="37:42" x14ac:dyDescent="0.25">
      <c r="AK95" t="s">
        <v>99</v>
      </c>
      <c r="AL95">
        <f t="shared" si="109"/>
        <v>2.3997059926515189E-2</v>
      </c>
      <c r="AM95" s="7">
        <f t="shared" si="110"/>
        <v>0.96727559469049806</v>
      </c>
      <c r="AN95">
        <f t="shared" si="111"/>
        <v>2.3211770411243497E-2</v>
      </c>
      <c r="AO95" s="5">
        <f t="shared" si="112"/>
        <v>1</v>
      </c>
      <c r="AP95">
        <f t="shared" si="108"/>
        <v>1</v>
      </c>
    </row>
    <row r="96" spans="37:42" x14ac:dyDescent="0.25">
      <c r="AK96" t="s">
        <v>71</v>
      </c>
      <c r="AL96">
        <f t="shared" si="109"/>
        <v>0.12990706997412102</v>
      </c>
      <c r="AM96" s="7">
        <f t="shared" si="110"/>
        <v>0.32349299604282494</v>
      </c>
      <c r="AN96">
        <f t="shared" si="111"/>
        <v>4.2024027273073312E-2</v>
      </c>
      <c r="AO96" s="5">
        <f t="shared" si="112"/>
        <v>7</v>
      </c>
      <c r="AP96">
        <f t="shared" si="108"/>
        <v>5</v>
      </c>
    </row>
    <row r="97" spans="37:42" x14ac:dyDescent="0.25">
      <c r="AK97" t="s">
        <v>61</v>
      </c>
      <c r="AL97">
        <f t="shared" si="109"/>
        <v>0.10503851739946633</v>
      </c>
      <c r="AM97" s="7">
        <f t="shared" si="110"/>
        <v>0.78988560505219341</v>
      </c>
      <c r="AN97">
        <f t="shared" si="111"/>
        <v>8.2968412869862812E-2</v>
      </c>
      <c r="AO97" s="5">
        <f t="shared" si="112"/>
        <v>4</v>
      </c>
      <c r="AP97">
        <f t="shared" si="108"/>
        <v>3</v>
      </c>
    </row>
    <row r="98" spans="37:42" x14ac:dyDescent="0.25">
      <c r="AK98" t="s">
        <v>46</v>
      </c>
      <c r="AL98">
        <f t="shared" si="109"/>
        <v>0.28083403801766299</v>
      </c>
      <c r="AM98" s="7">
        <f t="shared" si="110"/>
        <v>0.75283464537454015</v>
      </c>
      <c r="AN98">
        <f t="shared" si="111"/>
        <v>0.21142159342012745</v>
      </c>
      <c r="AO98" s="5">
        <f t="shared" si="112"/>
        <v>1</v>
      </c>
      <c r="AP98">
        <f t="shared" si="108"/>
        <v>4</v>
      </c>
    </row>
    <row r="99" spans="37:42" x14ac:dyDescent="0.25">
      <c r="AK99" t="s">
        <v>23</v>
      </c>
      <c r="AL99">
        <f t="shared" si="109"/>
        <v>0.34602147784695642</v>
      </c>
      <c r="AM99" s="7">
        <f t="shared" si="110"/>
        <v>1</v>
      </c>
      <c r="AN99">
        <f t="shared" si="111"/>
        <v>0.34602147784695642</v>
      </c>
      <c r="AO99" s="5">
        <f t="shared" si="112"/>
        <v>0</v>
      </c>
      <c r="AP99">
        <f t="shared" si="108"/>
        <v>1</v>
      </c>
    </row>
    <row r="100" spans="37:42" x14ac:dyDescent="0.25">
      <c r="AK100" t="s">
        <v>76</v>
      </c>
      <c r="AL100">
        <f t="shared" si="109"/>
        <v>0.12194589527646041</v>
      </c>
      <c r="AM100" s="7">
        <f t="shared" si="110"/>
        <v>0.98275862068965514</v>
      </c>
      <c r="AN100">
        <f t="shared" si="111"/>
        <v>0.11984337984065936</v>
      </c>
      <c r="AO100" s="5">
        <f t="shared" si="112"/>
        <v>1</v>
      </c>
      <c r="AP100">
        <f t="shared" si="108"/>
        <v>1</v>
      </c>
    </row>
    <row r="101" spans="37:42" x14ac:dyDescent="0.25">
      <c r="AK101" t="s">
        <v>223</v>
      </c>
      <c r="AL101">
        <f t="shared" si="109"/>
        <v>9.4232481628509213</v>
      </c>
      <c r="AM101" s="7">
        <f t="shared" si="110"/>
        <v>0.68178844093203927</v>
      </c>
      <c r="AN101">
        <f t="shared" si="111"/>
        <v>6.4246616734658328</v>
      </c>
      <c r="AO101" s="5">
        <f t="shared" si="112"/>
        <v>3</v>
      </c>
      <c r="AP101">
        <f t="shared" si="108"/>
        <v>2</v>
      </c>
    </row>
    <row r="102" spans="37:42" x14ac:dyDescent="0.25">
      <c r="AK102" t="s">
        <v>13</v>
      </c>
      <c r="AL102">
        <f t="shared" si="109"/>
        <v>9.6697964816569772</v>
      </c>
      <c r="AM102" s="7">
        <f t="shared" si="110"/>
        <v>0.54199226988603988</v>
      </c>
      <c r="AN102">
        <f t="shared" si="111"/>
        <v>5.2409549444293075</v>
      </c>
      <c r="AO102" s="5">
        <f t="shared" si="112"/>
        <v>17</v>
      </c>
      <c r="AP102">
        <f t="shared" si="108"/>
        <v>4</v>
      </c>
    </row>
    <row r="103" spans="37:42" x14ac:dyDescent="0.25">
      <c r="AK103" t="s">
        <v>9</v>
      </c>
      <c r="AL103">
        <f t="shared" si="109"/>
        <v>0.63291286283516224</v>
      </c>
      <c r="AM103" s="7">
        <f t="shared" si="110"/>
        <v>0.48116195750208041</v>
      </c>
      <c r="AN103">
        <f t="shared" si="111"/>
        <v>0.3045335920100124</v>
      </c>
      <c r="AO103" s="5">
        <f t="shared" si="112"/>
        <v>2</v>
      </c>
      <c r="AP103">
        <f t="shared" si="108"/>
        <v>4</v>
      </c>
    </row>
    <row r="104" spans="37:42" x14ac:dyDescent="0.25">
      <c r="AK104" t="s">
        <v>42</v>
      </c>
      <c r="AL104">
        <f t="shared" si="109"/>
        <v>5.4716008877366811</v>
      </c>
      <c r="AM104" s="7">
        <f t="shared" si="110"/>
        <v>0.97833351969926308</v>
      </c>
      <c r="AN104">
        <f t="shared" si="111"/>
        <v>5.3530505548890392</v>
      </c>
      <c r="AO104" s="5">
        <f t="shared" si="112"/>
        <v>8</v>
      </c>
      <c r="AP104">
        <f t="shared" si="108"/>
        <v>1</v>
      </c>
    </row>
    <row r="105" spans="37:42" x14ac:dyDescent="0.25">
      <c r="AK105" t="s">
        <v>219</v>
      </c>
      <c r="AL105">
        <f t="shared" si="109"/>
        <v>0.59389963766615606</v>
      </c>
      <c r="AM105" s="7">
        <f t="shared" si="110"/>
        <v>1</v>
      </c>
      <c r="AN105">
        <f t="shared" si="111"/>
        <v>0.59389963766615606</v>
      </c>
      <c r="AO105" s="5">
        <f t="shared" si="112"/>
        <v>0</v>
      </c>
      <c r="AP105">
        <f t="shared" si="108"/>
        <v>1</v>
      </c>
    </row>
    <row r="106" spans="37:42" x14ac:dyDescent="0.25">
      <c r="AK106" t="s">
        <v>18</v>
      </c>
      <c r="AL106">
        <f t="shared" si="109"/>
        <v>7.6769503535027521</v>
      </c>
      <c r="AM106" s="7">
        <f t="shared" si="110"/>
        <v>0.65140934079402035</v>
      </c>
      <c r="AN106">
        <f t="shared" si="111"/>
        <v>5.0008371690836491</v>
      </c>
      <c r="AO106" s="5">
        <f t="shared" si="112"/>
        <v>9</v>
      </c>
      <c r="AP106">
        <f t="shared" si="108"/>
        <v>3</v>
      </c>
    </row>
    <row r="107" spans="37:42" x14ac:dyDescent="0.25">
      <c r="AK107" t="s">
        <v>264</v>
      </c>
      <c r="AL107">
        <f t="shared" si="109"/>
        <v>1.6620226831349549</v>
      </c>
      <c r="AM107" s="7">
        <f t="shared" si="110"/>
        <v>0.99347558642238853</v>
      </c>
      <c r="AN107">
        <f t="shared" si="111"/>
        <v>1.651178959774811</v>
      </c>
      <c r="AO107" s="5">
        <f t="shared" si="112"/>
        <v>2</v>
      </c>
      <c r="AP107">
        <f t="shared" si="108"/>
        <v>1</v>
      </c>
    </row>
    <row r="108" spans="37:42" x14ac:dyDescent="0.25">
      <c r="AK108" t="s">
        <v>89</v>
      </c>
      <c r="AL108">
        <f t="shared" si="109"/>
        <v>2.0936102316727063</v>
      </c>
      <c r="AM108" s="7">
        <f t="shared" si="110"/>
        <v>0.82135635484092873</v>
      </c>
      <c r="AN108">
        <f t="shared" si="111"/>
        <v>1.7196000683443664</v>
      </c>
      <c r="AO108" s="5">
        <f t="shared" si="112"/>
        <v>2</v>
      </c>
      <c r="AP108">
        <f t="shared" si="108"/>
        <v>2</v>
      </c>
    </row>
    <row r="109" spans="37:42" x14ac:dyDescent="0.25">
      <c r="AK109" t="s">
        <v>43</v>
      </c>
      <c r="AL109">
        <f t="shared" si="109"/>
        <v>3.8306632806496572</v>
      </c>
      <c r="AM109" s="7">
        <f t="shared" si="110"/>
        <v>0.69792304150020068</v>
      </c>
      <c r="AN109">
        <f t="shared" si="111"/>
        <v>2.6735081677941457</v>
      </c>
      <c r="AO109" s="5">
        <f t="shared" si="112"/>
        <v>4</v>
      </c>
      <c r="AP109">
        <f t="shared" si="108"/>
        <v>2</v>
      </c>
    </row>
    <row r="110" spans="37:42" x14ac:dyDescent="0.25">
      <c r="AK110" t="s">
        <v>90</v>
      </c>
      <c r="AL110">
        <f t="shared" si="109"/>
        <v>3.8057631903434648E-2</v>
      </c>
      <c r="AM110" s="7">
        <f t="shared" si="110"/>
        <v>0.48179658582398766</v>
      </c>
      <c r="AN110">
        <f t="shared" si="111"/>
        <v>1.833603711562088E-2</v>
      </c>
      <c r="AO110" s="5">
        <f t="shared" si="112"/>
        <v>0</v>
      </c>
      <c r="AP110">
        <f t="shared" si="108"/>
        <v>3</v>
      </c>
    </row>
    <row r="111" spans="37:42" x14ac:dyDescent="0.25">
      <c r="AK111" t="s">
        <v>213</v>
      </c>
      <c r="AL111">
        <f t="shared" si="109"/>
        <v>2.0437827183596573</v>
      </c>
      <c r="AM111" s="7">
        <f t="shared" si="110"/>
        <v>0.93679232520853783</v>
      </c>
      <c r="AN111">
        <f t="shared" si="111"/>
        <v>1.9145999649531695</v>
      </c>
      <c r="AO111" s="5">
        <f t="shared" si="112"/>
        <v>1</v>
      </c>
      <c r="AP111">
        <f t="shared" si="108"/>
        <v>2</v>
      </c>
    </row>
    <row r="112" spans="37:42" x14ac:dyDescent="0.25">
      <c r="AK112" t="s">
        <v>62</v>
      </c>
      <c r="AL112">
        <f t="shared" si="109"/>
        <v>0.11231111829190216</v>
      </c>
      <c r="AM112" s="7">
        <f t="shared" si="110"/>
        <v>0.71255674638461175</v>
      </c>
      <c r="AN112">
        <f t="shared" si="111"/>
        <v>8.0028045032895054E-2</v>
      </c>
      <c r="AO112" s="5">
        <f t="shared" si="112"/>
        <v>1</v>
      </c>
      <c r="AP112">
        <f t="shared" si="108"/>
        <v>3</v>
      </c>
    </row>
    <row r="113" spans="37:42" x14ac:dyDescent="0.25">
      <c r="AK113" t="s">
        <v>4</v>
      </c>
      <c r="AL113">
        <f t="shared" si="109"/>
        <v>0.87404720439403005</v>
      </c>
      <c r="AM113" s="7">
        <f t="shared" si="110"/>
        <v>0.54966864318102548</v>
      </c>
      <c r="AN113">
        <f t="shared" si="111"/>
        <v>0.48043634091543497</v>
      </c>
      <c r="AO113" s="5">
        <f t="shared" si="112"/>
        <v>3</v>
      </c>
      <c r="AP113">
        <f t="shared" si="108"/>
        <v>5</v>
      </c>
    </row>
    <row r="114" spans="37:42" x14ac:dyDescent="0.25">
      <c r="AK114" t="s">
        <v>151</v>
      </c>
      <c r="AL114">
        <f t="shared" si="109"/>
        <v>0.84774578754987662</v>
      </c>
      <c r="AM114" s="7">
        <f t="shared" si="110"/>
        <v>0.91019963765375234</v>
      </c>
      <c r="AN114">
        <f t="shared" si="111"/>
        <v>0.77161790865039259</v>
      </c>
      <c r="AO114" s="5">
        <f t="shared" si="112"/>
        <v>2</v>
      </c>
      <c r="AP114">
        <f t="shared" si="108"/>
        <v>2</v>
      </c>
    </row>
    <row r="115" spans="37:42" x14ac:dyDescent="0.25">
      <c r="AK115" t="s">
        <v>32</v>
      </c>
      <c r="AL115">
        <f t="shared" si="109"/>
        <v>10.474293526692422</v>
      </c>
      <c r="AM115" s="7">
        <f t="shared" si="110"/>
        <v>0.34980729321971821</v>
      </c>
      <c r="AN115">
        <f t="shared" si="111"/>
        <v>3.6639842669610925</v>
      </c>
      <c r="AO115" s="5">
        <f t="shared" si="112"/>
        <v>5</v>
      </c>
      <c r="AP115">
        <f t="shared" si="108"/>
        <v>4</v>
      </c>
    </row>
    <row r="116" spans="37:42" x14ac:dyDescent="0.25">
      <c r="AK116" t="s">
        <v>19</v>
      </c>
      <c r="AL116">
        <f t="shared" si="109"/>
        <v>0.15331857935176563</v>
      </c>
      <c r="AM116" s="7">
        <f t="shared" si="110"/>
        <v>0.42442215258874266</v>
      </c>
      <c r="AN116">
        <f t="shared" si="111"/>
        <v>6.5071801480324321E-2</v>
      </c>
      <c r="AO116" s="5">
        <f t="shared" si="112"/>
        <v>1</v>
      </c>
      <c r="AP116">
        <f t="shared" si="108"/>
        <v>5</v>
      </c>
    </row>
    <row r="117" spans="37:42" x14ac:dyDescent="0.25">
      <c r="AK117" t="s">
        <v>393</v>
      </c>
      <c r="AL117">
        <f t="shared" si="109"/>
        <v>2.3747911847372766E-2</v>
      </c>
      <c r="AM117" s="7">
        <f t="shared" si="110"/>
        <v>1</v>
      </c>
      <c r="AN117">
        <f t="shared" si="111"/>
        <v>2.3747911847372766E-2</v>
      </c>
      <c r="AO117" s="5">
        <f t="shared" si="112"/>
        <v>0</v>
      </c>
      <c r="AP117">
        <f t="shared" si="108"/>
        <v>1</v>
      </c>
    </row>
    <row r="118" spans="37:42" x14ac:dyDescent="0.25">
      <c r="AK118" t="s">
        <v>26</v>
      </c>
      <c r="AL118">
        <f t="shared" si="109"/>
        <v>1.8050095016351946E-2</v>
      </c>
      <c r="AM118" s="7">
        <f t="shared" si="110"/>
        <v>1</v>
      </c>
      <c r="AN118">
        <f t="shared" si="111"/>
        <v>1.8050095016351946E-2</v>
      </c>
      <c r="AO118" s="5">
        <f t="shared" si="112"/>
        <v>0</v>
      </c>
      <c r="AP118">
        <f t="shared" si="108"/>
        <v>1</v>
      </c>
    </row>
    <row r="119" spans="37:42" x14ac:dyDescent="0.25">
      <c r="AK119" t="s">
        <v>217</v>
      </c>
      <c r="AL119">
        <f t="shared" si="109"/>
        <v>0.3354710553901068</v>
      </c>
      <c r="AM119" s="7">
        <f t="shared" si="110"/>
        <v>1</v>
      </c>
      <c r="AN119">
        <f t="shared" si="111"/>
        <v>0.3354710553901068</v>
      </c>
      <c r="AO119" s="5">
        <f t="shared" si="112"/>
        <v>0</v>
      </c>
      <c r="AP119">
        <f t="shared" si="108"/>
        <v>1</v>
      </c>
    </row>
    <row r="120" spans="37:42" x14ac:dyDescent="0.25">
      <c r="AK120" t="s">
        <v>110</v>
      </c>
      <c r="AL120">
        <f t="shared" si="109"/>
        <v>1.6857106732924072</v>
      </c>
      <c r="AM120" s="7">
        <f t="shared" si="110"/>
        <v>0.98901103698243487</v>
      </c>
      <c r="AN120">
        <f t="shared" si="111"/>
        <v>1.667186461045282</v>
      </c>
      <c r="AO120" s="5">
        <f t="shared" si="112"/>
        <v>3</v>
      </c>
      <c r="AP120">
        <f t="shared" si="108"/>
        <v>1</v>
      </c>
    </row>
    <row r="121" spans="37:42" x14ac:dyDescent="0.25">
      <c r="AK121" t="s">
        <v>143</v>
      </c>
      <c r="AL121">
        <f t="shared" si="109"/>
        <v>0.68758772548545044</v>
      </c>
      <c r="AM121" s="7">
        <f t="shared" si="110"/>
        <v>0.99732594157740395</v>
      </c>
      <c r="AN121">
        <f t="shared" si="111"/>
        <v>0.68574907573684241</v>
      </c>
      <c r="AO121" s="5">
        <f t="shared" si="112"/>
        <v>1</v>
      </c>
      <c r="AP121">
        <f t="shared" si="108"/>
        <v>1</v>
      </c>
    </row>
    <row r="122" spans="37:42" x14ac:dyDescent="0.25">
      <c r="AK122" t="s">
        <v>56</v>
      </c>
      <c r="AL122">
        <f t="shared" si="109"/>
        <v>3.1255195512752678</v>
      </c>
      <c r="AM122" s="7">
        <f t="shared" si="110"/>
        <v>0.92110251708304136</v>
      </c>
      <c r="AN122">
        <f t="shared" si="111"/>
        <v>2.878923925871907</v>
      </c>
      <c r="AO122" s="5">
        <f t="shared" si="112"/>
        <v>1</v>
      </c>
      <c r="AP122">
        <f t="shared" si="108"/>
        <v>2</v>
      </c>
    </row>
    <row r="123" spans="37:42" x14ac:dyDescent="0.25">
      <c r="AK123" t="s">
        <v>97</v>
      </c>
      <c r="AL123">
        <f t="shared" si="109"/>
        <v>2.9114288145093909</v>
      </c>
      <c r="AM123" s="7">
        <f t="shared" si="110"/>
        <v>0.5195669066161348</v>
      </c>
      <c r="AN123">
        <f t="shared" si="111"/>
        <v>1.5126820629877249</v>
      </c>
      <c r="AO123" s="5">
        <f t="shared" si="112"/>
        <v>4</v>
      </c>
      <c r="AP123">
        <f t="shared" si="108"/>
        <v>4</v>
      </c>
    </row>
    <row r="124" spans="37:42" x14ac:dyDescent="0.25">
      <c r="AK124" t="s">
        <v>289</v>
      </c>
      <c r="AL124">
        <f t="shared" si="109"/>
        <v>4.1629805628860617E-3</v>
      </c>
      <c r="AM124" s="7">
        <f t="shared" si="110"/>
        <v>1</v>
      </c>
      <c r="AN124">
        <f t="shared" si="111"/>
        <v>4.1629805628860617E-3</v>
      </c>
      <c r="AO124" s="5">
        <f t="shared" si="112"/>
        <v>0</v>
      </c>
      <c r="AP124">
        <f t="shared" si="108"/>
        <v>1</v>
      </c>
    </row>
    <row r="125" spans="37:42" x14ac:dyDescent="0.25">
      <c r="AK125" t="s">
        <v>27</v>
      </c>
      <c r="AL125">
        <f t="shared" si="109"/>
        <v>1.8943664076567384E-3</v>
      </c>
      <c r="AM125" s="7">
        <f t="shared" si="110"/>
        <v>1</v>
      </c>
      <c r="AN125">
        <f t="shared" si="111"/>
        <v>1.8943664076567384E-3</v>
      </c>
      <c r="AO125" s="5">
        <f t="shared" si="112"/>
        <v>0</v>
      </c>
      <c r="AP125">
        <f t="shared" si="108"/>
        <v>1</v>
      </c>
    </row>
    <row r="126" spans="37:42" x14ac:dyDescent="0.25">
      <c r="AK126" t="s">
        <v>369</v>
      </c>
      <c r="AL126">
        <f t="shared" si="109"/>
        <v>1.4297104963447084E-2</v>
      </c>
      <c r="AM126" s="7">
        <f t="shared" si="110"/>
        <v>1</v>
      </c>
      <c r="AN126">
        <f t="shared" si="111"/>
        <v>1.4297104963447084E-2</v>
      </c>
      <c r="AO126" s="5">
        <f t="shared" si="112"/>
        <v>0</v>
      </c>
      <c r="AP126">
        <f t="shared" si="108"/>
        <v>1</v>
      </c>
    </row>
    <row r="127" spans="37:42" x14ac:dyDescent="0.25">
      <c r="AK127" t="s">
        <v>368</v>
      </c>
      <c r="AL127">
        <f t="shared" si="109"/>
        <v>7.4970444152075641E-2</v>
      </c>
      <c r="AM127" s="7">
        <f t="shared" si="110"/>
        <v>1</v>
      </c>
      <c r="AN127">
        <f t="shared" si="111"/>
        <v>7.4970444152075641E-2</v>
      </c>
      <c r="AO127" s="5">
        <f t="shared" si="112"/>
        <v>0</v>
      </c>
      <c r="AP127">
        <f t="shared" si="108"/>
        <v>1</v>
      </c>
    </row>
    <row r="128" spans="37:42" x14ac:dyDescent="0.25">
      <c r="AK128" t="s">
        <v>36</v>
      </c>
      <c r="AL128">
        <f t="shared" si="109"/>
        <v>0.5818501217035803</v>
      </c>
      <c r="AM128" s="7">
        <f t="shared" si="110"/>
        <v>0.74438100744381008</v>
      </c>
      <c r="AN128">
        <f t="shared" si="111"/>
        <v>0.4331181797750146</v>
      </c>
      <c r="AO128" s="5">
        <f t="shared" si="112"/>
        <v>1</v>
      </c>
      <c r="AP128">
        <f t="shared" si="108"/>
        <v>2</v>
      </c>
    </row>
    <row r="129" spans="37:42" x14ac:dyDescent="0.25">
      <c r="AK129" t="s">
        <v>11</v>
      </c>
      <c r="AL129">
        <f t="shared" si="109"/>
        <v>8.8708605899492206</v>
      </c>
      <c r="AM129" s="7">
        <f t="shared" si="110"/>
        <v>0.69833323675025305</v>
      </c>
      <c r="AN129">
        <f t="shared" si="111"/>
        <v>6.1948167885394989</v>
      </c>
      <c r="AO129" s="5">
        <f t="shared" si="112"/>
        <v>10</v>
      </c>
      <c r="AP129">
        <f t="shared" si="108"/>
        <v>3</v>
      </c>
    </row>
    <row r="130" spans="37:42" x14ac:dyDescent="0.25">
      <c r="AK130" t="s">
        <v>70</v>
      </c>
      <c r="AL130">
        <f t="shared" si="109"/>
        <v>0.94147172064701568</v>
      </c>
      <c r="AM130" s="7">
        <f t="shared" si="110"/>
        <v>0.82804413293477763</v>
      </c>
      <c r="AN130">
        <f t="shared" si="111"/>
        <v>0.77958013460577125</v>
      </c>
      <c r="AO130" s="5">
        <f t="shared" si="112"/>
        <v>0</v>
      </c>
      <c r="AP130">
        <f t="shared" si="108"/>
        <v>2</v>
      </c>
    </row>
    <row r="131" spans="37:42" x14ac:dyDescent="0.25">
      <c r="AK131" t="s">
        <v>262</v>
      </c>
      <c r="AL131">
        <f t="shared" si="109"/>
        <v>2.434600390081791</v>
      </c>
      <c r="AM131" s="7">
        <f t="shared" si="110"/>
        <v>0.89887356626579906</v>
      </c>
      <c r="AN131">
        <f t="shared" si="111"/>
        <v>2.1883979350649252</v>
      </c>
      <c r="AO131" s="5">
        <f t="shared" si="112"/>
        <v>1</v>
      </c>
      <c r="AP131">
        <f t="shared" si="108"/>
        <v>2</v>
      </c>
    </row>
    <row r="132" spans="37:42" x14ac:dyDescent="0.25">
      <c r="AK132" t="s">
        <v>98</v>
      </c>
      <c r="AL132">
        <f t="shared" si="109"/>
        <v>0.12404315442367195</v>
      </c>
      <c r="AM132" s="7">
        <f t="shared" si="110"/>
        <v>0.75426924869697876</v>
      </c>
      <c r="AN132">
        <f t="shared" si="111"/>
        <v>9.3561936893146361E-2</v>
      </c>
      <c r="AO132" s="5">
        <f t="shared" si="112"/>
        <v>3</v>
      </c>
      <c r="AP132">
        <f t="shared" si="108"/>
        <v>2</v>
      </c>
    </row>
    <row r="133" spans="37:42" x14ac:dyDescent="0.25">
      <c r="AK133" t="s">
        <v>79</v>
      </c>
      <c r="AL133">
        <f t="shared" si="109"/>
        <v>3.3236385295330821</v>
      </c>
      <c r="AM133" s="7">
        <f t="shared" si="110"/>
        <v>0.44970952842294509</v>
      </c>
      <c r="AN133">
        <f t="shared" si="111"/>
        <v>1.4946719157646531</v>
      </c>
      <c r="AO133" s="5">
        <f t="shared" si="112"/>
        <v>6</v>
      </c>
      <c r="AP133">
        <f t="shared" si="108"/>
        <v>4</v>
      </c>
    </row>
    <row r="134" spans="37:42" x14ac:dyDescent="0.25">
      <c r="AK134" t="s">
        <v>134</v>
      </c>
      <c r="AL134">
        <f t="shared" si="109"/>
        <v>6.9110975421773251</v>
      </c>
      <c r="AM134" s="7">
        <f t="shared" si="110"/>
        <v>0.75213530382683735</v>
      </c>
      <c r="AN134">
        <f t="shared" si="111"/>
        <v>5.1980804496624513</v>
      </c>
      <c r="AO134" s="5">
        <f t="shared" si="112"/>
        <v>4</v>
      </c>
      <c r="AP134">
        <f t="shared" si="108"/>
        <v>3</v>
      </c>
    </row>
    <row r="135" spans="37:42" x14ac:dyDescent="0.25">
      <c r="AK135" t="s">
        <v>30</v>
      </c>
      <c r="AL135">
        <f t="shared" si="109"/>
        <v>0.69116200172631215</v>
      </c>
      <c r="AM135" s="7">
        <f t="shared" si="110"/>
        <v>0.26924445823484855</v>
      </c>
      <c r="AN135">
        <f t="shared" si="111"/>
        <v>0.18609153870731437</v>
      </c>
      <c r="AO135" s="5">
        <f t="shared" si="112"/>
        <v>4</v>
      </c>
      <c r="AP135">
        <f t="shared" si="108"/>
        <v>5</v>
      </c>
    </row>
    <row r="136" spans="37:42" x14ac:dyDescent="0.25">
      <c r="AK136" t="s">
        <v>28</v>
      </c>
      <c r="AL136">
        <f t="shared" si="109"/>
        <v>1.4599867186202434E-2</v>
      </c>
      <c r="AM136" s="7">
        <f t="shared" si="110"/>
        <v>0.5679723502304147</v>
      </c>
      <c r="AN136">
        <f t="shared" si="111"/>
        <v>8.2923208787993082E-3</v>
      </c>
      <c r="AO136" s="5">
        <f t="shared" si="112"/>
        <v>0</v>
      </c>
      <c r="AP136">
        <f t="shared" si="108"/>
        <v>2</v>
      </c>
    </row>
    <row r="137" spans="37:42" x14ac:dyDescent="0.25">
      <c r="AK137" t="s">
        <v>29</v>
      </c>
      <c r="AL137">
        <f t="shared" si="109"/>
        <v>2.3590223189687686E-3</v>
      </c>
      <c r="AM137" s="7">
        <f t="shared" si="110"/>
        <v>1</v>
      </c>
      <c r="AN137">
        <f t="shared" si="111"/>
        <v>2.3590223189687686E-3</v>
      </c>
      <c r="AO137" s="5">
        <f t="shared" si="112"/>
        <v>0</v>
      </c>
      <c r="AP137">
        <f t="shared" si="108"/>
        <v>1</v>
      </c>
    </row>
    <row r="138" spans="37:42" x14ac:dyDescent="0.25">
      <c r="AK138" t="s">
        <v>178</v>
      </c>
      <c r="AL138">
        <f t="shared" si="109"/>
        <v>5.5603123215194339E-2</v>
      </c>
      <c r="AM138" s="7">
        <f t="shared" si="110"/>
        <v>0.41390002268774106</v>
      </c>
      <c r="AN138">
        <f t="shared" si="111"/>
        <v>2.30141339602782E-2</v>
      </c>
      <c r="AO138" s="5">
        <f t="shared" si="112"/>
        <v>0</v>
      </c>
      <c r="AP138">
        <f t="shared" si="108"/>
        <v>3</v>
      </c>
    </row>
    <row r="139" spans="37:42" x14ac:dyDescent="0.25">
      <c r="AK139" t="s">
        <v>376</v>
      </c>
      <c r="AL139">
        <f t="shared" si="109"/>
        <v>3.2837086076340671E-2</v>
      </c>
      <c r="AM139" s="7">
        <f t="shared" si="110"/>
        <v>1</v>
      </c>
      <c r="AN139">
        <f t="shared" si="111"/>
        <v>3.2837086076340671E-2</v>
      </c>
      <c r="AO139" s="5">
        <f t="shared" si="112"/>
        <v>0</v>
      </c>
      <c r="AP139">
        <f t="shared" si="108"/>
        <v>1</v>
      </c>
    </row>
    <row r="140" spans="37:42" x14ac:dyDescent="0.25">
      <c r="AK140" t="s">
        <v>268</v>
      </c>
      <c r="AL140">
        <f t="shared" si="109"/>
        <v>2.6176317175722968E-2</v>
      </c>
      <c r="AM140" s="7">
        <f t="shared" si="110"/>
        <v>1</v>
      </c>
      <c r="AN140">
        <f t="shared" si="111"/>
        <v>2.6176317175722968E-2</v>
      </c>
      <c r="AO140" s="5">
        <f t="shared" si="112"/>
        <v>0</v>
      </c>
      <c r="AP140">
        <f t="shared" si="108"/>
        <v>1</v>
      </c>
    </row>
    <row r="141" spans="37:42" x14ac:dyDescent="0.25">
      <c r="AK141" t="s">
        <v>377</v>
      </c>
      <c r="AL141">
        <f t="shared" si="109"/>
        <v>1.0785904185659342E-3</v>
      </c>
      <c r="AM141" s="7">
        <f t="shared" si="110"/>
        <v>1</v>
      </c>
      <c r="AN141">
        <f t="shared" si="111"/>
        <v>1.0785904185659342E-3</v>
      </c>
      <c r="AO141" s="5">
        <f t="shared" si="112"/>
        <v>0</v>
      </c>
      <c r="AP141">
        <f t="shared" si="108"/>
        <v>1</v>
      </c>
    </row>
    <row r="142" spans="37:42" x14ac:dyDescent="0.25">
      <c r="AK142" t="s">
        <v>64</v>
      </c>
      <c r="AL142">
        <f t="shared" si="109"/>
        <v>6.3075463074031245E-3</v>
      </c>
      <c r="AM142" s="7">
        <f t="shared" si="110"/>
        <v>1</v>
      </c>
      <c r="AN142">
        <f t="shared" si="111"/>
        <v>6.3075463074031245E-3</v>
      </c>
      <c r="AO142" s="5">
        <f t="shared" si="112"/>
        <v>0</v>
      </c>
      <c r="AP142">
        <f t="shared" ref="AP142:AP144" si="113">COUNTIF(AL69:BP69, "&gt;.05")</f>
        <v>1</v>
      </c>
    </row>
    <row r="143" spans="37:42" x14ac:dyDescent="0.25">
      <c r="AK143" t="s">
        <v>34</v>
      </c>
      <c r="AL143">
        <f t="shared" ref="AL143:AL145" si="114">(AH70/AL$76)*100</f>
        <v>2.4305078437860039E-3</v>
      </c>
      <c r="AM143" s="7">
        <f t="shared" ref="AM143:AM145" si="115">MAX(AL70:BQ70)</f>
        <v>1</v>
      </c>
      <c r="AN143">
        <f t="shared" ref="AN143:AN145" si="116">AL143*AM143</f>
        <v>2.4305078437860039E-3</v>
      </c>
      <c r="AO143" s="5">
        <f t="shared" ref="AO143:AO145" si="117">COUNTIF(AL70:BP70, "&lt;.05") - COUNTIF(AL70:BP70, "=0")</f>
        <v>0</v>
      </c>
      <c r="AP143">
        <f t="shared" si="113"/>
        <v>1</v>
      </c>
    </row>
    <row r="144" spans="37:42" x14ac:dyDescent="0.25">
      <c r="AK144" t="s">
        <v>58</v>
      </c>
      <c r="AL144">
        <f t="shared" si="114"/>
        <v>8.3049359714141152E-2</v>
      </c>
      <c r="AM144" s="7">
        <f t="shared" si="115"/>
        <v>1</v>
      </c>
      <c r="AN144">
        <f t="shared" si="116"/>
        <v>8.3049359714141152E-2</v>
      </c>
      <c r="AO144" s="5">
        <f t="shared" si="117"/>
        <v>0</v>
      </c>
      <c r="AP144">
        <f t="shared" si="113"/>
        <v>1</v>
      </c>
    </row>
    <row r="145" spans="37:42" x14ac:dyDescent="0.25">
      <c r="AK145" t="s">
        <v>401</v>
      </c>
      <c r="AL145">
        <f t="shared" si="114"/>
        <v>2.1025154358010416E-3</v>
      </c>
      <c r="AM145" s="7">
        <f t="shared" si="115"/>
        <v>1</v>
      </c>
      <c r="AN145">
        <f t="shared" si="116"/>
        <v>2.1025154358010416E-3</v>
      </c>
      <c r="AO145" s="5">
        <f t="shared" si="117"/>
        <v>0</v>
      </c>
      <c r="AP145">
        <f>COUNTIF(AL72:BP72, "&gt;.05")</f>
        <v>1</v>
      </c>
    </row>
    <row r="146" spans="37:42" x14ac:dyDescent="0.25">
      <c r="AN146">
        <f>SUM(AN78:AN145)</f>
        <v>66.808347823081249</v>
      </c>
      <c r="AO146">
        <f>SUM(AO78:AO145)</f>
        <v>140</v>
      </c>
      <c r="AP146">
        <f>SUM(AP78:AP145)</f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2"/>
  <sheetViews>
    <sheetView workbookViewId="0">
      <selection sqref="A1:F1048576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531</v>
      </c>
      <c r="B1" t="s">
        <v>532</v>
      </c>
      <c r="C1" t="s">
        <v>533</v>
      </c>
      <c r="D1" t="s">
        <v>534</v>
      </c>
      <c r="E1" t="s">
        <v>535</v>
      </c>
      <c r="F1" t="s">
        <v>536</v>
      </c>
    </row>
    <row r="2" spans="1:6" x14ac:dyDescent="0.25">
      <c r="A2" t="s">
        <v>537</v>
      </c>
      <c r="E2" t="str">
        <f>E1</f>
        <v>Total Lines of Code for Commit</v>
      </c>
      <c r="F2" t="e">
        <f>E2*C2</f>
        <v>#VALUE!</v>
      </c>
    </row>
    <row r="3" spans="1:6" x14ac:dyDescent="0.25">
      <c r="A3" t="str">
        <f t="shared" ref="A3:A5" si="0">A2</f>
        <v>Adam Comerford</v>
      </c>
      <c r="B3" t="s">
        <v>3</v>
      </c>
      <c r="E3">
        <v>4</v>
      </c>
      <c r="F3">
        <f t="shared" ref="F3:F66" si="1">E3*C3</f>
        <v>0</v>
      </c>
    </row>
    <row r="4" spans="1:6" x14ac:dyDescent="0.25">
      <c r="A4" t="str">
        <f t="shared" si="0"/>
        <v>Adam Comerford</v>
      </c>
      <c r="E4">
        <f t="shared" ref="E4:E6" si="2">E3</f>
        <v>4</v>
      </c>
      <c r="F4">
        <f t="shared" si="1"/>
        <v>0</v>
      </c>
    </row>
    <row r="5" spans="1:6" x14ac:dyDescent="0.25">
      <c r="A5" t="str">
        <f t="shared" si="0"/>
        <v>Adam Comerford</v>
      </c>
      <c r="C5">
        <v>1</v>
      </c>
      <c r="D5" t="s">
        <v>4</v>
      </c>
      <c r="E5">
        <f t="shared" si="2"/>
        <v>4</v>
      </c>
      <c r="F5">
        <f t="shared" si="1"/>
        <v>4</v>
      </c>
    </row>
    <row r="6" spans="1:6" x14ac:dyDescent="0.25">
      <c r="A6" t="s">
        <v>538</v>
      </c>
      <c r="E6">
        <f t="shared" si="2"/>
        <v>4</v>
      </c>
      <c r="F6">
        <f t="shared" si="1"/>
        <v>0</v>
      </c>
    </row>
    <row r="7" spans="1:6" x14ac:dyDescent="0.25">
      <c r="A7" t="str">
        <f t="shared" ref="A7:A36" si="3">A6</f>
        <v>Andreas Nilsson</v>
      </c>
      <c r="B7" t="s">
        <v>7</v>
      </c>
      <c r="E7">
        <v>14</v>
      </c>
      <c r="F7">
        <f t="shared" si="1"/>
        <v>0</v>
      </c>
    </row>
    <row r="8" spans="1:6" x14ac:dyDescent="0.25">
      <c r="A8" t="str">
        <f t="shared" si="3"/>
        <v>Andreas Nilsson</v>
      </c>
      <c r="E8">
        <f t="shared" ref="E8:E11" si="4">E7</f>
        <v>14</v>
      </c>
      <c r="F8">
        <f t="shared" si="1"/>
        <v>0</v>
      </c>
    </row>
    <row r="9" spans="1:6" x14ac:dyDescent="0.25">
      <c r="A9" t="str">
        <f t="shared" si="3"/>
        <v>Andreas Nilsson</v>
      </c>
      <c r="C9">
        <v>0.73499999999999999</v>
      </c>
      <c r="D9" t="s">
        <v>8</v>
      </c>
      <c r="E9">
        <f t="shared" si="4"/>
        <v>14</v>
      </c>
      <c r="F9">
        <f t="shared" si="1"/>
        <v>10.29</v>
      </c>
    </row>
    <row r="10" spans="1:6" x14ac:dyDescent="0.25">
      <c r="A10" t="str">
        <f t="shared" si="3"/>
        <v>Andreas Nilsson</v>
      </c>
      <c r="C10">
        <v>0.26400000000000001</v>
      </c>
      <c r="D10" t="s">
        <v>9</v>
      </c>
      <c r="E10">
        <f t="shared" si="4"/>
        <v>14</v>
      </c>
      <c r="F10">
        <f t="shared" si="1"/>
        <v>3.6960000000000002</v>
      </c>
    </row>
    <row r="11" spans="1:6" x14ac:dyDescent="0.25">
      <c r="A11" t="str">
        <f t="shared" si="3"/>
        <v>Andreas Nilsson</v>
      </c>
      <c r="E11">
        <f t="shared" si="4"/>
        <v>14</v>
      </c>
      <c r="F11">
        <f t="shared" si="1"/>
        <v>0</v>
      </c>
    </row>
    <row r="12" spans="1:6" x14ac:dyDescent="0.25">
      <c r="A12" t="str">
        <f t="shared" si="3"/>
        <v>Andreas Nilsson</v>
      </c>
      <c r="B12" t="s">
        <v>10</v>
      </c>
      <c r="E12">
        <v>15</v>
      </c>
      <c r="F12">
        <f t="shared" si="1"/>
        <v>0</v>
      </c>
    </row>
    <row r="13" spans="1:6" x14ac:dyDescent="0.25">
      <c r="A13" t="str">
        <f t="shared" si="3"/>
        <v>Andreas Nilsson</v>
      </c>
      <c r="E13">
        <f t="shared" ref="E13:E16" si="5">E12</f>
        <v>15</v>
      </c>
      <c r="F13">
        <f t="shared" si="1"/>
        <v>0</v>
      </c>
    </row>
    <row r="14" spans="1:6" x14ac:dyDescent="0.25">
      <c r="A14" t="str">
        <f t="shared" si="3"/>
        <v>Andreas Nilsson</v>
      </c>
      <c r="C14">
        <v>0.188</v>
      </c>
      <c r="D14" t="s">
        <v>9</v>
      </c>
      <c r="E14">
        <f t="shared" si="5"/>
        <v>15</v>
      </c>
      <c r="F14">
        <f t="shared" si="1"/>
        <v>2.82</v>
      </c>
    </row>
    <row r="15" spans="1:6" x14ac:dyDescent="0.25">
      <c r="A15" t="str">
        <f t="shared" si="3"/>
        <v>Andreas Nilsson</v>
      </c>
      <c r="C15">
        <v>0.81100000000000005</v>
      </c>
      <c r="D15" t="s">
        <v>11</v>
      </c>
      <c r="E15">
        <f t="shared" si="5"/>
        <v>15</v>
      </c>
      <c r="F15">
        <f t="shared" si="1"/>
        <v>12.165000000000001</v>
      </c>
    </row>
    <row r="16" spans="1:6" x14ac:dyDescent="0.25">
      <c r="A16" t="str">
        <f t="shared" si="3"/>
        <v>Andreas Nilsson</v>
      </c>
      <c r="E16">
        <f t="shared" si="5"/>
        <v>15</v>
      </c>
      <c r="F16">
        <f t="shared" si="1"/>
        <v>0</v>
      </c>
    </row>
    <row r="17" spans="1:6" x14ac:dyDescent="0.25">
      <c r="A17" t="str">
        <f t="shared" si="3"/>
        <v>Andreas Nilsson</v>
      </c>
      <c r="B17" t="s">
        <v>12</v>
      </c>
      <c r="E17">
        <v>37</v>
      </c>
      <c r="F17">
        <f t="shared" si="1"/>
        <v>0</v>
      </c>
    </row>
    <row r="18" spans="1:6" x14ac:dyDescent="0.25">
      <c r="A18" t="str">
        <f t="shared" si="3"/>
        <v>Andreas Nilsson</v>
      </c>
      <c r="E18">
        <f t="shared" ref="E18:E20" si="6">E17</f>
        <v>37</v>
      </c>
      <c r="F18">
        <f t="shared" si="1"/>
        <v>0</v>
      </c>
    </row>
    <row r="19" spans="1:6" x14ac:dyDescent="0.25">
      <c r="A19" t="str">
        <f t="shared" si="3"/>
        <v>Andreas Nilsson</v>
      </c>
      <c r="C19">
        <v>1</v>
      </c>
      <c r="D19" t="s">
        <v>13</v>
      </c>
      <c r="E19">
        <f t="shared" si="6"/>
        <v>37</v>
      </c>
      <c r="F19">
        <f t="shared" si="1"/>
        <v>37</v>
      </c>
    </row>
    <row r="20" spans="1:6" x14ac:dyDescent="0.25">
      <c r="A20" t="str">
        <f t="shared" si="3"/>
        <v>Andreas Nilsson</v>
      </c>
      <c r="E20">
        <f t="shared" si="6"/>
        <v>37</v>
      </c>
      <c r="F20">
        <f t="shared" si="1"/>
        <v>0</v>
      </c>
    </row>
    <row r="21" spans="1:6" x14ac:dyDescent="0.25">
      <c r="A21" t="str">
        <f t="shared" si="3"/>
        <v>Andreas Nilsson</v>
      </c>
      <c r="B21" t="s">
        <v>14</v>
      </c>
      <c r="E21">
        <v>6</v>
      </c>
      <c r="F21">
        <f t="shared" si="1"/>
        <v>0</v>
      </c>
    </row>
    <row r="22" spans="1:6" x14ac:dyDescent="0.25">
      <c r="A22" t="str">
        <f t="shared" si="3"/>
        <v>Andreas Nilsson</v>
      </c>
      <c r="E22">
        <f t="shared" ref="E22:E24" si="7">E21</f>
        <v>6</v>
      </c>
      <c r="F22">
        <f t="shared" si="1"/>
        <v>0</v>
      </c>
    </row>
    <row r="23" spans="1:6" x14ac:dyDescent="0.25">
      <c r="A23" t="str">
        <f t="shared" si="3"/>
        <v>Andreas Nilsson</v>
      </c>
      <c r="C23">
        <v>1</v>
      </c>
      <c r="D23" t="s">
        <v>9</v>
      </c>
      <c r="E23">
        <f t="shared" si="7"/>
        <v>6</v>
      </c>
      <c r="F23">
        <f t="shared" si="1"/>
        <v>6</v>
      </c>
    </row>
    <row r="24" spans="1:6" x14ac:dyDescent="0.25">
      <c r="A24" t="str">
        <f t="shared" si="3"/>
        <v>Andreas Nilsson</v>
      </c>
      <c r="E24">
        <f t="shared" si="7"/>
        <v>6</v>
      </c>
      <c r="F24">
        <f t="shared" si="1"/>
        <v>0</v>
      </c>
    </row>
    <row r="25" spans="1:6" x14ac:dyDescent="0.25">
      <c r="A25" t="str">
        <f t="shared" si="3"/>
        <v>Andreas Nilsson</v>
      </c>
      <c r="B25" t="s">
        <v>15</v>
      </c>
      <c r="E25">
        <v>17</v>
      </c>
      <c r="F25">
        <f t="shared" si="1"/>
        <v>0</v>
      </c>
    </row>
    <row r="26" spans="1:6" x14ac:dyDescent="0.25">
      <c r="A26" t="str">
        <f t="shared" si="3"/>
        <v>Andreas Nilsson</v>
      </c>
      <c r="E26">
        <f t="shared" ref="E26:E28" si="8">E25</f>
        <v>17</v>
      </c>
      <c r="F26">
        <f t="shared" si="1"/>
        <v>0</v>
      </c>
    </row>
    <row r="27" spans="1:6" x14ac:dyDescent="0.25">
      <c r="A27" t="str">
        <f t="shared" si="3"/>
        <v>Andreas Nilsson</v>
      </c>
      <c r="C27">
        <v>1</v>
      </c>
      <c r="D27" t="s">
        <v>9</v>
      </c>
      <c r="E27">
        <f t="shared" si="8"/>
        <v>17</v>
      </c>
      <c r="F27">
        <f t="shared" si="1"/>
        <v>17</v>
      </c>
    </row>
    <row r="28" spans="1:6" x14ac:dyDescent="0.25">
      <c r="A28" t="str">
        <f t="shared" si="3"/>
        <v>Andreas Nilsson</v>
      </c>
      <c r="E28">
        <f t="shared" si="8"/>
        <v>17</v>
      </c>
      <c r="F28">
        <f t="shared" si="1"/>
        <v>0</v>
      </c>
    </row>
    <row r="29" spans="1:6" x14ac:dyDescent="0.25">
      <c r="A29" t="str">
        <f t="shared" si="3"/>
        <v>Andreas Nilsson</v>
      </c>
      <c r="B29" t="s">
        <v>16</v>
      </c>
      <c r="E29">
        <v>73</v>
      </c>
      <c r="F29">
        <f t="shared" si="1"/>
        <v>0</v>
      </c>
    </row>
    <row r="30" spans="1:6" x14ac:dyDescent="0.25">
      <c r="A30" t="str">
        <f t="shared" si="3"/>
        <v>Andreas Nilsson</v>
      </c>
      <c r="E30">
        <f t="shared" ref="E30:E37" si="9">E29</f>
        <v>73</v>
      </c>
      <c r="F30">
        <f t="shared" si="1"/>
        <v>0</v>
      </c>
    </row>
    <row r="31" spans="1:6" x14ac:dyDescent="0.25">
      <c r="A31" t="str">
        <f t="shared" si="3"/>
        <v>Andreas Nilsson</v>
      </c>
      <c r="C31">
        <v>6.0999999999999999E-2</v>
      </c>
      <c r="D31" t="s">
        <v>17</v>
      </c>
      <c r="E31">
        <f t="shared" si="9"/>
        <v>73</v>
      </c>
      <c r="F31">
        <f t="shared" si="1"/>
        <v>4.4530000000000003</v>
      </c>
    </row>
    <row r="32" spans="1:6" x14ac:dyDescent="0.25">
      <c r="A32" t="str">
        <f t="shared" si="3"/>
        <v>Andreas Nilsson</v>
      </c>
      <c r="C32">
        <v>0.11799999999999999</v>
      </c>
      <c r="D32" t="s">
        <v>9</v>
      </c>
      <c r="E32">
        <f t="shared" si="9"/>
        <v>73</v>
      </c>
      <c r="F32">
        <f t="shared" si="1"/>
        <v>8.613999999999999</v>
      </c>
    </row>
    <row r="33" spans="1:6" x14ac:dyDescent="0.25">
      <c r="A33" t="str">
        <f t="shared" si="3"/>
        <v>Andreas Nilsson</v>
      </c>
      <c r="C33">
        <v>6.2E-2</v>
      </c>
      <c r="D33" t="s">
        <v>18</v>
      </c>
      <c r="E33">
        <f t="shared" si="9"/>
        <v>73</v>
      </c>
      <c r="F33">
        <f t="shared" si="1"/>
        <v>4.5259999999999998</v>
      </c>
    </row>
    <row r="34" spans="1:6" x14ac:dyDescent="0.25">
      <c r="A34" t="str">
        <f t="shared" si="3"/>
        <v>Andreas Nilsson</v>
      </c>
      <c r="C34">
        <v>0.24099999999999999</v>
      </c>
      <c r="D34" t="s">
        <v>19</v>
      </c>
      <c r="E34">
        <f t="shared" si="9"/>
        <v>73</v>
      </c>
      <c r="F34">
        <f t="shared" si="1"/>
        <v>17.593</v>
      </c>
    </row>
    <row r="35" spans="1:6" x14ac:dyDescent="0.25">
      <c r="A35" t="str">
        <f t="shared" si="3"/>
        <v>Andreas Nilsson</v>
      </c>
      <c r="C35">
        <v>3.4000000000000002E-2</v>
      </c>
      <c r="D35" t="s">
        <v>13</v>
      </c>
      <c r="E35">
        <f t="shared" si="9"/>
        <v>73</v>
      </c>
      <c r="F35">
        <f t="shared" si="1"/>
        <v>2.4820000000000002</v>
      </c>
    </row>
    <row r="36" spans="1:6" x14ac:dyDescent="0.25">
      <c r="A36" t="str">
        <f t="shared" si="3"/>
        <v>Andreas Nilsson</v>
      </c>
      <c r="C36">
        <v>0.48099999999999998</v>
      </c>
      <c r="D36" t="s">
        <v>11</v>
      </c>
      <c r="E36">
        <f t="shared" si="9"/>
        <v>73</v>
      </c>
      <c r="F36">
        <f t="shared" si="1"/>
        <v>35.113</v>
      </c>
    </row>
    <row r="37" spans="1:6" x14ac:dyDescent="0.25">
      <c r="A37" t="s">
        <v>539</v>
      </c>
      <c r="E37">
        <f t="shared" si="9"/>
        <v>73</v>
      </c>
      <c r="F37">
        <f t="shared" si="1"/>
        <v>0</v>
      </c>
    </row>
    <row r="38" spans="1:6" x14ac:dyDescent="0.25">
      <c r="A38" t="str">
        <f t="shared" ref="A38:A69" si="10">A37</f>
        <v>Andrew Morrow</v>
      </c>
      <c r="B38" t="s">
        <v>22</v>
      </c>
      <c r="E38">
        <v>269</v>
      </c>
      <c r="F38">
        <f t="shared" si="1"/>
        <v>0</v>
      </c>
    </row>
    <row r="39" spans="1:6" x14ac:dyDescent="0.25">
      <c r="A39" t="str">
        <f t="shared" si="10"/>
        <v>Andrew Morrow</v>
      </c>
      <c r="E39">
        <f t="shared" ref="E39:E41" si="11">E38</f>
        <v>269</v>
      </c>
      <c r="F39">
        <f t="shared" si="1"/>
        <v>0</v>
      </c>
    </row>
    <row r="40" spans="1:6" x14ac:dyDescent="0.25">
      <c r="A40" t="str">
        <f t="shared" si="10"/>
        <v>Andrew Morrow</v>
      </c>
      <c r="C40">
        <v>1</v>
      </c>
      <c r="D40" t="s">
        <v>23</v>
      </c>
      <c r="E40">
        <f t="shared" si="11"/>
        <v>269</v>
      </c>
      <c r="F40">
        <f t="shared" si="1"/>
        <v>269</v>
      </c>
    </row>
    <row r="41" spans="1:6" x14ac:dyDescent="0.25">
      <c r="A41" t="str">
        <f t="shared" si="10"/>
        <v>Andrew Morrow</v>
      </c>
      <c r="E41">
        <f t="shared" si="11"/>
        <v>269</v>
      </c>
      <c r="F41">
        <f t="shared" si="1"/>
        <v>0</v>
      </c>
    </row>
    <row r="42" spans="1:6" x14ac:dyDescent="0.25">
      <c r="A42" t="str">
        <f t="shared" si="10"/>
        <v>Andrew Morrow</v>
      </c>
      <c r="B42" t="s">
        <v>24</v>
      </c>
      <c r="E42">
        <v>2</v>
      </c>
      <c r="F42">
        <f t="shared" si="1"/>
        <v>0</v>
      </c>
    </row>
    <row r="43" spans="1:6" x14ac:dyDescent="0.25">
      <c r="A43" t="str">
        <f t="shared" si="10"/>
        <v>Andrew Morrow</v>
      </c>
      <c r="E43">
        <f t="shared" ref="E43:E44" si="12">E42</f>
        <v>2</v>
      </c>
      <c r="F43">
        <f t="shared" si="1"/>
        <v>0</v>
      </c>
    </row>
    <row r="44" spans="1:6" x14ac:dyDescent="0.25">
      <c r="A44" t="str">
        <f t="shared" si="10"/>
        <v>Andrew Morrow</v>
      </c>
      <c r="E44">
        <f t="shared" si="12"/>
        <v>2</v>
      </c>
      <c r="F44">
        <f t="shared" si="1"/>
        <v>0</v>
      </c>
    </row>
    <row r="45" spans="1:6" x14ac:dyDescent="0.25">
      <c r="A45" t="str">
        <f t="shared" si="10"/>
        <v>Andrew Morrow</v>
      </c>
      <c r="B45" t="s">
        <v>25</v>
      </c>
      <c r="E45">
        <v>34</v>
      </c>
      <c r="F45">
        <f t="shared" si="1"/>
        <v>0</v>
      </c>
    </row>
    <row r="46" spans="1:6" x14ac:dyDescent="0.25">
      <c r="A46" t="str">
        <f t="shared" si="10"/>
        <v>Andrew Morrow</v>
      </c>
      <c r="E46">
        <f t="shared" ref="E46:E53" si="13">E45</f>
        <v>34</v>
      </c>
      <c r="F46">
        <f t="shared" si="1"/>
        <v>0</v>
      </c>
    </row>
    <row r="47" spans="1:6" x14ac:dyDescent="0.25">
      <c r="A47" t="str">
        <f t="shared" si="10"/>
        <v>Andrew Morrow</v>
      </c>
      <c r="C47">
        <v>0.505</v>
      </c>
      <c r="D47" t="s">
        <v>26</v>
      </c>
      <c r="E47">
        <f t="shared" si="13"/>
        <v>34</v>
      </c>
      <c r="F47">
        <f t="shared" si="1"/>
        <v>17.170000000000002</v>
      </c>
    </row>
    <row r="48" spans="1:6" x14ac:dyDescent="0.25">
      <c r="A48" t="str">
        <f t="shared" si="10"/>
        <v>Andrew Morrow</v>
      </c>
      <c r="C48">
        <v>5.8999999999999997E-2</v>
      </c>
      <c r="D48" t="s">
        <v>13</v>
      </c>
      <c r="E48">
        <f t="shared" si="13"/>
        <v>34</v>
      </c>
      <c r="F48">
        <f t="shared" si="1"/>
        <v>2.0059999999999998</v>
      </c>
    </row>
    <row r="49" spans="1:6" x14ac:dyDescent="0.25">
      <c r="A49" t="str">
        <f t="shared" si="10"/>
        <v>Andrew Morrow</v>
      </c>
      <c r="C49">
        <v>5.2999999999999999E-2</v>
      </c>
      <c r="D49" t="s">
        <v>27</v>
      </c>
      <c r="E49">
        <f t="shared" si="13"/>
        <v>34</v>
      </c>
      <c r="F49">
        <f t="shared" si="1"/>
        <v>1.802</v>
      </c>
    </row>
    <row r="50" spans="1:6" x14ac:dyDescent="0.25">
      <c r="A50" t="str">
        <f t="shared" si="10"/>
        <v>Andrew Morrow</v>
      </c>
      <c r="C50">
        <v>0.23200000000000001</v>
      </c>
      <c r="D50" t="s">
        <v>28</v>
      </c>
      <c r="E50">
        <f t="shared" si="13"/>
        <v>34</v>
      </c>
      <c r="F50">
        <f t="shared" si="1"/>
        <v>7.8880000000000008</v>
      </c>
    </row>
    <row r="51" spans="1:6" x14ac:dyDescent="0.25">
      <c r="A51" t="str">
        <f t="shared" si="10"/>
        <v>Andrew Morrow</v>
      </c>
      <c r="C51">
        <v>6.6000000000000003E-2</v>
      </c>
      <c r="D51" t="s">
        <v>29</v>
      </c>
      <c r="E51">
        <f t="shared" si="13"/>
        <v>34</v>
      </c>
      <c r="F51">
        <f t="shared" si="1"/>
        <v>2.2440000000000002</v>
      </c>
    </row>
    <row r="52" spans="1:6" x14ac:dyDescent="0.25">
      <c r="A52" t="str">
        <f t="shared" si="10"/>
        <v>Andrew Morrow</v>
      </c>
      <c r="C52">
        <v>8.2000000000000003E-2</v>
      </c>
      <c r="D52" t="s">
        <v>30</v>
      </c>
      <c r="E52">
        <f t="shared" si="13"/>
        <v>34</v>
      </c>
      <c r="F52">
        <f t="shared" si="1"/>
        <v>2.7880000000000003</v>
      </c>
    </row>
    <row r="53" spans="1:6" x14ac:dyDescent="0.25">
      <c r="A53" t="str">
        <f t="shared" si="10"/>
        <v>Andrew Morrow</v>
      </c>
      <c r="E53">
        <f t="shared" si="13"/>
        <v>34</v>
      </c>
      <c r="F53">
        <f t="shared" si="1"/>
        <v>0</v>
      </c>
    </row>
    <row r="54" spans="1:6" x14ac:dyDescent="0.25">
      <c r="A54" t="str">
        <f t="shared" si="10"/>
        <v>Andrew Morrow</v>
      </c>
      <c r="B54" t="s">
        <v>31</v>
      </c>
      <c r="E54">
        <v>3</v>
      </c>
      <c r="F54">
        <f t="shared" si="1"/>
        <v>0</v>
      </c>
    </row>
    <row r="55" spans="1:6" x14ac:dyDescent="0.25">
      <c r="A55" t="str">
        <f t="shared" si="10"/>
        <v>Andrew Morrow</v>
      </c>
      <c r="E55">
        <f t="shared" ref="E55:E57" si="14">E54</f>
        <v>3</v>
      </c>
      <c r="F55">
        <f t="shared" si="1"/>
        <v>0</v>
      </c>
    </row>
    <row r="56" spans="1:6" x14ac:dyDescent="0.25">
      <c r="A56" t="str">
        <f t="shared" si="10"/>
        <v>Andrew Morrow</v>
      </c>
      <c r="C56">
        <v>1</v>
      </c>
      <c r="D56" t="s">
        <v>32</v>
      </c>
      <c r="E56">
        <f t="shared" si="14"/>
        <v>3</v>
      </c>
      <c r="F56">
        <f t="shared" si="1"/>
        <v>3</v>
      </c>
    </row>
    <row r="57" spans="1:6" x14ac:dyDescent="0.25">
      <c r="A57" t="str">
        <f t="shared" si="10"/>
        <v>Andrew Morrow</v>
      </c>
      <c r="E57">
        <f t="shared" si="14"/>
        <v>3</v>
      </c>
      <c r="F57">
        <f t="shared" si="1"/>
        <v>0</v>
      </c>
    </row>
    <row r="58" spans="1:6" x14ac:dyDescent="0.25">
      <c r="A58" t="str">
        <f t="shared" si="10"/>
        <v>Andrew Morrow</v>
      </c>
      <c r="B58" t="s">
        <v>33</v>
      </c>
      <c r="E58">
        <v>4</v>
      </c>
      <c r="F58">
        <f t="shared" si="1"/>
        <v>0</v>
      </c>
    </row>
    <row r="59" spans="1:6" x14ac:dyDescent="0.25">
      <c r="A59" t="str">
        <f t="shared" si="10"/>
        <v>Andrew Morrow</v>
      </c>
      <c r="E59">
        <f t="shared" ref="E59:E62" si="15">E58</f>
        <v>4</v>
      </c>
      <c r="F59">
        <f t="shared" si="1"/>
        <v>0</v>
      </c>
    </row>
    <row r="60" spans="1:6" x14ac:dyDescent="0.25">
      <c r="A60" t="str">
        <f t="shared" si="10"/>
        <v>Andrew Morrow</v>
      </c>
      <c r="C60">
        <v>0.42099999999999999</v>
      </c>
      <c r="D60" t="s">
        <v>32</v>
      </c>
      <c r="E60">
        <f t="shared" si="15"/>
        <v>4</v>
      </c>
      <c r="F60">
        <f t="shared" si="1"/>
        <v>1.6839999999999999</v>
      </c>
    </row>
    <row r="61" spans="1:6" x14ac:dyDescent="0.25">
      <c r="A61" t="str">
        <f t="shared" si="10"/>
        <v>Andrew Morrow</v>
      </c>
      <c r="C61">
        <v>0.57799999999999996</v>
      </c>
      <c r="D61" t="s">
        <v>34</v>
      </c>
      <c r="E61">
        <f t="shared" si="15"/>
        <v>4</v>
      </c>
      <c r="F61">
        <f t="shared" si="1"/>
        <v>2.3119999999999998</v>
      </c>
    </row>
    <row r="62" spans="1:6" x14ac:dyDescent="0.25">
      <c r="A62" t="str">
        <f t="shared" si="10"/>
        <v>Andrew Morrow</v>
      </c>
      <c r="E62">
        <f t="shared" si="15"/>
        <v>4</v>
      </c>
      <c r="F62">
        <f t="shared" si="1"/>
        <v>0</v>
      </c>
    </row>
    <row r="63" spans="1:6" x14ac:dyDescent="0.25">
      <c r="A63" t="str">
        <f t="shared" si="10"/>
        <v>Andrew Morrow</v>
      </c>
      <c r="B63" t="s">
        <v>35</v>
      </c>
      <c r="E63">
        <v>129</v>
      </c>
      <c r="F63">
        <f t="shared" si="1"/>
        <v>0</v>
      </c>
    </row>
    <row r="64" spans="1:6" x14ac:dyDescent="0.25">
      <c r="A64" t="str">
        <f t="shared" si="10"/>
        <v>Andrew Morrow</v>
      </c>
      <c r="E64">
        <f t="shared" ref="E64:E66" si="16">E63</f>
        <v>129</v>
      </c>
      <c r="F64">
        <f t="shared" si="1"/>
        <v>0</v>
      </c>
    </row>
    <row r="65" spans="1:6" x14ac:dyDescent="0.25">
      <c r="A65" t="str">
        <f t="shared" si="10"/>
        <v>Andrew Morrow</v>
      </c>
      <c r="C65">
        <v>1</v>
      </c>
      <c r="D65" t="s">
        <v>36</v>
      </c>
      <c r="E65">
        <f t="shared" si="16"/>
        <v>129</v>
      </c>
      <c r="F65">
        <f t="shared" si="1"/>
        <v>129</v>
      </c>
    </row>
    <row r="66" spans="1:6" x14ac:dyDescent="0.25">
      <c r="A66" t="str">
        <f t="shared" si="10"/>
        <v>Andrew Morrow</v>
      </c>
      <c r="E66">
        <f t="shared" si="16"/>
        <v>129</v>
      </c>
      <c r="F66">
        <f t="shared" si="1"/>
        <v>0</v>
      </c>
    </row>
    <row r="67" spans="1:6" x14ac:dyDescent="0.25">
      <c r="A67" t="str">
        <f t="shared" si="10"/>
        <v>Andrew Morrow</v>
      </c>
      <c r="B67" t="s">
        <v>37</v>
      </c>
      <c r="E67">
        <v>285</v>
      </c>
      <c r="F67">
        <f t="shared" ref="F67:F130" si="17">E67*C67</f>
        <v>0</v>
      </c>
    </row>
    <row r="68" spans="1:6" x14ac:dyDescent="0.25">
      <c r="A68" t="str">
        <f t="shared" si="10"/>
        <v>Andrew Morrow</v>
      </c>
      <c r="E68">
        <f t="shared" ref="E68:E70" si="18">E67</f>
        <v>285</v>
      </c>
      <c r="F68">
        <f t="shared" si="17"/>
        <v>0</v>
      </c>
    </row>
    <row r="69" spans="1:6" x14ac:dyDescent="0.25">
      <c r="A69" t="str">
        <f t="shared" si="10"/>
        <v>Andrew Morrow</v>
      </c>
      <c r="C69">
        <v>1</v>
      </c>
      <c r="D69" t="s">
        <v>4</v>
      </c>
      <c r="E69">
        <f t="shared" si="18"/>
        <v>285</v>
      </c>
      <c r="F69">
        <f t="shared" si="17"/>
        <v>285</v>
      </c>
    </row>
    <row r="70" spans="1:6" x14ac:dyDescent="0.25">
      <c r="A70" t="str">
        <f t="shared" ref="A70:A101" si="19">A69</f>
        <v>Andrew Morrow</v>
      </c>
      <c r="E70">
        <f t="shared" si="18"/>
        <v>285</v>
      </c>
      <c r="F70">
        <f t="shared" si="17"/>
        <v>0</v>
      </c>
    </row>
    <row r="71" spans="1:6" x14ac:dyDescent="0.25">
      <c r="A71" t="str">
        <f t="shared" si="19"/>
        <v>Andrew Morrow</v>
      </c>
      <c r="B71" t="s">
        <v>38</v>
      </c>
      <c r="E71">
        <v>31</v>
      </c>
      <c r="F71">
        <f t="shared" si="17"/>
        <v>0</v>
      </c>
    </row>
    <row r="72" spans="1:6" x14ac:dyDescent="0.25">
      <c r="A72" t="str">
        <f t="shared" si="19"/>
        <v>Andrew Morrow</v>
      </c>
      <c r="E72">
        <f t="shared" ref="E72:E75" si="20">E71</f>
        <v>31</v>
      </c>
      <c r="F72">
        <f t="shared" si="17"/>
        <v>0</v>
      </c>
    </row>
    <row r="73" spans="1:6" x14ac:dyDescent="0.25">
      <c r="A73" t="str">
        <f t="shared" si="19"/>
        <v>Andrew Morrow</v>
      </c>
      <c r="C73">
        <v>0.67500000000000004</v>
      </c>
      <c r="D73" t="s">
        <v>13</v>
      </c>
      <c r="E73">
        <f t="shared" si="20"/>
        <v>31</v>
      </c>
      <c r="F73">
        <f t="shared" si="17"/>
        <v>20.925000000000001</v>
      </c>
    </row>
    <row r="74" spans="1:6" x14ac:dyDescent="0.25">
      <c r="A74" t="str">
        <f t="shared" si="19"/>
        <v>Andrew Morrow</v>
      </c>
      <c r="C74">
        <v>0.32400000000000001</v>
      </c>
      <c r="D74" t="s">
        <v>30</v>
      </c>
      <c r="E74">
        <f t="shared" si="20"/>
        <v>31</v>
      </c>
      <c r="F74">
        <f t="shared" si="17"/>
        <v>10.044</v>
      </c>
    </row>
    <row r="75" spans="1:6" x14ac:dyDescent="0.25">
      <c r="A75" t="str">
        <f t="shared" si="19"/>
        <v>Andrew Morrow</v>
      </c>
      <c r="E75">
        <f t="shared" si="20"/>
        <v>31</v>
      </c>
      <c r="F75">
        <f t="shared" si="17"/>
        <v>0</v>
      </c>
    </row>
    <row r="76" spans="1:6" x14ac:dyDescent="0.25">
      <c r="A76" t="str">
        <f t="shared" si="19"/>
        <v>Andrew Morrow</v>
      </c>
      <c r="B76" t="s">
        <v>39</v>
      </c>
      <c r="E76">
        <v>19</v>
      </c>
      <c r="F76">
        <f t="shared" si="17"/>
        <v>0</v>
      </c>
    </row>
    <row r="77" spans="1:6" x14ac:dyDescent="0.25">
      <c r="A77" t="str">
        <f t="shared" si="19"/>
        <v>Andrew Morrow</v>
      </c>
      <c r="E77">
        <f t="shared" ref="E77:E79" si="21">E76</f>
        <v>19</v>
      </c>
      <c r="F77">
        <f t="shared" si="17"/>
        <v>0</v>
      </c>
    </row>
    <row r="78" spans="1:6" x14ac:dyDescent="0.25">
      <c r="A78" t="str">
        <f t="shared" si="19"/>
        <v>Andrew Morrow</v>
      </c>
      <c r="C78">
        <v>1</v>
      </c>
      <c r="D78" t="s">
        <v>4</v>
      </c>
      <c r="E78">
        <f t="shared" si="21"/>
        <v>19</v>
      </c>
      <c r="F78">
        <f t="shared" si="17"/>
        <v>19</v>
      </c>
    </row>
    <row r="79" spans="1:6" x14ac:dyDescent="0.25">
      <c r="A79" t="str">
        <f t="shared" si="19"/>
        <v>Andrew Morrow</v>
      </c>
      <c r="E79">
        <f t="shared" si="21"/>
        <v>19</v>
      </c>
      <c r="F79">
        <f t="shared" si="17"/>
        <v>0</v>
      </c>
    </row>
    <row r="80" spans="1:6" x14ac:dyDescent="0.25">
      <c r="A80" t="str">
        <f t="shared" si="19"/>
        <v>Andrew Morrow</v>
      </c>
      <c r="B80" t="s">
        <v>40</v>
      </c>
      <c r="E80">
        <v>111</v>
      </c>
      <c r="F80">
        <f t="shared" si="17"/>
        <v>0</v>
      </c>
    </row>
    <row r="81" spans="1:6" x14ac:dyDescent="0.25">
      <c r="A81" t="str">
        <f t="shared" si="19"/>
        <v>Andrew Morrow</v>
      </c>
      <c r="E81">
        <f t="shared" ref="E81:E84" si="22">E80</f>
        <v>111</v>
      </c>
      <c r="F81">
        <f t="shared" si="17"/>
        <v>0</v>
      </c>
    </row>
    <row r="82" spans="1:6" x14ac:dyDescent="0.25">
      <c r="A82" t="str">
        <f t="shared" si="19"/>
        <v>Andrew Morrow</v>
      </c>
      <c r="C82">
        <v>0.71799999999999997</v>
      </c>
      <c r="D82" t="s">
        <v>4</v>
      </c>
      <c r="E82">
        <f t="shared" si="22"/>
        <v>111</v>
      </c>
      <c r="F82">
        <f t="shared" si="17"/>
        <v>79.697999999999993</v>
      </c>
    </row>
    <row r="83" spans="1:6" x14ac:dyDescent="0.25">
      <c r="A83" t="str">
        <f t="shared" si="19"/>
        <v>Andrew Morrow</v>
      </c>
      <c r="C83">
        <v>0.28100000000000003</v>
      </c>
      <c r="D83" t="s">
        <v>32</v>
      </c>
      <c r="E83">
        <f t="shared" si="22"/>
        <v>111</v>
      </c>
      <c r="F83">
        <f t="shared" si="17"/>
        <v>31.191000000000003</v>
      </c>
    </row>
    <row r="84" spans="1:6" x14ac:dyDescent="0.25">
      <c r="A84" t="str">
        <f t="shared" si="19"/>
        <v>Andrew Morrow</v>
      </c>
      <c r="E84">
        <f t="shared" si="22"/>
        <v>111</v>
      </c>
      <c r="F84">
        <f t="shared" si="17"/>
        <v>0</v>
      </c>
    </row>
    <row r="85" spans="1:6" x14ac:dyDescent="0.25">
      <c r="A85" t="str">
        <f t="shared" si="19"/>
        <v>Andrew Morrow</v>
      </c>
      <c r="B85" t="s">
        <v>41</v>
      </c>
      <c r="E85">
        <v>187</v>
      </c>
      <c r="F85">
        <f t="shared" si="17"/>
        <v>0</v>
      </c>
    </row>
    <row r="86" spans="1:6" x14ac:dyDescent="0.25">
      <c r="A86" t="str">
        <f t="shared" si="19"/>
        <v>Andrew Morrow</v>
      </c>
      <c r="E86">
        <f t="shared" ref="E86:E91" si="23">E85</f>
        <v>187</v>
      </c>
      <c r="F86">
        <f t="shared" si="17"/>
        <v>0</v>
      </c>
    </row>
    <row r="87" spans="1:6" x14ac:dyDescent="0.25">
      <c r="A87" t="str">
        <f t="shared" si="19"/>
        <v>Andrew Morrow</v>
      </c>
      <c r="C87">
        <v>2.3E-2</v>
      </c>
      <c r="D87" t="s">
        <v>42</v>
      </c>
      <c r="E87">
        <f t="shared" si="23"/>
        <v>187</v>
      </c>
      <c r="F87">
        <f t="shared" si="17"/>
        <v>4.3010000000000002</v>
      </c>
    </row>
    <row r="88" spans="1:6" x14ac:dyDescent="0.25">
      <c r="A88" t="str">
        <f t="shared" si="19"/>
        <v>Andrew Morrow</v>
      </c>
      <c r="C88">
        <v>2.4E-2</v>
      </c>
      <c r="D88" t="s">
        <v>43</v>
      </c>
      <c r="E88">
        <f t="shared" si="23"/>
        <v>187</v>
      </c>
      <c r="F88">
        <f t="shared" si="17"/>
        <v>4.4880000000000004</v>
      </c>
    </row>
    <row r="89" spans="1:6" x14ac:dyDescent="0.25">
      <c r="A89" t="str">
        <f t="shared" si="19"/>
        <v>Andrew Morrow</v>
      </c>
      <c r="C89">
        <v>0.23300000000000001</v>
      </c>
      <c r="D89" t="s">
        <v>4</v>
      </c>
      <c r="E89">
        <f t="shared" si="23"/>
        <v>187</v>
      </c>
      <c r="F89">
        <f t="shared" si="17"/>
        <v>43.571000000000005</v>
      </c>
    </row>
    <row r="90" spans="1:6" x14ac:dyDescent="0.25">
      <c r="A90" t="str">
        <f t="shared" si="19"/>
        <v>Andrew Morrow</v>
      </c>
      <c r="C90">
        <v>0.71799999999999997</v>
      </c>
      <c r="D90" t="s">
        <v>13</v>
      </c>
      <c r="E90">
        <f t="shared" si="23"/>
        <v>187</v>
      </c>
      <c r="F90">
        <f t="shared" si="17"/>
        <v>134.26599999999999</v>
      </c>
    </row>
    <row r="91" spans="1:6" x14ac:dyDescent="0.25">
      <c r="A91" t="str">
        <f t="shared" si="19"/>
        <v>Andrew Morrow</v>
      </c>
      <c r="E91">
        <f t="shared" si="23"/>
        <v>187</v>
      </c>
      <c r="F91">
        <f t="shared" si="17"/>
        <v>0</v>
      </c>
    </row>
    <row r="92" spans="1:6" x14ac:dyDescent="0.25">
      <c r="A92" t="str">
        <f t="shared" si="19"/>
        <v>Andrew Morrow</v>
      </c>
      <c r="B92" t="s">
        <v>44</v>
      </c>
      <c r="E92">
        <v>47</v>
      </c>
      <c r="F92">
        <f t="shared" si="17"/>
        <v>0</v>
      </c>
    </row>
    <row r="93" spans="1:6" x14ac:dyDescent="0.25">
      <c r="A93" t="str">
        <f t="shared" si="19"/>
        <v>Andrew Morrow</v>
      </c>
      <c r="E93">
        <f t="shared" ref="E93:E95" si="24">E92</f>
        <v>47</v>
      </c>
      <c r="F93">
        <f t="shared" si="17"/>
        <v>0</v>
      </c>
    </row>
    <row r="94" spans="1:6" x14ac:dyDescent="0.25">
      <c r="A94" t="str">
        <f t="shared" si="19"/>
        <v>Andrew Morrow</v>
      </c>
      <c r="C94">
        <v>1</v>
      </c>
      <c r="D94" t="s">
        <v>23</v>
      </c>
      <c r="E94">
        <f t="shared" si="24"/>
        <v>47</v>
      </c>
      <c r="F94">
        <f t="shared" si="17"/>
        <v>47</v>
      </c>
    </row>
    <row r="95" spans="1:6" x14ac:dyDescent="0.25">
      <c r="A95" t="str">
        <f t="shared" si="19"/>
        <v>Andrew Morrow</v>
      </c>
      <c r="E95">
        <f t="shared" si="24"/>
        <v>47</v>
      </c>
      <c r="F95">
        <f t="shared" si="17"/>
        <v>0</v>
      </c>
    </row>
    <row r="96" spans="1:6" x14ac:dyDescent="0.25">
      <c r="A96" t="str">
        <f t="shared" si="19"/>
        <v>Andrew Morrow</v>
      </c>
      <c r="B96" t="s">
        <v>45</v>
      </c>
      <c r="E96">
        <v>18</v>
      </c>
      <c r="F96">
        <f t="shared" si="17"/>
        <v>0</v>
      </c>
    </row>
    <row r="97" spans="1:6" x14ac:dyDescent="0.25">
      <c r="A97" t="str">
        <f t="shared" si="19"/>
        <v>Andrew Morrow</v>
      </c>
      <c r="E97">
        <f t="shared" ref="E97:E100" si="25">E96</f>
        <v>18</v>
      </c>
      <c r="F97">
        <f t="shared" si="17"/>
        <v>0</v>
      </c>
    </row>
    <row r="98" spans="1:6" x14ac:dyDescent="0.25">
      <c r="A98" t="str">
        <f t="shared" si="19"/>
        <v>Andrew Morrow</v>
      </c>
      <c r="C98">
        <v>0.17499999999999999</v>
      </c>
      <c r="D98" t="s">
        <v>23</v>
      </c>
      <c r="E98">
        <f t="shared" si="25"/>
        <v>18</v>
      </c>
      <c r="F98">
        <f t="shared" si="17"/>
        <v>3.15</v>
      </c>
    </row>
    <row r="99" spans="1:6" x14ac:dyDescent="0.25">
      <c r="A99" t="str">
        <f t="shared" si="19"/>
        <v>Andrew Morrow</v>
      </c>
      <c r="C99">
        <v>0.82399999999999995</v>
      </c>
      <c r="D99" t="s">
        <v>46</v>
      </c>
      <c r="E99">
        <f t="shared" si="25"/>
        <v>18</v>
      </c>
      <c r="F99">
        <f t="shared" si="17"/>
        <v>14.831999999999999</v>
      </c>
    </row>
    <row r="100" spans="1:6" x14ac:dyDescent="0.25">
      <c r="A100" t="str">
        <f t="shared" si="19"/>
        <v>Andrew Morrow</v>
      </c>
      <c r="E100">
        <f t="shared" si="25"/>
        <v>18</v>
      </c>
      <c r="F100">
        <f t="shared" si="17"/>
        <v>0</v>
      </c>
    </row>
    <row r="101" spans="1:6" x14ac:dyDescent="0.25">
      <c r="A101" t="str">
        <f t="shared" si="19"/>
        <v>Andrew Morrow</v>
      </c>
      <c r="B101" t="s">
        <v>47</v>
      </c>
      <c r="E101">
        <v>10</v>
      </c>
      <c r="F101">
        <f t="shared" si="17"/>
        <v>0</v>
      </c>
    </row>
    <row r="102" spans="1:6" x14ac:dyDescent="0.25">
      <c r="A102" t="str">
        <f t="shared" ref="A102:A122" si="26">A101</f>
        <v>Andrew Morrow</v>
      </c>
      <c r="E102">
        <f t="shared" ref="E102:E104" si="27">E101</f>
        <v>10</v>
      </c>
      <c r="F102">
        <f t="shared" si="17"/>
        <v>0</v>
      </c>
    </row>
    <row r="103" spans="1:6" x14ac:dyDescent="0.25">
      <c r="A103" t="str">
        <f t="shared" si="26"/>
        <v>Andrew Morrow</v>
      </c>
      <c r="C103">
        <v>1</v>
      </c>
      <c r="D103" t="s">
        <v>23</v>
      </c>
      <c r="E103">
        <f t="shared" si="27"/>
        <v>10</v>
      </c>
      <c r="F103">
        <f t="shared" si="17"/>
        <v>10</v>
      </c>
    </row>
    <row r="104" spans="1:6" x14ac:dyDescent="0.25">
      <c r="A104" t="str">
        <f t="shared" si="26"/>
        <v>Andrew Morrow</v>
      </c>
      <c r="E104">
        <f t="shared" si="27"/>
        <v>10</v>
      </c>
      <c r="F104">
        <f t="shared" si="17"/>
        <v>0</v>
      </c>
    </row>
    <row r="105" spans="1:6" x14ac:dyDescent="0.25">
      <c r="A105" t="str">
        <f t="shared" si="26"/>
        <v>Andrew Morrow</v>
      </c>
      <c r="B105" t="s">
        <v>48</v>
      </c>
      <c r="E105">
        <v>15</v>
      </c>
      <c r="F105">
        <f t="shared" si="17"/>
        <v>0</v>
      </c>
    </row>
    <row r="106" spans="1:6" x14ac:dyDescent="0.25">
      <c r="A106" t="str">
        <f t="shared" si="26"/>
        <v>Andrew Morrow</v>
      </c>
      <c r="E106">
        <f t="shared" ref="E106:E108" si="28">E105</f>
        <v>15</v>
      </c>
      <c r="F106">
        <f t="shared" si="17"/>
        <v>0</v>
      </c>
    </row>
    <row r="107" spans="1:6" x14ac:dyDescent="0.25">
      <c r="A107" t="str">
        <f t="shared" si="26"/>
        <v>Andrew Morrow</v>
      </c>
      <c r="C107">
        <v>1</v>
      </c>
      <c r="D107" t="s">
        <v>4</v>
      </c>
      <c r="E107">
        <f t="shared" si="28"/>
        <v>15</v>
      </c>
      <c r="F107">
        <f t="shared" si="17"/>
        <v>15</v>
      </c>
    </row>
    <row r="108" spans="1:6" x14ac:dyDescent="0.25">
      <c r="A108" t="str">
        <f t="shared" si="26"/>
        <v>Andrew Morrow</v>
      </c>
      <c r="E108">
        <f t="shared" si="28"/>
        <v>15</v>
      </c>
      <c r="F108">
        <f t="shared" si="17"/>
        <v>0</v>
      </c>
    </row>
    <row r="109" spans="1:6" x14ac:dyDescent="0.25">
      <c r="A109" t="str">
        <f t="shared" si="26"/>
        <v>Andrew Morrow</v>
      </c>
      <c r="B109" t="s">
        <v>49</v>
      </c>
      <c r="E109">
        <v>8</v>
      </c>
      <c r="F109">
        <f t="shared" si="17"/>
        <v>0</v>
      </c>
    </row>
    <row r="110" spans="1:6" x14ac:dyDescent="0.25">
      <c r="A110" t="str">
        <f t="shared" si="26"/>
        <v>Andrew Morrow</v>
      </c>
      <c r="E110">
        <f t="shared" ref="E110:E112" si="29">E109</f>
        <v>8</v>
      </c>
      <c r="F110">
        <f t="shared" si="17"/>
        <v>0</v>
      </c>
    </row>
    <row r="111" spans="1:6" x14ac:dyDescent="0.25">
      <c r="A111" t="str">
        <f t="shared" si="26"/>
        <v>Andrew Morrow</v>
      </c>
      <c r="C111">
        <v>1</v>
      </c>
      <c r="D111" t="s">
        <v>32</v>
      </c>
      <c r="E111">
        <f t="shared" si="29"/>
        <v>8</v>
      </c>
      <c r="F111">
        <f t="shared" si="17"/>
        <v>8</v>
      </c>
    </row>
    <row r="112" spans="1:6" x14ac:dyDescent="0.25">
      <c r="A112" t="str">
        <f t="shared" si="26"/>
        <v>Andrew Morrow</v>
      </c>
      <c r="E112">
        <f t="shared" si="29"/>
        <v>8</v>
      </c>
      <c r="F112">
        <f t="shared" si="17"/>
        <v>0</v>
      </c>
    </row>
    <row r="113" spans="1:6" x14ac:dyDescent="0.25">
      <c r="A113" t="str">
        <f t="shared" si="26"/>
        <v>Andrew Morrow</v>
      </c>
      <c r="B113" t="s">
        <v>50</v>
      </c>
      <c r="E113">
        <v>22</v>
      </c>
      <c r="F113">
        <f t="shared" si="17"/>
        <v>0</v>
      </c>
    </row>
    <row r="114" spans="1:6" x14ac:dyDescent="0.25">
      <c r="A114" t="str">
        <f t="shared" si="26"/>
        <v>Andrew Morrow</v>
      </c>
      <c r="E114">
        <f t="shared" ref="E114:E116" si="30">E113</f>
        <v>22</v>
      </c>
      <c r="F114">
        <f t="shared" si="17"/>
        <v>0</v>
      </c>
    </row>
    <row r="115" spans="1:6" x14ac:dyDescent="0.25">
      <c r="A115" t="str">
        <f t="shared" si="26"/>
        <v>Andrew Morrow</v>
      </c>
      <c r="C115">
        <v>1</v>
      </c>
      <c r="D115" t="s">
        <v>13</v>
      </c>
      <c r="E115">
        <f t="shared" si="30"/>
        <v>22</v>
      </c>
      <c r="F115">
        <f t="shared" si="17"/>
        <v>22</v>
      </c>
    </row>
    <row r="116" spans="1:6" x14ac:dyDescent="0.25">
      <c r="A116" t="str">
        <f t="shared" si="26"/>
        <v>Andrew Morrow</v>
      </c>
      <c r="E116">
        <f t="shared" si="30"/>
        <v>22</v>
      </c>
      <c r="F116">
        <f t="shared" si="17"/>
        <v>0</v>
      </c>
    </row>
    <row r="117" spans="1:6" x14ac:dyDescent="0.25">
      <c r="A117" t="str">
        <f t="shared" si="26"/>
        <v>Andrew Morrow</v>
      </c>
      <c r="B117" t="s">
        <v>51</v>
      </c>
      <c r="E117">
        <v>54</v>
      </c>
      <c r="F117">
        <f t="shared" si="17"/>
        <v>0</v>
      </c>
    </row>
    <row r="118" spans="1:6" x14ac:dyDescent="0.25">
      <c r="A118" t="str">
        <f t="shared" si="26"/>
        <v>Andrew Morrow</v>
      </c>
      <c r="E118">
        <f t="shared" ref="E118:E123" si="31">E117</f>
        <v>54</v>
      </c>
      <c r="F118">
        <f t="shared" si="17"/>
        <v>0</v>
      </c>
    </row>
    <row r="119" spans="1:6" x14ac:dyDescent="0.25">
      <c r="A119" t="str">
        <f t="shared" si="26"/>
        <v>Andrew Morrow</v>
      </c>
      <c r="C119">
        <v>0.35299999999999998</v>
      </c>
      <c r="D119" t="s">
        <v>18</v>
      </c>
      <c r="E119">
        <f t="shared" si="31"/>
        <v>54</v>
      </c>
      <c r="F119">
        <f t="shared" si="17"/>
        <v>19.061999999999998</v>
      </c>
    </row>
    <row r="120" spans="1:6" x14ac:dyDescent="0.25">
      <c r="A120" t="str">
        <f t="shared" si="26"/>
        <v>Andrew Morrow</v>
      </c>
      <c r="C120">
        <v>0.27300000000000002</v>
      </c>
      <c r="D120" t="s">
        <v>4</v>
      </c>
      <c r="E120">
        <f t="shared" si="31"/>
        <v>54</v>
      </c>
      <c r="F120">
        <f t="shared" si="17"/>
        <v>14.742000000000001</v>
      </c>
    </row>
    <row r="121" spans="1:6" x14ac:dyDescent="0.25">
      <c r="A121" t="str">
        <f t="shared" si="26"/>
        <v>Andrew Morrow</v>
      </c>
      <c r="C121">
        <v>0.28899999999999998</v>
      </c>
      <c r="D121" t="s">
        <v>32</v>
      </c>
      <c r="E121">
        <f t="shared" si="31"/>
        <v>54</v>
      </c>
      <c r="F121">
        <f t="shared" si="17"/>
        <v>15.605999999999998</v>
      </c>
    </row>
    <row r="122" spans="1:6" x14ac:dyDescent="0.25">
      <c r="A122" t="str">
        <f t="shared" si="26"/>
        <v>Andrew Morrow</v>
      </c>
      <c r="C122">
        <v>8.3000000000000004E-2</v>
      </c>
      <c r="D122" t="s">
        <v>13</v>
      </c>
      <c r="E122">
        <f t="shared" si="31"/>
        <v>54</v>
      </c>
      <c r="F122">
        <f t="shared" si="17"/>
        <v>4.4820000000000002</v>
      </c>
    </row>
    <row r="123" spans="1:6" x14ac:dyDescent="0.25">
      <c r="A123" t="s">
        <v>540</v>
      </c>
      <c r="E123">
        <f t="shared" si="31"/>
        <v>54</v>
      </c>
      <c r="F123">
        <f t="shared" si="17"/>
        <v>0</v>
      </c>
    </row>
    <row r="124" spans="1:6" x14ac:dyDescent="0.25">
      <c r="A124" t="str">
        <f t="shared" ref="A124:A155" si="32">A123</f>
        <v>Andy Schwerin</v>
      </c>
      <c r="B124" t="s">
        <v>54</v>
      </c>
      <c r="E124">
        <v>59</v>
      </c>
      <c r="F124">
        <f t="shared" si="17"/>
        <v>0</v>
      </c>
    </row>
    <row r="125" spans="1:6" x14ac:dyDescent="0.25">
      <c r="A125" t="str">
        <f t="shared" si="32"/>
        <v>Andy Schwerin</v>
      </c>
      <c r="E125">
        <f t="shared" ref="E125:E128" si="33">E124</f>
        <v>59</v>
      </c>
      <c r="F125">
        <f t="shared" si="17"/>
        <v>0</v>
      </c>
    </row>
    <row r="126" spans="1:6" x14ac:dyDescent="0.25">
      <c r="A126" t="str">
        <f t="shared" si="32"/>
        <v>Andy Schwerin</v>
      </c>
      <c r="C126">
        <v>0.98099999999999998</v>
      </c>
      <c r="D126" t="s">
        <v>9</v>
      </c>
      <c r="E126">
        <f t="shared" si="33"/>
        <v>59</v>
      </c>
      <c r="F126">
        <f t="shared" si="17"/>
        <v>57.878999999999998</v>
      </c>
    </row>
    <row r="127" spans="1:6" x14ac:dyDescent="0.25">
      <c r="A127" t="str">
        <f t="shared" si="32"/>
        <v>Andy Schwerin</v>
      </c>
      <c r="C127">
        <v>1.7999999999999999E-2</v>
      </c>
      <c r="D127" t="s">
        <v>42</v>
      </c>
      <c r="E127">
        <f t="shared" si="33"/>
        <v>59</v>
      </c>
      <c r="F127">
        <f t="shared" si="17"/>
        <v>1.0619999999999998</v>
      </c>
    </row>
    <row r="128" spans="1:6" x14ac:dyDescent="0.25">
      <c r="A128" t="str">
        <f t="shared" si="32"/>
        <v>Andy Schwerin</v>
      </c>
      <c r="E128">
        <f t="shared" si="33"/>
        <v>59</v>
      </c>
      <c r="F128">
        <f t="shared" si="17"/>
        <v>0</v>
      </c>
    </row>
    <row r="129" spans="1:6" x14ac:dyDescent="0.25">
      <c r="A129" t="str">
        <f t="shared" si="32"/>
        <v>Andy Schwerin</v>
      </c>
      <c r="B129" t="s">
        <v>55</v>
      </c>
      <c r="E129">
        <v>362</v>
      </c>
      <c r="F129">
        <f t="shared" si="17"/>
        <v>0</v>
      </c>
    </row>
    <row r="130" spans="1:6" x14ac:dyDescent="0.25">
      <c r="A130" t="str">
        <f t="shared" si="32"/>
        <v>Andy Schwerin</v>
      </c>
      <c r="E130">
        <f t="shared" ref="E130:E134" si="34">E129</f>
        <v>362</v>
      </c>
      <c r="F130">
        <f t="shared" si="17"/>
        <v>0</v>
      </c>
    </row>
    <row r="131" spans="1:6" x14ac:dyDescent="0.25">
      <c r="A131" t="str">
        <f t="shared" si="32"/>
        <v>Andy Schwerin</v>
      </c>
      <c r="C131">
        <v>0.504</v>
      </c>
      <c r="D131" t="s">
        <v>56</v>
      </c>
      <c r="E131">
        <f t="shared" si="34"/>
        <v>362</v>
      </c>
      <c r="F131">
        <f t="shared" ref="F131:F194" si="35">E131*C131</f>
        <v>182.44800000000001</v>
      </c>
    </row>
    <row r="132" spans="1:6" x14ac:dyDescent="0.25">
      <c r="A132" t="str">
        <f t="shared" si="32"/>
        <v>Andy Schwerin</v>
      </c>
      <c r="C132">
        <v>5.0000000000000001E-3</v>
      </c>
      <c r="D132" t="s">
        <v>13</v>
      </c>
      <c r="E132">
        <f t="shared" si="34"/>
        <v>362</v>
      </c>
      <c r="F132">
        <f t="shared" si="35"/>
        <v>1.81</v>
      </c>
    </row>
    <row r="133" spans="1:6" x14ac:dyDescent="0.25">
      <c r="A133" t="str">
        <f t="shared" si="32"/>
        <v>Andy Schwerin</v>
      </c>
      <c r="C133">
        <v>0.48899999999999999</v>
      </c>
      <c r="D133" t="s">
        <v>30</v>
      </c>
      <c r="E133">
        <f t="shared" si="34"/>
        <v>362</v>
      </c>
      <c r="F133">
        <f t="shared" si="35"/>
        <v>177.018</v>
      </c>
    </row>
    <row r="134" spans="1:6" x14ac:dyDescent="0.25">
      <c r="A134" t="str">
        <f t="shared" si="32"/>
        <v>Andy Schwerin</v>
      </c>
      <c r="E134">
        <f t="shared" si="34"/>
        <v>362</v>
      </c>
      <c r="F134">
        <f t="shared" si="35"/>
        <v>0</v>
      </c>
    </row>
    <row r="135" spans="1:6" x14ac:dyDescent="0.25">
      <c r="A135" t="str">
        <f t="shared" si="32"/>
        <v>Andy Schwerin</v>
      </c>
      <c r="B135" t="s">
        <v>57</v>
      </c>
      <c r="E135">
        <v>79</v>
      </c>
      <c r="F135">
        <f t="shared" si="35"/>
        <v>0</v>
      </c>
    </row>
    <row r="136" spans="1:6" x14ac:dyDescent="0.25">
      <c r="A136" t="str">
        <f t="shared" si="32"/>
        <v>Andy Schwerin</v>
      </c>
      <c r="E136">
        <f t="shared" ref="E136:E138" si="36">E135</f>
        <v>79</v>
      </c>
      <c r="F136">
        <f t="shared" si="35"/>
        <v>0</v>
      </c>
    </row>
    <row r="137" spans="1:6" x14ac:dyDescent="0.25">
      <c r="A137" t="str">
        <f t="shared" si="32"/>
        <v>Andy Schwerin</v>
      </c>
      <c r="C137">
        <v>1</v>
      </c>
      <c r="D137" t="s">
        <v>58</v>
      </c>
      <c r="E137">
        <f t="shared" si="36"/>
        <v>79</v>
      </c>
      <c r="F137">
        <f t="shared" si="35"/>
        <v>79</v>
      </c>
    </row>
    <row r="138" spans="1:6" x14ac:dyDescent="0.25">
      <c r="A138" t="str">
        <f t="shared" si="32"/>
        <v>Andy Schwerin</v>
      </c>
      <c r="E138">
        <f t="shared" si="36"/>
        <v>79</v>
      </c>
      <c r="F138">
        <f t="shared" si="35"/>
        <v>0</v>
      </c>
    </row>
    <row r="139" spans="1:6" x14ac:dyDescent="0.25">
      <c r="A139" t="str">
        <f t="shared" si="32"/>
        <v>Andy Schwerin</v>
      </c>
      <c r="B139" t="s">
        <v>59</v>
      </c>
      <c r="E139">
        <v>234</v>
      </c>
      <c r="F139">
        <f t="shared" si="35"/>
        <v>0</v>
      </c>
    </row>
    <row r="140" spans="1:6" x14ac:dyDescent="0.25">
      <c r="A140" t="str">
        <f t="shared" si="32"/>
        <v>Andy Schwerin</v>
      </c>
      <c r="E140">
        <f t="shared" ref="E140:E144" si="37">E139</f>
        <v>234</v>
      </c>
      <c r="F140">
        <f t="shared" si="35"/>
        <v>0</v>
      </c>
    </row>
    <row r="141" spans="1:6" x14ac:dyDescent="0.25">
      <c r="A141" t="str">
        <f t="shared" si="32"/>
        <v>Andy Schwerin</v>
      </c>
      <c r="C141">
        <v>0.29799999999999999</v>
      </c>
      <c r="D141" t="s">
        <v>4</v>
      </c>
      <c r="E141">
        <f t="shared" si="37"/>
        <v>234</v>
      </c>
      <c r="F141">
        <f t="shared" si="35"/>
        <v>69.731999999999999</v>
      </c>
    </row>
    <row r="142" spans="1:6" x14ac:dyDescent="0.25">
      <c r="A142" t="str">
        <f t="shared" si="32"/>
        <v>Andy Schwerin</v>
      </c>
      <c r="C142">
        <v>0.61199999999999999</v>
      </c>
      <c r="D142" t="s">
        <v>32</v>
      </c>
      <c r="E142">
        <f t="shared" si="37"/>
        <v>234</v>
      </c>
      <c r="F142">
        <f t="shared" si="35"/>
        <v>143.208</v>
      </c>
    </row>
    <row r="143" spans="1:6" x14ac:dyDescent="0.25">
      <c r="A143" t="str">
        <f t="shared" si="32"/>
        <v>Andy Schwerin</v>
      </c>
      <c r="C143">
        <v>8.8999999999999996E-2</v>
      </c>
      <c r="D143" t="s">
        <v>13</v>
      </c>
      <c r="E143">
        <f t="shared" si="37"/>
        <v>234</v>
      </c>
      <c r="F143">
        <f t="shared" si="35"/>
        <v>20.826000000000001</v>
      </c>
    </row>
    <row r="144" spans="1:6" x14ac:dyDescent="0.25">
      <c r="A144" t="str">
        <f t="shared" si="32"/>
        <v>Andy Schwerin</v>
      </c>
      <c r="E144">
        <f t="shared" si="37"/>
        <v>234</v>
      </c>
      <c r="F144">
        <f t="shared" si="35"/>
        <v>0</v>
      </c>
    </row>
    <row r="145" spans="1:6" x14ac:dyDescent="0.25">
      <c r="A145" t="str">
        <f t="shared" si="32"/>
        <v>Andy Schwerin</v>
      </c>
      <c r="B145" t="s">
        <v>60</v>
      </c>
      <c r="E145">
        <v>61</v>
      </c>
      <c r="F145">
        <f t="shared" si="35"/>
        <v>0</v>
      </c>
    </row>
    <row r="146" spans="1:6" x14ac:dyDescent="0.25">
      <c r="A146" t="str">
        <f t="shared" si="32"/>
        <v>Andy Schwerin</v>
      </c>
      <c r="E146">
        <f t="shared" ref="E146:E151" si="38">E145</f>
        <v>61</v>
      </c>
      <c r="F146">
        <f t="shared" si="35"/>
        <v>0</v>
      </c>
    </row>
    <row r="147" spans="1:6" x14ac:dyDescent="0.25">
      <c r="A147" t="str">
        <f t="shared" si="32"/>
        <v>Andy Schwerin</v>
      </c>
      <c r="C147">
        <v>1.2999999999999999E-2</v>
      </c>
      <c r="D147" t="s">
        <v>61</v>
      </c>
      <c r="E147">
        <f t="shared" si="38"/>
        <v>61</v>
      </c>
      <c r="F147">
        <f t="shared" si="35"/>
        <v>0.79299999999999993</v>
      </c>
    </row>
    <row r="148" spans="1:6" x14ac:dyDescent="0.25">
      <c r="A148" t="str">
        <f t="shared" si="32"/>
        <v>Andy Schwerin</v>
      </c>
      <c r="C148">
        <v>0.113</v>
      </c>
      <c r="D148" t="s">
        <v>62</v>
      </c>
      <c r="E148">
        <f t="shared" si="38"/>
        <v>61</v>
      </c>
      <c r="F148">
        <f t="shared" si="35"/>
        <v>6.8929999999999998</v>
      </c>
    </row>
    <row r="149" spans="1:6" x14ac:dyDescent="0.25">
      <c r="A149" t="str">
        <f t="shared" si="32"/>
        <v>Andy Schwerin</v>
      </c>
      <c r="C149">
        <v>0.51</v>
      </c>
      <c r="D149" t="s">
        <v>4</v>
      </c>
      <c r="E149">
        <f t="shared" si="38"/>
        <v>61</v>
      </c>
      <c r="F149">
        <f t="shared" si="35"/>
        <v>31.11</v>
      </c>
    </row>
    <row r="150" spans="1:6" x14ac:dyDescent="0.25">
      <c r="A150" t="str">
        <f t="shared" si="32"/>
        <v>Andy Schwerin</v>
      </c>
      <c r="C150">
        <v>0.36099999999999999</v>
      </c>
      <c r="D150" t="s">
        <v>13</v>
      </c>
      <c r="E150">
        <f t="shared" si="38"/>
        <v>61</v>
      </c>
      <c r="F150">
        <f t="shared" si="35"/>
        <v>22.021000000000001</v>
      </c>
    </row>
    <row r="151" spans="1:6" x14ac:dyDescent="0.25">
      <c r="A151" t="str">
        <f t="shared" si="32"/>
        <v>Andy Schwerin</v>
      </c>
      <c r="E151">
        <f t="shared" si="38"/>
        <v>61</v>
      </c>
      <c r="F151">
        <f t="shared" si="35"/>
        <v>0</v>
      </c>
    </row>
    <row r="152" spans="1:6" x14ac:dyDescent="0.25">
      <c r="A152" t="str">
        <f t="shared" si="32"/>
        <v>Andy Schwerin</v>
      </c>
      <c r="B152" t="s">
        <v>63</v>
      </c>
      <c r="E152">
        <v>6</v>
      </c>
      <c r="F152">
        <f t="shared" si="35"/>
        <v>0</v>
      </c>
    </row>
    <row r="153" spans="1:6" x14ac:dyDescent="0.25">
      <c r="A153" t="str">
        <f t="shared" si="32"/>
        <v>Andy Schwerin</v>
      </c>
      <c r="E153">
        <f t="shared" ref="E153:E155" si="39">E152</f>
        <v>6</v>
      </c>
      <c r="F153">
        <f t="shared" si="35"/>
        <v>0</v>
      </c>
    </row>
    <row r="154" spans="1:6" x14ac:dyDescent="0.25">
      <c r="A154" t="str">
        <f t="shared" si="32"/>
        <v>Andy Schwerin</v>
      </c>
      <c r="C154">
        <v>1</v>
      </c>
      <c r="D154" t="s">
        <v>64</v>
      </c>
      <c r="E154">
        <f t="shared" si="39"/>
        <v>6</v>
      </c>
      <c r="F154">
        <f t="shared" si="35"/>
        <v>6</v>
      </c>
    </row>
    <row r="155" spans="1:6" x14ac:dyDescent="0.25">
      <c r="A155" t="str">
        <f t="shared" si="32"/>
        <v>Andy Schwerin</v>
      </c>
      <c r="E155">
        <f t="shared" si="39"/>
        <v>6</v>
      </c>
      <c r="F155">
        <f t="shared" si="35"/>
        <v>0</v>
      </c>
    </row>
    <row r="156" spans="1:6" x14ac:dyDescent="0.25">
      <c r="A156" t="str">
        <f t="shared" ref="A156:A187" si="40">A155</f>
        <v>Andy Schwerin</v>
      </c>
      <c r="B156" t="s">
        <v>65</v>
      </c>
      <c r="E156">
        <v>337</v>
      </c>
      <c r="F156">
        <f t="shared" si="35"/>
        <v>0</v>
      </c>
    </row>
    <row r="157" spans="1:6" x14ac:dyDescent="0.25">
      <c r="A157" t="str">
        <f t="shared" si="40"/>
        <v>Andy Schwerin</v>
      </c>
      <c r="E157">
        <f t="shared" ref="E157:E161" si="41">E156</f>
        <v>337</v>
      </c>
      <c r="F157">
        <f t="shared" si="35"/>
        <v>0</v>
      </c>
    </row>
    <row r="158" spans="1:6" x14ac:dyDescent="0.25">
      <c r="A158" t="str">
        <f t="shared" si="40"/>
        <v>Andy Schwerin</v>
      </c>
      <c r="C158">
        <v>0.309</v>
      </c>
      <c r="D158" t="s">
        <v>66</v>
      </c>
      <c r="E158">
        <f t="shared" si="41"/>
        <v>337</v>
      </c>
      <c r="F158">
        <f t="shared" si="35"/>
        <v>104.133</v>
      </c>
    </row>
    <row r="159" spans="1:6" x14ac:dyDescent="0.25">
      <c r="A159" t="str">
        <f t="shared" si="40"/>
        <v>Andy Schwerin</v>
      </c>
      <c r="C159">
        <v>0.40500000000000003</v>
      </c>
      <c r="D159" t="s">
        <v>67</v>
      </c>
      <c r="E159">
        <f t="shared" si="41"/>
        <v>337</v>
      </c>
      <c r="F159">
        <f t="shared" si="35"/>
        <v>136.48500000000001</v>
      </c>
    </row>
    <row r="160" spans="1:6" x14ac:dyDescent="0.25">
      <c r="A160" t="str">
        <f t="shared" si="40"/>
        <v>Andy Schwerin</v>
      </c>
      <c r="C160">
        <v>0.28399999999999997</v>
      </c>
      <c r="D160" t="s">
        <v>18</v>
      </c>
      <c r="E160">
        <f t="shared" si="41"/>
        <v>337</v>
      </c>
      <c r="F160">
        <f t="shared" si="35"/>
        <v>95.707999999999998</v>
      </c>
    </row>
    <row r="161" spans="1:6" x14ac:dyDescent="0.25">
      <c r="A161" t="str">
        <f t="shared" si="40"/>
        <v>Andy Schwerin</v>
      </c>
      <c r="E161">
        <f t="shared" si="41"/>
        <v>337</v>
      </c>
      <c r="F161">
        <f t="shared" si="35"/>
        <v>0</v>
      </c>
    </row>
    <row r="162" spans="1:6" x14ac:dyDescent="0.25">
      <c r="A162" t="str">
        <f t="shared" si="40"/>
        <v>Andy Schwerin</v>
      </c>
      <c r="B162" t="s">
        <v>68</v>
      </c>
      <c r="E162">
        <v>14</v>
      </c>
      <c r="F162">
        <f t="shared" si="35"/>
        <v>0</v>
      </c>
    </row>
    <row r="163" spans="1:6" x14ac:dyDescent="0.25">
      <c r="A163" t="str">
        <f t="shared" si="40"/>
        <v>Andy Schwerin</v>
      </c>
      <c r="E163">
        <f t="shared" ref="E163:E166" si="42">E162</f>
        <v>14</v>
      </c>
      <c r="F163">
        <f t="shared" si="35"/>
        <v>0</v>
      </c>
    </row>
    <row r="164" spans="1:6" x14ac:dyDescent="0.25">
      <c r="A164" t="str">
        <f t="shared" si="40"/>
        <v>Andy Schwerin</v>
      </c>
      <c r="C164">
        <v>0.5</v>
      </c>
      <c r="D164" t="s">
        <v>13</v>
      </c>
      <c r="E164">
        <f t="shared" si="42"/>
        <v>14</v>
      </c>
      <c r="F164">
        <f t="shared" si="35"/>
        <v>7</v>
      </c>
    </row>
    <row r="165" spans="1:6" x14ac:dyDescent="0.25">
      <c r="A165" t="str">
        <f t="shared" si="40"/>
        <v>Andy Schwerin</v>
      </c>
      <c r="C165">
        <v>0.5</v>
      </c>
      <c r="D165" t="s">
        <v>11</v>
      </c>
      <c r="E165">
        <f t="shared" si="42"/>
        <v>14</v>
      </c>
      <c r="F165">
        <f t="shared" si="35"/>
        <v>7</v>
      </c>
    </row>
    <row r="166" spans="1:6" x14ac:dyDescent="0.25">
      <c r="A166" t="str">
        <f t="shared" si="40"/>
        <v>Andy Schwerin</v>
      </c>
      <c r="E166">
        <f t="shared" si="42"/>
        <v>14</v>
      </c>
      <c r="F166">
        <f t="shared" si="35"/>
        <v>0</v>
      </c>
    </row>
    <row r="167" spans="1:6" x14ac:dyDescent="0.25">
      <c r="A167" t="str">
        <f t="shared" si="40"/>
        <v>Andy Schwerin</v>
      </c>
      <c r="B167" t="s">
        <v>69</v>
      </c>
      <c r="E167">
        <v>43</v>
      </c>
      <c r="F167">
        <f t="shared" si="35"/>
        <v>0</v>
      </c>
    </row>
    <row r="168" spans="1:6" x14ac:dyDescent="0.25">
      <c r="A168" t="str">
        <f t="shared" si="40"/>
        <v>Andy Schwerin</v>
      </c>
      <c r="E168">
        <f t="shared" ref="E168:E173" si="43">E167</f>
        <v>43</v>
      </c>
      <c r="F168">
        <f t="shared" si="35"/>
        <v>0</v>
      </c>
    </row>
    <row r="169" spans="1:6" x14ac:dyDescent="0.25">
      <c r="A169" t="str">
        <f t="shared" si="40"/>
        <v>Andy Schwerin</v>
      </c>
      <c r="C169">
        <v>0.443</v>
      </c>
      <c r="D169" t="s">
        <v>67</v>
      </c>
      <c r="E169">
        <f t="shared" si="43"/>
        <v>43</v>
      </c>
      <c r="F169">
        <f t="shared" si="35"/>
        <v>19.048999999999999</v>
      </c>
    </row>
    <row r="170" spans="1:6" x14ac:dyDescent="0.25">
      <c r="A170" t="str">
        <f t="shared" si="40"/>
        <v>Andy Schwerin</v>
      </c>
      <c r="C170">
        <v>8.5999999999999993E-2</v>
      </c>
      <c r="D170" t="s">
        <v>70</v>
      </c>
      <c r="E170">
        <f t="shared" si="43"/>
        <v>43</v>
      </c>
      <c r="F170">
        <f t="shared" si="35"/>
        <v>3.6979999999999995</v>
      </c>
    </row>
    <row r="171" spans="1:6" x14ac:dyDescent="0.25">
      <c r="A171" t="str">
        <f t="shared" si="40"/>
        <v>Andy Schwerin</v>
      </c>
      <c r="C171">
        <v>0.45300000000000001</v>
      </c>
      <c r="D171" t="s">
        <v>11</v>
      </c>
      <c r="E171">
        <f t="shared" si="43"/>
        <v>43</v>
      </c>
      <c r="F171">
        <f t="shared" si="35"/>
        <v>19.478999999999999</v>
      </c>
    </row>
    <row r="172" spans="1:6" x14ac:dyDescent="0.25">
      <c r="A172" t="str">
        <f t="shared" si="40"/>
        <v>Andy Schwerin</v>
      </c>
      <c r="C172">
        <v>1.6E-2</v>
      </c>
      <c r="D172" t="s">
        <v>71</v>
      </c>
      <c r="E172">
        <f t="shared" si="43"/>
        <v>43</v>
      </c>
      <c r="F172">
        <f t="shared" si="35"/>
        <v>0.68800000000000006</v>
      </c>
    </row>
    <row r="173" spans="1:6" x14ac:dyDescent="0.25">
      <c r="A173" t="str">
        <f t="shared" si="40"/>
        <v>Andy Schwerin</v>
      </c>
      <c r="E173">
        <f t="shared" si="43"/>
        <v>43</v>
      </c>
      <c r="F173">
        <f t="shared" si="35"/>
        <v>0</v>
      </c>
    </row>
    <row r="174" spans="1:6" x14ac:dyDescent="0.25">
      <c r="A174" t="str">
        <f t="shared" si="40"/>
        <v>Andy Schwerin</v>
      </c>
      <c r="B174" t="s">
        <v>72</v>
      </c>
      <c r="E174">
        <v>266</v>
      </c>
      <c r="F174">
        <f t="shared" si="35"/>
        <v>0</v>
      </c>
    </row>
    <row r="175" spans="1:6" x14ac:dyDescent="0.25">
      <c r="A175" t="str">
        <f t="shared" si="40"/>
        <v>Andy Schwerin</v>
      </c>
      <c r="E175">
        <f t="shared" ref="E175:E177" si="44">E174</f>
        <v>266</v>
      </c>
      <c r="F175">
        <f t="shared" si="35"/>
        <v>0</v>
      </c>
    </row>
    <row r="176" spans="1:6" x14ac:dyDescent="0.25">
      <c r="A176" t="str">
        <f t="shared" si="40"/>
        <v>Andy Schwerin</v>
      </c>
      <c r="C176">
        <v>1</v>
      </c>
      <c r="D176" t="s">
        <v>67</v>
      </c>
      <c r="E176">
        <f t="shared" si="44"/>
        <v>266</v>
      </c>
      <c r="F176">
        <f t="shared" si="35"/>
        <v>266</v>
      </c>
    </row>
    <row r="177" spans="1:6" x14ac:dyDescent="0.25">
      <c r="A177" t="str">
        <f t="shared" si="40"/>
        <v>Andy Schwerin</v>
      </c>
      <c r="E177">
        <f t="shared" si="44"/>
        <v>266</v>
      </c>
      <c r="F177">
        <f t="shared" si="35"/>
        <v>0</v>
      </c>
    </row>
    <row r="178" spans="1:6" x14ac:dyDescent="0.25">
      <c r="A178" t="str">
        <f t="shared" si="40"/>
        <v>Andy Schwerin</v>
      </c>
      <c r="B178" t="s">
        <v>73</v>
      </c>
      <c r="E178">
        <v>501</v>
      </c>
      <c r="F178">
        <f t="shared" si="35"/>
        <v>0</v>
      </c>
    </row>
    <row r="179" spans="1:6" x14ac:dyDescent="0.25">
      <c r="A179" t="str">
        <f t="shared" si="40"/>
        <v>Andy Schwerin</v>
      </c>
      <c r="E179">
        <f t="shared" ref="E179:E186" si="45">E178</f>
        <v>501</v>
      </c>
      <c r="F179">
        <f t="shared" si="35"/>
        <v>0</v>
      </c>
    </row>
    <row r="180" spans="1:6" x14ac:dyDescent="0.25">
      <c r="A180" t="str">
        <f t="shared" si="40"/>
        <v>Andy Schwerin</v>
      </c>
      <c r="C180">
        <v>4.0000000000000001E-3</v>
      </c>
      <c r="D180" t="s">
        <v>61</v>
      </c>
      <c r="E180">
        <f t="shared" si="45"/>
        <v>501</v>
      </c>
      <c r="F180">
        <f t="shared" si="35"/>
        <v>2.004</v>
      </c>
    </row>
    <row r="181" spans="1:6" x14ac:dyDescent="0.25">
      <c r="A181" t="str">
        <f t="shared" si="40"/>
        <v>Andy Schwerin</v>
      </c>
      <c r="C181">
        <v>0.2</v>
      </c>
      <c r="D181" t="s">
        <v>9</v>
      </c>
      <c r="E181">
        <f t="shared" si="45"/>
        <v>501</v>
      </c>
      <c r="F181">
        <f t="shared" si="35"/>
        <v>100.2</v>
      </c>
    </row>
    <row r="182" spans="1:6" x14ac:dyDescent="0.25">
      <c r="A182" t="str">
        <f t="shared" si="40"/>
        <v>Andy Schwerin</v>
      </c>
      <c r="C182">
        <v>0.42799999999999999</v>
      </c>
      <c r="D182" t="s">
        <v>18</v>
      </c>
      <c r="E182">
        <f t="shared" si="45"/>
        <v>501</v>
      </c>
      <c r="F182">
        <f t="shared" si="35"/>
        <v>214.428</v>
      </c>
    </row>
    <row r="183" spans="1:6" x14ac:dyDescent="0.25">
      <c r="A183" t="str">
        <f t="shared" si="40"/>
        <v>Andy Schwerin</v>
      </c>
      <c r="C183">
        <v>0.06</v>
      </c>
      <c r="D183" t="s">
        <v>13</v>
      </c>
      <c r="E183">
        <f t="shared" si="45"/>
        <v>501</v>
      </c>
      <c r="F183">
        <f t="shared" si="35"/>
        <v>30.06</v>
      </c>
    </row>
    <row r="184" spans="1:6" x14ac:dyDescent="0.25">
      <c r="A184" t="str">
        <f t="shared" si="40"/>
        <v>Andy Schwerin</v>
      </c>
      <c r="C184">
        <v>0.3</v>
      </c>
      <c r="D184" t="s">
        <v>70</v>
      </c>
      <c r="E184">
        <f t="shared" si="45"/>
        <v>501</v>
      </c>
      <c r="F184">
        <f t="shared" si="35"/>
        <v>150.29999999999998</v>
      </c>
    </row>
    <row r="185" spans="1:6" x14ac:dyDescent="0.25">
      <c r="A185" t="str">
        <f t="shared" si="40"/>
        <v>Andy Schwerin</v>
      </c>
      <c r="C185">
        <v>5.0000000000000001E-3</v>
      </c>
      <c r="D185" t="s">
        <v>71</v>
      </c>
      <c r="E185">
        <f t="shared" si="45"/>
        <v>501</v>
      </c>
      <c r="F185">
        <f t="shared" si="35"/>
        <v>2.5049999999999999</v>
      </c>
    </row>
    <row r="186" spans="1:6" x14ac:dyDescent="0.25">
      <c r="A186" t="str">
        <f t="shared" si="40"/>
        <v>Andy Schwerin</v>
      </c>
      <c r="E186">
        <f t="shared" si="45"/>
        <v>501</v>
      </c>
      <c r="F186">
        <f t="shared" si="35"/>
        <v>0</v>
      </c>
    </row>
    <row r="187" spans="1:6" x14ac:dyDescent="0.25">
      <c r="A187" t="str">
        <f t="shared" si="40"/>
        <v>Andy Schwerin</v>
      </c>
      <c r="B187" t="s">
        <v>74</v>
      </c>
      <c r="E187">
        <v>603</v>
      </c>
      <c r="F187">
        <f t="shared" si="35"/>
        <v>0</v>
      </c>
    </row>
    <row r="188" spans="1:6" x14ac:dyDescent="0.25">
      <c r="A188" t="str">
        <f t="shared" ref="A188:A209" si="46">A187</f>
        <v>Andy Schwerin</v>
      </c>
      <c r="E188">
        <f t="shared" ref="E188:E190" si="47">E187</f>
        <v>603</v>
      </c>
      <c r="F188">
        <f t="shared" si="35"/>
        <v>0</v>
      </c>
    </row>
    <row r="189" spans="1:6" x14ac:dyDescent="0.25">
      <c r="A189" t="str">
        <f t="shared" si="46"/>
        <v>Andy Schwerin</v>
      </c>
      <c r="C189">
        <v>1</v>
      </c>
      <c r="D189" t="s">
        <v>18</v>
      </c>
      <c r="E189">
        <f t="shared" si="47"/>
        <v>603</v>
      </c>
      <c r="F189">
        <f t="shared" si="35"/>
        <v>603</v>
      </c>
    </row>
    <row r="190" spans="1:6" x14ac:dyDescent="0.25">
      <c r="A190" t="str">
        <f t="shared" si="46"/>
        <v>Andy Schwerin</v>
      </c>
      <c r="E190">
        <f t="shared" si="47"/>
        <v>603</v>
      </c>
      <c r="F190">
        <f t="shared" si="35"/>
        <v>0</v>
      </c>
    </row>
    <row r="191" spans="1:6" x14ac:dyDescent="0.25">
      <c r="A191" t="str">
        <f t="shared" si="46"/>
        <v>Andy Schwerin</v>
      </c>
      <c r="B191" t="s">
        <v>75</v>
      </c>
      <c r="E191">
        <v>3</v>
      </c>
      <c r="F191">
        <f t="shared" si="35"/>
        <v>0</v>
      </c>
    </row>
    <row r="192" spans="1:6" x14ac:dyDescent="0.25">
      <c r="A192" t="str">
        <f t="shared" si="46"/>
        <v>Andy Schwerin</v>
      </c>
      <c r="E192">
        <f t="shared" ref="E192:E194" si="48">E191</f>
        <v>3</v>
      </c>
      <c r="F192">
        <f t="shared" si="35"/>
        <v>0</v>
      </c>
    </row>
    <row r="193" spans="1:6" x14ac:dyDescent="0.25">
      <c r="A193" t="str">
        <f t="shared" si="46"/>
        <v>Andy Schwerin</v>
      </c>
      <c r="C193">
        <v>1</v>
      </c>
      <c r="D193" t="s">
        <v>76</v>
      </c>
      <c r="E193">
        <f t="shared" si="48"/>
        <v>3</v>
      </c>
      <c r="F193">
        <f t="shared" si="35"/>
        <v>3</v>
      </c>
    </row>
    <row r="194" spans="1:6" x14ac:dyDescent="0.25">
      <c r="A194" t="str">
        <f t="shared" si="46"/>
        <v>Andy Schwerin</v>
      </c>
      <c r="E194">
        <f t="shared" si="48"/>
        <v>3</v>
      </c>
      <c r="F194">
        <f t="shared" si="35"/>
        <v>0</v>
      </c>
    </row>
    <row r="195" spans="1:6" x14ac:dyDescent="0.25">
      <c r="A195" t="str">
        <f t="shared" si="46"/>
        <v>Andy Schwerin</v>
      </c>
      <c r="B195" t="s">
        <v>77</v>
      </c>
      <c r="E195">
        <v>111</v>
      </c>
      <c r="F195">
        <f t="shared" ref="F195:F258" si="49">E195*C195</f>
        <v>0</v>
      </c>
    </row>
    <row r="196" spans="1:6" x14ac:dyDescent="0.25">
      <c r="A196" t="str">
        <f t="shared" si="46"/>
        <v>Andy Schwerin</v>
      </c>
      <c r="E196">
        <f t="shared" ref="E196:E198" si="50">E195</f>
        <v>111</v>
      </c>
      <c r="F196">
        <f t="shared" si="49"/>
        <v>0</v>
      </c>
    </row>
    <row r="197" spans="1:6" x14ac:dyDescent="0.25">
      <c r="A197" t="str">
        <f t="shared" si="46"/>
        <v>Andy Schwerin</v>
      </c>
      <c r="C197">
        <v>1</v>
      </c>
      <c r="D197" t="s">
        <v>76</v>
      </c>
      <c r="E197">
        <f t="shared" si="50"/>
        <v>111</v>
      </c>
      <c r="F197">
        <f t="shared" si="49"/>
        <v>111</v>
      </c>
    </row>
    <row r="198" spans="1:6" x14ac:dyDescent="0.25">
      <c r="A198" t="str">
        <f t="shared" si="46"/>
        <v>Andy Schwerin</v>
      </c>
      <c r="E198">
        <f t="shared" si="50"/>
        <v>111</v>
      </c>
      <c r="F198">
        <f t="shared" si="49"/>
        <v>0</v>
      </c>
    </row>
    <row r="199" spans="1:6" x14ac:dyDescent="0.25">
      <c r="A199" t="str">
        <f t="shared" si="46"/>
        <v>Andy Schwerin</v>
      </c>
      <c r="B199" t="s">
        <v>78</v>
      </c>
      <c r="E199">
        <v>2</v>
      </c>
      <c r="F199">
        <f t="shared" si="49"/>
        <v>0</v>
      </c>
    </row>
    <row r="200" spans="1:6" x14ac:dyDescent="0.25">
      <c r="A200" t="str">
        <f t="shared" si="46"/>
        <v>Andy Schwerin</v>
      </c>
      <c r="E200">
        <f t="shared" ref="E200:E202" si="51">E199</f>
        <v>2</v>
      </c>
      <c r="F200">
        <f t="shared" si="49"/>
        <v>0</v>
      </c>
    </row>
    <row r="201" spans="1:6" x14ac:dyDescent="0.25">
      <c r="A201" t="str">
        <f t="shared" si="46"/>
        <v>Andy Schwerin</v>
      </c>
      <c r="C201">
        <v>1</v>
      </c>
      <c r="D201" t="s">
        <v>79</v>
      </c>
      <c r="E201">
        <f t="shared" si="51"/>
        <v>2</v>
      </c>
      <c r="F201">
        <f t="shared" si="49"/>
        <v>2</v>
      </c>
    </row>
    <row r="202" spans="1:6" x14ac:dyDescent="0.25">
      <c r="A202" t="str">
        <f t="shared" si="46"/>
        <v>Andy Schwerin</v>
      </c>
      <c r="E202">
        <f t="shared" si="51"/>
        <v>2</v>
      </c>
      <c r="F202">
        <f t="shared" si="49"/>
        <v>0</v>
      </c>
    </row>
    <row r="203" spans="1:6" x14ac:dyDescent="0.25">
      <c r="A203" t="str">
        <f t="shared" si="46"/>
        <v>Andy Schwerin</v>
      </c>
      <c r="B203" t="s">
        <v>80</v>
      </c>
      <c r="E203">
        <v>2</v>
      </c>
      <c r="F203">
        <f t="shared" si="49"/>
        <v>0</v>
      </c>
    </row>
    <row r="204" spans="1:6" x14ac:dyDescent="0.25">
      <c r="A204" t="str">
        <f t="shared" si="46"/>
        <v>Andy Schwerin</v>
      </c>
      <c r="E204">
        <f t="shared" ref="E204:E206" si="52">E203</f>
        <v>2</v>
      </c>
      <c r="F204">
        <f t="shared" si="49"/>
        <v>0</v>
      </c>
    </row>
    <row r="205" spans="1:6" x14ac:dyDescent="0.25">
      <c r="A205" t="str">
        <f t="shared" si="46"/>
        <v>Andy Schwerin</v>
      </c>
      <c r="C205">
        <v>1</v>
      </c>
      <c r="D205" t="s">
        <v>79</v>
      </c>
      <c r="E205">
        <f t="shared" si="52"/>
        <v>2</v>
      </c>
      <c r="F205">
        <f t="shared" si="49"/>
        <v>2</v>
      </c>
    </row>
    <row r="206" spans="1:6" x14ac:dyDescent="0.25">
      <c r="A206" t="str">
        <f t="shared" si="46"/>
        <v>Andy Schwerin</v>
      </c>
      <c r="E206">
        <f t="shared" si="52"/>
        <v>2</v>
      </c>
      <c r="F206">
        <f t="shared" si="49"/>
        <v>0</v>
      </c>
    </row>
    <row r="207" spans="1:6" x14ac:dyDescent="0.25">
      <c r="A207" t="str">
        <f t="shared" si="46"/>
        <v>Andy Schwerin</v>
      </c>
      <c r="B207" t="s">
        <v>81</v>
      </c>
      <c r="E207">
        <v>8</v>
      </c>
      <c r="F207">
        <f t="shared" si="49"/>
        <v>0</v>
      </c>
    </row>
    <row r="208" spans="1:6" x14ac:dyDescent="0.25">
      <c r="A208" t="str">
        <f t="shared" si="46"/>
        <v>Andy Schwerin</v>
      </c>
      <c r="E208">
        <f t="shared" ref="E208:E210" si="53">E207</f>
        <v>8</v>
      </c>
      <c r="F208">
        <f t="shared" si="49"/>
        <v>0</v>
      </c>
    </row>
    <row r="209" spans="1:6" x14ac:dyDescent="0.25">
      <c r="A209" t="str">
        <f t="shared" si="46"/>
        <v>Andy Schwerin</v>
      </c>
      <c r="C209">
        <v>0.52300000000000002</v>
      </c>
      <c r="D209" t="s">
        <v>82</v>
      </c>
      <c r="E209">
        <f t="shared" si="53"/>
        <v>8</v>
      </c>
      <c r="F209">
        <f t="shared" si="49"/>
        <v>4.1840000000000002</v>
      </c>
    </row>
    <row r="210" spans="1:6" x14ac:dyDescent="0.25">
      <c r="A210" t="s">
        <v>541</v>
      </c>
      <c r="E210">
        <f t="shared" si="53"/>
        <v>8</v>
      </c>
      <c r="F210">
        <f t="shared" si="49"/>
        <v>0</v>
      </c>
    </row>
    <row r="211" spans="1:6" x14ac:dyDescent="0.25">
      <c r="A211" t="str">
        <f t="shared" ref="A211:A242" si="54">A210</f>
        <v>Benety Goh</v>
      </c>
      <c r="B211" t="s">
        <v>85</v>
      </c>
      <c r="E211">
        <v>2415</v>
      </c>
      <c r="F211">
        <f t="shared" si="49"/>
        <v>0</v>
      </c>
    </row>
    <row r="212" spans="1:6" x14ac:dyDescent="0.25">
      <c r="A212" t="str">
        <f t="shared" si="54"/>
        <v>Benety Goh</v>
      </c>
      <c r="E212">
        <f t="shared" ref="E212:E221" si="55">E211</f>
        <v>2415</v>
      </c>
      <c r="F212">
        <f t="shared" si="49"/>
        <v>0</v>
      </c>
    </row>
    <row r="213" spans="1:6" x14ac:dyDescent="0.25">
      <c r="A213" t="str">
        <f t="shared" si="54"/>
        <v>Benety Goh</v>
      </c>
      <c r="C213">
        <v>7.0000000000000001E-3</v>
      </c>
      <c r="D213" t="s">
        <v>17</v>
      </c>
      <c r="E213">
        <f t="shared" si="55"/>
        <v>2415</v>
      </c>
      <c r="F213">
        <f t="shared" si="49"/>
        <v>16.905000000000001</v>
      </c>
    </row>
    <row r="214" spans="1:6" x14ac:dyDescent="0.25">
      <c r="A214" t="str">
        <f t="shared" si="54"/>
        <v>Benety Goh</v>
      </c>
      <c r="C214">
        <v>0.109</v>
      </c>
      <c r="D214" t="s">
        <v>86</v>
      </c>
      <c r="E214">
        <f t="shared" si="55"/>
        <v>2415</v>
      </c>
      <c r="F214">
        <f t="shared" si="49"/>
        <v>263.23500000000001</v>
      </c>
    </row>
    <row r="215" spans="1:6" x14ac:dyDescent="0.25">
      <c r="A215" t="str">
        <f t="shared" si="54"/>
        <v>Benety Goh</v>
      </c>
      <c r="C215">
        <v>1E-3</v>
      </c>
      <c r="D215" t="s">
        <v>9</v>
      </c>
      <c r="E215">
        <f t="shared" si="55"/>
        <v>2415</v>
      </c>
      <c r="F215">
        <f t="shared" si="49"/>
        <v>2.415</v>
      </c>
    </row>
    <row r="216" spans="1:6" x14ac:dyDescent="0.25">
      <c r="A216" t="str">
        <f t="shared" si="54"/>
        <v>Benety Goh</v>
      </c>
      <c r="C216">
        <v>2E-3</v>
      </c>
      <c r="D216" t="s">
        <v>42</v>
      </c>
      <c r="E216">
        <f t="shared" si="55"/>
        <v>2415</v>
      </c>
      <c r="F216">
        <f t="shared" si="49"/>
        <v>4.83</v>
      </c>
    </row>
    <row r="217" spans="1:6" x14ac:dyDescent="0.25">
      <c r="A217" t="str">
        <f t="shared" si="54"/>
        <v>Benety Goh</v>
      </c>
      <c r="C217">
        <v>0.71899999999999997</v>
      </c>
      <c r="D217" t="s">
        <v>18</v>
      </c>
      <c r="E217">
        <f t="shared" si="55"/>
        <v>2415</v>
      </c>
      <c r="F217">
        <f t="shared" si="49"/>
        <v>1736.385</v>
      </c>
    </row>
    <row r="218" spans="1:6" x14ac:dyDescent="0.25">
      <c r="A218" t="str">
        <f t="shared" si="54"/>
        <v>Benety Goh</v>
      </c>
      <c r="C218">
        <v>2.1000000000000001E-2</v>
      </c>
      <c r="D218" t="s">
        <v>32</v>
      </c>
      <c r="E218">
        <f t="shared" si="55"/>
        <v>2415</v>
      </c>
      <c r="F218">
        <f t="shared" si="49"/>
        <v>50.715000000000003</v>
      </c>
    </row>
    <row r="219" spans="1:6" x14ac:dyDescent="0.25">
      <c r="A219" t="str">
        <f t="shared" si="54"/>
        <v>Benety Goh</v>
      </c>
      <c r="C219">
        <v>0.13300000000000001</v>
      </c>
      <c r="D219" t="s">
        <v>70</v>
      </c>
      <c r="E219">
        <f t="shared" si="55"/>
        <v>2415</v>
      </c>
      <c r="F219">
        <f t="shared" si="49"/>
        <v>321.19499999999999</v>
      </c>
    </row>
    <row r="220" spans="1:6" x14ac:dyDescent="0.25">
      <c r="A220" t="str">
        <f t="shared" si="54"/>
        <v>Benety Goh</v>
      </c>
      <c r="C220">
        <v>3.0000000000000001E-3</v>
      </c>
      <c r="D220" t="s">
        <v>71</v>
      </c>
      <c r="E220">
        <f t="shared" si="55"/>
        <v>2415</v>
      </c>
      <c r="F220">
        <f t="shared" si="49"/>
        <v>7.2450000000000001</v>
      </c>
    </row>
    <row r="221" spans="1:6" x14ac:dyDescent="0.25">
      <c r="A221" t="str">
        <f t="shared" si="54"/>
        <v>Benety Goh</v>
      </c>
      <c r="E221">
        <f t="shared" si="55"/>
        <v>2415</v>
      </c>
      <c r="F221">
        <f t="shared" si="49"/>
        <v>0</v>
      </c>
    </row>
    <row r="222" spans="1:6" x14ac:dyDescent="0.25">
      <c r="A222" t="str">
        <f t="shared" si="54"/>
        <v>Benety Goh</v>
      </c>
      <c r="B222" t="s">
        <v>87</v>
      </c>
      <c r="E222">
        <v>306</v>
      </c>
      <c r="F222">
        <f t="shared" si="49"/>
        <v>0</v>
      </c>
    </row>
    <row r="223" spans="1:6" x14ac:dyDescent="0.25">
      <c r="A223" t="str">
        <f t="shared" si="54"/>
        <v>Benety Goh</v>
      </c>
      <c r="E223">
        <f t="shared" ref="E223:E229" si="56">E222</f>
        <v>306</v>
      </c>
      <c r="F223">
        <f t="shared" si="49"/>
        <v>0</v>
      </c>
    </row>
    <row r="224" spans="1:6" x14ac:dyDescent="0.25">
      <c r="A224" t="str">
        <f t="shared" si="54"/>
        <v>Benety Goh</v>
      </c>
      <c r="C224">
        <v>0.25700000000000001</v>
      </c>
      <c r="D224" t="s">
        <v>88</v>
      </c>
      <c r="E224">
        <f t="shared" si="56"/>
        <v>306</v>
      </c>
      <c r="F224">
        <f t="shared" si="49"/>
        <v>78.641999999999996</v>
      </c>
    </row>
    <row r="225" spans="1:6" x14ac:dyDescent="0.25">
      <c r="A225" t="str">
        <f t="shared" si="54"/>
        <v>Benety Goh</v>
      </c>
      <c r="C225">
        <v>0.30599999999999999</v>
      </c>
      <c r="D225" t="s">
        <v>86</v>
      </c>
      <c r="E225">
        <f t="shared" si="56"/>
        <v>306</v>
      </c>
      <c r="F225">
        <f t="shared" si="49"/>
        <v>93.635999999999996</v>
      </c>
    </row>
    <row r="226" spans="1:6" x14ac:dyDescent="0.25">
      <c r="A226" t="str">
        <f t="shared" si="54"/>
        <v>Benety Goh</v>
      </c>
      <c r="C226">
        <v>1.2999999999999999E-2</v>
      </c>
      <c r="D226" t="s">
        <v>18</v>
      </c>
      <c r="E226">
        <f t="shared" si="56"/>
        <v>306</v>
      </c>
      <c r="F226">
        <f t="shared" si="49"/>
        <v>3.9779999999999998</v>
      </c>
    </row>
    <row r="227" spans="1:6" x14ac:dyDescent="0.25">
      <c r="A227" t="str">
        <f t="shared" si="54"/>
        <v>Benety Goh</v>
      </c>
      <c r="C227">
        <v>0.36499999999999999</v>
      </c>
      <c r="D227" t="s">
        <v>89</v>
      </c>
      <c r="E227">
        <f t="shared" si="56"/>
        <v>306</v>
      </c>
      <c r="F227">
        <f t="shared" si="49"/>
        <v>111.69</v>
      </c>
    </row>
    <row r="228" spans="1:6" x14ac:dyDescent="0.25">
      <c r="A228" t="str">
        <f t="shared" si="54"/>
        <v>Benety Goh</v>
      </c>
      <c r="C228">
        <v>5.7000000000000002E-2</v>
      </c>
      <c r="D228" t="s">
        <v>90</v>
      </c>
      <c r="E228">
        <f t="shared" si="56"/>
        <v>306</v>
      </c>
      <c r="F228">
        <f t="shared" si="49"/>
        <v>17.442</v>
      </c>
    </row>
    <row r="229" spans="1:6" x14ac:dyDescent="0.25">
      <c r="A229" t="str">
        <f t="shared" si="54"/>
        <v>Benety Goh</v>
      </c>
      <c r="E229">
        <f t="shared" si="56"/>
        <v>306</v>
      </c>
      <c r="F229">
        <f t="shared" si="49"/>
        <v>0</v>
      </c>
    </row>
    <row r="230" spans="1:6" x14ac:dyDescent="0.25">
      <c r="A230" t="str">
        <f t="shared" si="54"/>
        <v>Benety Goh</v>
      </c>
      <c r="B230" t="s">
        <v>91</v>
      </c>
      <c r="E230">
        <v>177</v>
      </c>
      <c r="F230">
        <f t="shared" si="49"/>
        <v>0</v>
      </c>
    </row>
    <row r="231" spans="1:6" x14ac:dyDescent="0.25">
      <c r="A231" t="str">
        <f t="shared" si="54"/>
        <v>Benety Goh</v>
      </c>
      <c r="E231">
        <f t="shared" ref="E231:E233" si="57">E230</f>
        <v>177</v>
      </c>
      <c r="F231">
        <f t="shared" si="49"/>
        <v>0</v>
      </c>
    </row>
    <row r="232" spans="1:6" x14ac:dyDescent="0.25">
      <c r="A232" t="str">
        <f t="shared" si="54"/>
        <v>Benety Goh</v>
      </c>
      <c r="C232">
        <v>1</v>
      </c>
      <c r="D232" t="s">
        <v>32</v>
      </c>
      <c r="E232">
        <f t="shared" si="57"/>
        <v>177</v>
      </c>
      <c r="F232">
        <f t="shared" si="49"/>
        <v>177</v>
      </c>
    </row>
    <row r="233" spans="1:6" x14ac:dyDescent="0.25">
      <c r="A233" t="str">
        <f t="shared" si="54"/>
        <v>Benety Goh</v>
      </c>
      <c r="E233">
        <f t="shared" si="57"/>
        <v>177</v>
      </c>
      <c r="F233">
        <f t="shared" si="49"/>
        <v>0</v>
      </c>
    </row>
    <row r="234" spans="1:6" x14ac:dyDescent="0.25">
      <c r="A234" t="str">
        <f t="shared" si="54"/>
        <v>Benety Goh</v>
      </c>
      <c r="B234" t="s">
        <v>92</v>
      </c>
      <c r="E234">
        <v>130</v>
      </c>
      <c r="F234">
        <f t="shared" si="49"/>
        <v>0</v>
      </c>
    </row>
    <row r="235" spans="1:6" x14ac:dyDescent="0.25">
      <c r="A235" t="str">
        <f t="shared" si="54"/>
        <v>Benety Goh</v>
      </c>
      <c r="E235">
        <f t="shared" ref="E235:E238" si="58">E234</f>
        <v>130</v>
      </c>
      <c r="F235">
        <f t="shared" si="49"/>
        <v>0</v>
      </c>
    </row>
    <row r="236" spans="1:6" x14ac:dyDescent="0.25">
      <c r="A236" t="str">
        <f t="shared" si="54"/>
        <v>Benety Goh</v>
      </c>
      <c r="C236">
        <v>4.4999999999999998E-2</v>
      </c>
      <c r="D236" t="s">
        <v>86</v>
      </c>
      <c r="E236">
        <f t="shared" si="58"/>
        <v>130</v>
      </c>
      <c r="F236">
        <f t="shared" si="49"/>
        <v>5.85</v>
      </c>
    </row>
    <row r="237" spans="1:6" x14ac:dyDescent="0.25">
      <c r="A237" t="str">
        <f t="shared" si="54"/>
        <v>Benety Goh</v>
      </c>
      <c r="C237">
        <v>0.95399999999999996</v>
      </c>
      <c r="D237" t="s">
        <v>89</v>
      </c>
      <c r="E237">
        <f t="shared" si="58"/>
        <v>130</v>
      </c>
      <c r="F237">
        <f t="shared" si="49"/>
        <v>124.02</v>
      </c>
    </row>
    <row r="238" spans="1:6" x14ac:dyDescent="0.25">
      <c r="A238" t="str">
        <f t="shared" si="54"/>
        <v>Benety Goh</v>
      </c>
      <c r="E238">
        <f t="shared" si="58"/>
        <v>130</v>
      </c>
      <c r="F238">
        <f t="shared" si="49"/>
        <v>0</v>
      </c>
    </row>
    <row r="239" spans="1:6" x14ac:dyDescent="0.25">
      <c r="A239" t="str">
        <f t="shared" si="54"/>
        <v>Benety Goh</v>
      </c>
      <c r="B239" t="s">
        <v>93</v>
      </c>
      <c r="E239">
        <v>211</v>
      </c>
      <c r="F239">
        <f t="shared" si="49"/>
        <v>0</v>
      </c>
    </row>
    <row r="240" spans="1:6" x14ac:dyDescent="0.25">
      <c r="A240" t="str">
        <f t="shared" si="54"/>
        <v>Benety Goh</v>
      </c>
      <c r="E240">
        <f t="shared" ref="E240:E243" si="59">E239</f>
        <v>211</v>
      </c>
      <c r="F240">
        <f t="shared" si="49"/>
        <v>0</v>
      </c>
    </row>
    <row r="241" spans="1:6" x14ac:dyDescent="0.25">
      <c r="A241" t="str">
        <f t="shared" si="54"/>
        <v>Benety Goh</v>
      </c>
      <c r="C241">
        <v>0.60199999999999998</v>
      </c>
      <c r="D241" t="s">
        <v>86</v>
      </c>
      <c r="E241">
        <f t="shared" si="59"/>
        <v>211</v>
      </c>
      <c r="F241">
        <f t="shared" si="49"/>
        <v>127.02199999999999</v>
      </c>
    </row>
    <row r="242" spans="1:6" x14ac:dyDescent="0.25">
      <c r="A242" t="str">
        <f t="shared" si="54"/>
        <v>Benety Goh</v>
      </c>
      <c r="C242">
        <v>0.39700000000000002</v>
      </c>
      <c r="D242" t="s">
        <v>79</v>
      </c>
      <c r="E242">
        <f t="shared" si="59"/>
        <v>211</v>
      </c>
      <c r="F242">
        <f t="shared" si="49"/>
        <v>83.76700000000001</v>
      </c>
    </row>
    <row r="243" spans="1:6" x14ac:dyDescent="0.25">
      <c r="A243" t="str">
        <f t="shared" ref="A243:A274" si="60">A242</f>
        <v>Benety Goh</v>
      </c>
      <c r="E243">
        <f t="shared" si="59"/>
        <v>211</v>
      </c>
      <c r="F243">
        <f t="shared" si="49"/>
        <v>0</v>
      </c>
    </row>
    <row r="244" spans="1:6" x14ac:dyDescent="0.25">
      <c r="A244" t="str">
        <f t="shared" si="60"/>
        <v>Benety Goh</v>
      </c>
      <c r="B244" t="s">
        <v>94</v>
      </c>
      <c r="E244">
        <v>22</v>
      </c>
      <c r="F244">
        <f t="shared" si="49"/>
        <v>0</v>
      </c>
    </row>
    <row r="245" spans="1:6" x14ac:dyDescent="0.25">
      <c r="A245" t="str">
        <f t="shared" si="60"/>
        <v>Benety Goh</v>
      </c>
      <c r="E245">
        <f t="shared" ref="E245:E247" si="61">E244</f>
        <v>22</v>
      </c>
      <c r="F245">
        <f t="shared" si="49"/>
        <v>0</v>
      </c>
    </row>
    <row r="246" spans="1:6" x14ac:dyDescent="0.25">
      <c r="A246" t="str">
        <f t="shared" si="60"/>
        <v>Benety Goh</v>
      </c>
      <c r="C246">
        <v>1</v>
      </c>
      <c r="D246" t="s">
        <v>62</v>
      </c>
      <c r="E246">
        <f t="shared" si="61"/>
        <v>22</v>
      </c>
      <c r="F246">
        <f t="shared" si="49"/>
        <v>22</v>
      </c>
    </row>
    <row r="247" spans="1:6" x14ac:dyDescent="0.25">
      <c r="A247" t="str">
        <f t="shared" si="60"/>
        <v>Benety Goh</v>
      </c>
      <c r="E247">
        <f t="shared" si="61"/>
        <v>22</v>
      </c>
      <c r="F247">
        <f t="shared" si="49"/>
        <v>0</v>
      </c>
    </row>
    <row r="248" spans="1:6" x14ac:dyDescent="0.25">
      <c r="A248" t="str">
        <f t="shared" si="60"/>
        <v>Benety Goh</v>
      </c>
      <c r="B248" t="s">
        <v>95</v>
      </c>
      <c r="E248">
        <v>11</v>
      </c>
      <c r="F248">
        <f t="shared" si="49"/>
        <v>0</v>
      </c>
    </row>
    <row r="249" spans="1:6" x14ac:dyDescent="0.25">
      <c r="A249" t="str">
        <f t="shared" si="60"/>
        <v>Benety Goh</v>
      </c>
      <c r="E249">
        <f t="shared" ref="E249:E251" si="62">E248</f>
        <v>11</v>
      </c>
      <c r="F249">
        <f t="shared" si="49"/>
        <v>0</v>
      </c>
    </row>
    <row r="250" spans="1:6" x14ac:dyDescent="0.25">
      <c r="A250" t="str">
        <f t="shared" si="60"/>
        <v>Benety Goh</v>
      </c>
      <c r="C250">
        <v>1</v>
      </c>
      <c r="D250" t="s">
        <v>32</v>
      </c>
      <c r="E250">
        <f t="shared" si="62"/>
        <v>11</v>
      </c>
      <c r="F250">
        <f t="shared" si="49"/>
        <v>11</v>
      </c>
    </row>
    <row r="251" spans="1:6" x14ac:dyDescent="0.25">
      <c r="A251" t="str">
        <f t="shared" si="60"/>
        <v>Benety Goh</v>
      </c>
      <c r="E251">
        <f t="shared" si="62"/>
        <v>11</v>
      </c>
      <c r="F251">
        <f t="shared" si="49"/>
        <v>0</v>
      </c>
    </row>
    <row r="252" spans="1:6" x14ac:dyDescent="0.25">
      <c r="A252" t="str">
        <f t="shared" si="60"/>
        <v>Benety Goh</v>
      </c>
      <c r="B252" t="s">
        <v>96</v>
      </c>
      <c r="E252">
        <v>83</v>
      </c>
      <c r="F252">
        <f t="shared" si="49"/>
        <v>0</v>
      </c>
    </row>
    <row r="253" spans="1:6" x14ac:dyDescent="0.25">
      <c r="A253" t="str">
        <f t="shared" si="60"/>
        <v>Benety Goh</v>
      </c>
      <c r="E253">
        <f t="shared" ref="E253:E259" si="63">E252</f>
        <v>83</v>
      </c>
      <c r="F253">
        <f t="shared" si="49"/>
        <v>0</v>
      </c>
    </row>
    <row r="254" spans="1:6" x14ac:dyDescent="0.25">
      <c r="A254" t="str">
        <f t="shared" si="60"/>
        <v>Benety Goh</v>
      </c>
      <c r="C254">
        <v>0.217</v>
      </c>
      <c r="D254" t="s">
        <v>46</v>
      </c>
      <c r="E254">
        <f t="shared" si="63"/>
        <v>83</v>
      </c>
      <c r="F254">
        <f t="shared" si="49"/>
        <v>18.010999999999999</v>
      </c>
    </row>
    <row r="255" spans="1:6" x14ac:dyDescent="0.25">
      <c r="A255" t="str">
        <f t="shared" si="60"/>
        <v>Benety Goh</v>
      </c>
      <c r="C255">
        <v>0.05</v>
      </c>
      <c r="D255" t="s">
        <v>13</v>
      </c>
      <c r="E255">
        <f t="shared" si="63"/>
        <v>83</v>
      </c>
      <c r="F255">
        <f t="shared" si="49"/>
        <v>4.1500000000000004</v>
      </c>
    </row>
    <row r="256" spans="1:6" x14ac:dyDescent="0.25">
      <c r="A256" t="str">
        <f t="shared" si="60"/>
        <v>Benety Goh</v>
      </c>
      <c r="C256">
        <v>0.44900000000000001</v>
      </c>
      <c r="D256" t="s">
        <v>97</v>
      </c>
      <c r="E256">
        <f t="shared" si="63"/>
        <v>83</v>
      </c>
      <c r="F256">
        <f t="shared" si="49"/>
        <v>37.267000000000003</v>
      </c>
    </row>
    <row r="257" spans="1:6" x14ac:dyDescent="0.25">
      <c r="A257" t="str">
        <f t="shared" si="60"/>
        <v>Benety Goh</v>
      </c>
      <c r="C257">
        <v>0.27300000000000002</v>
      </c>
      <c r="D257" t="s">
        <v>98</v>
      </c>
      <c r="E257">
        <f t="shared" si="63"/>
        <v>83</v>
      </c>
      <c r="F257">
        <f t="shared" si="49"/>
        <v>22.659000000000002</v>
      </c>
    </row>
    <row r="258" spans="1:6" x14ac:dyDescent="0.25">
      <c r="A258" t="str">
        <f t="shared" si="60"/>
        <v>Benety Goh</v>
      </c>
      <c r="C258">
        <v>8.9999999999999993E-3</v>
      </c>
      <c r="D258" t="s">
        <v>99</v>
      </c>
      <c r="E258">
        <f t="shared" si="63"/>
        <v>83</v>
      </c>
      <c r="F258">
        <f t="shared" si="49"/>
        <v>0.747</v>
      </c>
    </row>
    <row r="259" spans="1:6" x14ac:dyDescent="0.25">
      <c r="A259" t="str">
        <f t="shared" si="60"/>
        <v>Benety Goh</v>
      </c>
      <c r="E259">
        <f t="shared" si="63"/>
        <v>83</v>
      </c>
      <c r="F259">
        <f t="shared" ref="F259:F322" si="64">E259*C259</f>
        <v>0</v>
      </c>
    </row>
    <row r="260" spans="1:6" x14ac:dyDescent="0.25">
      <c r="A260" t="str">
        <f t="shared" si="60"/>
        <v>Benety Goh</v>
      </c>
      <c r="B260" t="s">
        <v>100</v>
      </c>
      <c r="E260">
        <v>29</v>
      </c>
      <c r="F260">
        <f t="shared" si="64"/>
        <v>0</v>
      </c>
    </row>
    <row r="261" spans="1:6" x14ac:dyDescent="0.25">
      <c r="A261" t="str">
        <f t="shared" si="60"/>
        <v>Benety Goh</v>
      </c>
      <c r="E261">
        <f t="shared" ref="E261:E263" si="65">E260</f>
        <v>29</v>
      </c>
      <c r="F261">
        <f t="shared" si="64"/>
        <v>0</v>
      </c>
    </row>
    <row r="262" spans="1:6" x14ac:dyDescent="0.25">
      <c r="A262" t="str">
        <f t="shared" si="60"/>
        <v>Benety Goh</v>
      </c>
      <c r="C262">
        <v>1</v>
      </c>
      <c r="D262" t="s">
        <v>32</v>
      </c>
      <c r="E262">
        <f t="shared" si="65"/>
        <v>29</v>
      </c>
      <c r="F262">
        <f t="shared" si="64"/>
        <v>29</v>
      </c>
    </row>
    <row r="263" spans="1:6" x14ac:dyDescent="0.25">
      <c r="A263" t="str">
        <f t="shared" si="60"/>
        <v>Benety Goh</v>
      </c>
      <c r="E263">
        <f t="shared" si="65"/>
        <v>29</v>
      </c>
      <c r="F263">
        <f t="shared" si="64"/>
        <v>0</v>
      </c>
    </row>
    <row r="264" spans="1:6" x14ac:dyDescent="0.25">
      <c r="A264" t="str">
        <f t="shared" si="60"/>
        <v>Benety Goh</v>
      </c>
      <c r="B264" t="s">
        <v>101</v>
      </c>
      <c r="E264">
        <v>88</v>
      </c>
      <c r="F264">
        <f t="shared" si="64"/>
        <v>0</v>
      </c>
    </row>
    <row r="265" spans="1:6" x14ac:dyDescent="0.25">
      <c r="A265" t="str">
        <f t="shared" si="60"/>
        <v>Benety Goh</v>
      </c>
      <c r="E265">
        <f t="shared" ref="E265:E269" si="66">E264</f>
        <v>88</v>
      </c>
      <c r="F265">
        <f t="shared" si="64"/>
        <v>0</v>
      </c>
    </row>
    <row r="266" spans="1:6" x14ac:dyDescent="0.25">
      <c r="A266" t="str">
        <f t="shared" si="60"/>
        <v>Benety Goh</v>
      </c>
      <c r="C266">
        <v>0.128</v>
      </c>
      <c r="D266" t="s">
        <v>42</v>
      </c>
      <c r="E266">
        <f t="shared" si="66"/>
        <v>88</v>
      </c>
      <c r="F266">
        <f t="shared" si="64"/>
        <v>11.263999999999999</v>
      </c>
    </row>
    <row r="267" spans="1:6" x14ac:dyDescent="0.25">
      <c r="A267" t="str">
        <f t="shared" si="60"/>
        <v>Benety Goh</v>
      </c>
      <c r="C267">
        <v>0.182</v>
      </c>
      <c r="D267" t="s">
        <v>18</v>
      </c>
      <c r="E267">
        <f t="shared" si="66"/>
        <v>88</v>
      </c>
      <c r="F267">
        <f t="shared" si="64"/>
        <v>16.015999999999998</v>
      </c>
    </row>
    <row r="268" spans="1:6" x14ac:dyDescent="0.25">
      <c r="A268" t="str">
        <f t="shared" si="60"/>
        <v>Benety Goh</v>
      </c>
      <c r="C268">
        <v>0.68899999999999995</v>
      </c>
      <c r="D268" t="s">
        <v>32</v>
      </c>
      <c r="E268">
        <f t="shared" si="66"/>
        <v>88</v>
      </c>
      <c r="F268">
        <f t="shared" si="64"/>
        <v>60.631999999999998</v>
      </c>
    </row>
    <row r="269" spans="1:6" x14ac:dyDescent="0.25">
      <c r="A269" t="str">
        <f t="shared" si="60"/>
        <v>Benety Goh</v>
      </c>
      <c r="E269">
        <f t="shared" si="66"/>
        <v>88</v>
      </c>
      <c r="F269">
        <f t="shared" si="64"/>
        <v>0</v>
      </c>
    </row>
    <row r="270" spans="1:6" x14ac:dyDescent="0.25">
      <c r="A270" t="str">
        <f t="shared" si="60"/>
        <v>Benety Goh</v>
      </c>
      <c r="B270" t="s">
        <v>102</v>
      </c>
      <c r="E270">
        <v>728</v>
      </c>
      <c r="F270">
        <f t="shared" si="64"/>
        <v>0</v>
      </c>
    </row>
    <row r="271" spans="1:6" x14ac:dyDescent="0.25">
      <c r="A271" t="str">
        <f t="shared" si="60"/>
        <v>Benety Goh</v>
      </c>
      <c r="E271">
        <f t="shared" ref="E271:E276" si="67">E270</f>
        <v>728</v>
      </c>
      <c r="F271">
        <f t="shared" si="64"/>
        <v>0</v>
      </c>
    </row>
    <row r="272" spans="1:6" x14ac:dyDescent="0.25">
      <c r="A272" t="str">
        <f t="shared" si="60"/>
        <v>Benety Goh</v>
      </c>
      <c r="C272">
        <v>4.7E-2</v>
      </c>
      <c r="D272" t="s">
        <v>86</v>
      </c>
      <c r="E272">
        <f t="shared" si="67"/>
        <v>728</v>
      </c>
      <c r="F272">
        <f t="shared" si="64"/>
        <v>34.216000000000001</v>
      </c>
    </row>
    <row r="273" spans="1:6" x14ac:dyDescent="0.25">
      <c r="A273" t="str">
        <f t="shared" si="60"/>
        <v>Benety Goh</v>
      </c>
      <c r="C273">
        <v>0.25700000000000001</v>
      </c>
      <c r="D273" t="s">
        <v>18</v>
      </c>
      <c r="E273">
        <f t="shared" si="67"/>
        <v>728</v>
      </c>
      <c r="F273">
        <f t="shared" si="64"/>
        <v>187.096</v>
      </c>
    </row>
    <row r="274" spans="1:6" x14ac:dyDescent="0.25">
      <c r="A274" t="str">
        <f t="shared" si="60"/>
        <v>Benety Goh</v>
      </c>
      <c r="C274">
        <v>7.3999999999999996E-2</v>
      </c>
      <c r="D274" t="s">
        <v>89</v>
      </c>
      <c r="E274">
        <f t="shared" si="67"/>
        <v>728</v>
      </c>
      <c r="F274">
        <f t="shared" si="64"/>
        <v>53.872</v>
      </c>
    </row>
    <row r="275" spans="1:6" x14ac:dyDescent="0.25">
      <c r="A275" t="str">
        <f t="shared" ref="A275:A306" si="68">A274</f>
        <v>Benety Goh</v>
      </c>
      <c r="C275">
        <v>0.62</v>
      </c>
      <c r="D275" t="s">
        <v>32</v>
      </c>
      <c r="E275">
        <f t="shared" si="67"/>
        <v>728</v>
      </c>
      <c r="F275">
        <f t="shared" si="64"/>
        <v>451.36</v>
      </c>
    </row>
    <row r="276" spans="1:6" x14ac:dyDescent="0.25">
      <c r="A276" t="str">
        <f t="shared" si="68"/>
        <v>Benety Goh</v>
      </c>
      <c r="E276">
        <f t="shared" si="67"/>
        <v>728</v>
      </c>
      <c r="F276">
        <f t="shared" si="64"/>
        <v>0</v>
      </c>
    </row>
    <row r="277" spans="1:6" x14ac:dyDescent="0.25">
      <c r="A277" t="str">
        <f t="shared" si="68"/>
        <v>Benety Goh</v>
      </c>
      <c r="B277" t="s">
        <v>103</v>
      </c>
      <c r="E277">
        <v>43</v>
      </c>
      <c r="F277">
        <f t="shared" si="64"/>
        <v>0</v>
      </c>
    </row>
    <row r="278" spans="1:6" x14ac:dyDescent="0.25">
      <c r="A278" t="str">
        <f t="shared" si="68"/>
        <v>Benety Goh</v>
      </c>
      <c r="E278">
        <f t="shared" ref="E278:E280" si="69">E277</f>
        <v>43</v>
      </c>
      <c r="F278">
        <f t="shared" si="64"/>
        <v>0</v>
      </c>
    </row>
    <row r="279" spans="1:6" x14ac:dyDescent="0.25">
      <c r="A279" t="str">
        <f t="shared" si="68"/>
        <v>Benety Goh</v>
      </c>
      <c r="C279">
        <v>1</v>
      </c>
      <c r="D279" t="s">
        <v>32</v>
      </c>
      <c r="E279">
        <f t="shared" si="69"/>
        <v>43</v>
      </c>
      <c r="F279">
        <f t="shared" si="64"/>
        <v>43</v>
      </c>
    </row>
    <row r="280" spans="1:6" x14ac:dyDescent="0.25">
      <c r="A280" t="str">
        <f t="shared" si="68"/>
        <v>Benety Goh</v>
      </c>
      <c r="E280">
        <f t="shared" si="69"/>
        <v>43</v>
      </c>
      <c r="F280">
        <f t="shared" si="64"/>
        <v>0</v>
      </c>
    </row>
    <row r="281" spans="1:6" x14ac:dyDescent="0.25">
      <c r="A281" t="str">
        <f t="shared" si="68"/>
        <v>Benety Goh</v>
      </c>
      <c r="B281" t="s">
        <v>104</v>
      </c>
      <c r="E281">
        <v>2037</v>
      </c>
      <c r="F281">
        <f t="shared" si="64"/>
        <v>0</v>
      </c>
    </row>
    <row r="282" spans="1:6" x14ac:dyDescent="0.25">
      <c r="A282" t="str">
        <f t="shared" si="68"/>
        <v>Benety Goh</v>
      </c>
      <c r="E282">
        <f t="shared" ref="E282:E291" si="70">E281</f>
        <v>2037</v>
      </c>
      <c r="F282">
        <f t="shared" si="64"/>
        <v>0</v>
      </c>
    </row>
    <row r="283" spans="1:6" x14ac:dyDescent="0.25">
      <c r="A283" t="str">
        <f t="shared" si="68"/>
        <v>Benety Goh</v>
      </c>
      <c r="C283">
        <v>0.01</v>
      </c>
      <c r="D283" t="s">
        <v>17</v>
      </c>
      <c r="E283">
        <f t="shared" si="70"/>
        <v>2037</v>
      </c>
      <c r="F283">
        <f t="shared" si="64"/>
        <v>20.37</v>
      </c>
    </row>
    <row r="284" spans="1:6" x14ac:dyDescent="0.25">
      <c r="A284" t="str">
        <f t="shared" si="68"/>
        <v>Benety Goh</v>
      </c>
      <c r="C284">
        <v>0.1</v>
      </c>
      <c r="D284" t="s">
        <v>86</v>
      </c>
      <c r="E284">
        <f t="shared" si="70"/>
        <v>2037</v>
      </c>
      <c r="F284">
        <f t="shared" si="64"/>
        <v>203.70000000000002</v>
      </c>
    </row>
    <row r="285" spans="1:6" x14ac:dyDescent="0.25">
      <c r="A285" t="str">
        <f t="shared" si="68"/>
        <v>Benety Goh</v>
      </c>
      <c r="C285">
        <v>1E-3</v>
      </c>
      <c r="D285" t="s">
        <v>9</v>
      </c>
      <c r="E285">
        <f t="shared" si="70"/>
        <v>2037</v>
      </c>
      <c r="F285">
        <f t="shared" si="64"/>
        <v>2.0369999999999999</v>
      </c>
    </row>
    <row r="286" spans="1:6" x14ac:dyDescent="0.25">
      <c r="A286" t="str">
        <f t="shared" si="68"/>
        <v>Benety Goh</v>
      </c>
      <c r="C286">
        <v>8.0000000000000002E-3</v>
      </c>
      <c r="D286" t="s">
        <v>42</v>
      </c>
      <c r="E286">
        <f t="shared" si="70"/>
        <v>2037</v>
      </c>
      <c r="F286">
        <f t="shared" si="64"/>
        <v>16.295999999999999</v>
      </c>
    </row>
    <row r="287" spans="1:6" x14ac:dyDescent="0.25">
      <c r="A287" t="str">
        <f t="shared" si="68"/>
        <v>Benety Goh</v>
      </c>
      <c r="C287">
        <v>0.496</v>
      </c>
      <c r="D287" t="s">
        <v>18</v>
      </c>
      <c r="E287">
        <f t="shared" si="70"/>
        <v>2037</v>
      </c>
      <c r="F287">
        <f t="shared" si="64"/>
        <v>1010.352</v>
      </c>
    </row>
    <row r="288" spans="1:6" x14ac:dyDescent="0.25">
      <c r="A288" t="str">
        <f t="shared" si="68"/>
        <v>Benety Goh</v>
      </c>
      <c r="C288">
        <v>0.29699999999999999</v>
      </c>
      <c r="D288" t="s">
        <v>32</v>
      </c>
      <c r="E288">
        <f t="shared" si="70"/>
        <v>2037</v>
      </c>
      <c r="F288">
        <f t="shared" si="64"/>
        <v>604.98899999999992</v>
      </c>
    </row>
    <row r="289" spans="1:6" x14ac:dyDescent="0.25">
      <c r="A289" t="str">
        <f t="shared" si="68"/>
        <v>Benety Goh</v>
      </c>
      <c r="C289">
        <v>0.08</v>
      </c>
      <c r="D289" t="s">
        <v>70</v>
      </c>
      <c r="E289">
        <f t="shared" si="70"/>
        <v>2037</v>
      </c>
      <c r="F289">
        <f t="shared" si="64"/>
        <v>162.96</v>
      </c>
    </row>
    <row r="290" spans="1:6" x14ac:dyDescent="0.25">
      <c r="A290" t="str">
        <f t="shared" si="68"/>
        <v>Benety Goh</v>
      </c>
      <c r="C290">
        <v>4.0000000000000001E-3</v>
      </c>
      <c r="D290" t="s">
        <v>71</v>
      </c>
      <c r="E290">
        <f t="shared" si="70"/>
        <v>2037</v>
      </c>
      <c r="F290">
        <f t="shared" si="64"/>
        <v>8.1479999999999997</v>
      </c>
    </row>
    <row r="291" spans="1:6" x14ac:dyDescent="0.25">
      <c r="A291" t="str">
        <f t="shared" si="68"/>
        <v>Benety Goh</v>
      </c>
      <c r="E291">
        <f t="shared" si="70"/>
        <v>2037</v>
      </c>
      <c r="F291">
        <f t="shared" si="64"/>
        <v>0</v>
      </c>
    </row>
    <row r="292" spans="1:6" x14ac:dyDescent="0.25">
      <c r="A292" t="str">
        <f t="shared" si="68"/>
        <v>Benety Goh</v>
      </c>
      <c r="B292" t="s">
        <v>105</v>
      </c>
      <c r="E292">
        <v>431</v>
      </c>
      <c r="F292">
        <f t="shared" si="64"/>
        <v>0</v>
      </c>
    </row>
    <row r="293" spans="1:6" x14ac:dyDescent="0.25">
      <c r="A293" t="str">
        <f t="shared" si="68"/>
        <v>Benety Goh</v>
      </c>
      <c r="E293">
        <f t="shared" ref="E293:E296" si="71">E292</f>
        <v>431</v>
      </c>
      <c r="F293">
        <f t="shared" si="64"/>
        <v>0</v>
      </c>
    </row>
    <row r="294" spans="1:6" x14ac:dyDescent="0.25">
      <c r="A294" t="str">
        <f t="shared" si="68"/>
        <v>Benety Goh</v>
      </c>
      <c r="C294">
        <v>4.8000000000000001E-2</v>
      </c>
      <c r="D294" t="s">
        <v>89</v>
      </c>
      <c r="E294">
        <f t="shared" si="71"/>
        <v>431</v>
      </c>
      <c r="F294">
        <f t="shared" si="64"/>
        <v>20.687999999999999</v>
      </c>
    </row>
    <row r="295" spans="1:6" x14ac:dyDescent="0.25">
      <c r="A295" t="str">
        <f t="shared" si="68"/>
        <v>Benety Goh</v>
      </c>
      <c r="C295">
        <v>0.95099999999999996</v>
      </c>
      <c r="D295" t="s">
        <v>32</v>
      </c>
      <c r="E295">
        <f t="shared" si="71"/>
        <v>431</v>
      </c>
      <c r="F295">
        <f t="shared" si="64"/>
        <v>409.88099999999997</v>
      </c>
    </row>
    <row r="296" spans="1:6" x14ac:dyDescent="0.25">
      <c r="A296" t="str">
        <f t="shared" si="68"/>
        <v>Benety Goh</v>
      </c>
      <c r="E296">
        <f t="shared" si="71"/>
        <v>431</v>
      </c>
      <c r="F296">
        <f t="shared" si="64"/>
        <v>0</v>
      </c>
    </row>
    <row r="297" spans="1:6" x14ac:dyDescent="0.25">
      <c r="A297" t="str">
        <f t="shared" si="68"/>
        <v>Benety Goh</v>
      </c>
      <c r="B297" t="s">
        <v>106</v>
      </c>
      <c r="E297">
        <v>1647</v>
      </c>
      <c r="F297">
        <f t="shared" si="64"/>
        <v>0</v>
      </c>
    </row>
    <row r="298" spans="1:6" x14ac:dyDescent="0.25">
      <c r="A298" t="str">
        <f t="shared" si="68"/>
        <v>Benety Goh</v>
      </c>
      <c r="E298">
        <f t="shared" ref="E298:E304" si="72">E297</f>
        <v>1647</v>
      </c>
      <c r="F298">
        <f t="shared" si="64"/>
        <v>0</v>
      </c>
    </row>
    <row r="299" spans="1:6" x14ac:dyDescent="0.25">
      <c r="A299" t="str">
        <f t="shared" si="68"/>
        <v>Benety Goh</v>
      </c>
      <c r="C299">
        <v>1E-3</v>
      </c>
      <c r="D299" t="s">
        <v>17</v>
      </c>
      <c r="E299">
        <f t="shared" si="72"/>
        <v>1647</v>
      </c>
      <c r="F299">
        <f t="shared" si="64"/>
        <v>1.647</v>
      </c>
    </row>
    <row r="300" spans="1:6" x14ac:dyDescent="0.25">
      <c r="A300" t="str">
        <f t="shared" si="68"/>
        <v>Benety Goh</v>
      </c>
      <c r="C300">
        <v>0.14699999999999999</v>
      </c>
      <c r="D300" t="s">
        <v>86</v>
      </c>
      <c r="E300">
        <f t="shared" si="72"/>
        <v>1647</v>
      </c>
      <c r="F300">
        <f t="shared" si="64"/>
        <v>242.10899999999998</v>
      </c>
    </row>
    <row r="301" spans="1:6" x14ac:dyDescent="0.25">
      <c r="A301" t="str">
        <f t="shared" si="68"/>
        <v>Benety Goh</v>
      </c>
      <c r="C301">
        <v>0.64900000000000002</v>
      </c>
      <c r="D301" t="s">
        <v>18</v>
      </c>
      <c r="E301">
        <f t="shared" si="72"/>
        <v>1647</v>
      </c>
      <c r="F301">
        <f t="shared" si="64"/>
        <v>1068.903</v>
      </c>
    </row>
    <row r="302" spans="1:6" x14ac:dyDescent="0.25">
      <c r="A302" t="str">
        <f t="shared" si="68"/>
        <v>Benety Goh</v>
      </c>
      <c r="C302">
        <v>0.17399999999999999</v>
      </c>
      <c r="D302" t="s">
        <v>32</v>
      </c>
      <c r="E302">
        <f t="shared" si="72"/>
        <v>1647</v>
      </c>
      <c r="F302">
        <f t="shared" si="64"/>
        <v>286.57799999999997</v>
      </c>
    </row>
    <row r="303" spans="1:6" x14ac:dyDescent="0.25">
      <c r="A303" t="str">
        <f t="shared" si="68"/>
        <v>Benety Goh</v>
      </c>
      <c r="C303">
        <v>2.5999999999999999E-2</v>
      </c>
      <c r="D303" t="s">
        <v>70</v>
      </c>
      <c r="E303">
        <f t="shared" si="72"/>
        <v>1647</v>
      </c>
      <c r="F303">
        <f t="shared" si="64"/>
        <v>42.821999999999996</v>
      </c>
    </row>
    <row r="304" spans="1:6" x14ac:dyDescent="0.25">
      <c r="A304" t="str">
        <f t="shared" si="68"/>
        <v>Benety Goh</v>
      </c>
      <c r="E304">
        <f t="shared" si="72"/>
        <v>1647</v>
      </c>
      <c r="F304">
        <f t="shared" si="64"/>
        <v>0</v>
      </c>
    </row>
    <row r="305" spans="1:6" x14ac:dyDescent="0.25">
      <c r="A305" t="str">
        <f t="shared" si="68"/>
        <v>Benety Goh</v>
      </c>
      <c r="B305" t="s">
        <v>107</v>
      </c>
      <c r="E305">
        <v>224</v>
      </c>
      <c r="F305">
        <f t="shared" si="64"/>
        <v>0</v>
      </c>
    </row>
    <row r="306" spans="1:6" x14ac:dyDescent="0.25">
      <c r="A306" t="str">
        <f t="shared" si="68"/>
        <v>Benety Goh</v>
      </c>
      <c r="E306">
        <f t="shared" ref="E306:E312" si="73">E305</f>
        <v>224</v>
      </c>
      <c r="F306">
        <f t="shared" si="64"/>
        <v>0</v>
      </c>
    </row>
    <row r="307" spans="1:6" x14ac:dyDescent="0.25">
      <c r="A307" t="str">
        <f t="shared" ref="A307:A338" si="74">A306</f>
        <v>Benety Goh</v>
      </c>
      <c r="C307">
        <v>3.0000000000000001E-3</v>
      </c>
      <c r="D307" t="s">
        <v>108</v>
      </c>
      <c r="E307">
        <f t="shared" si="73"/>
        <v>224</v>
      </c>
      <c r="F307">
        <f t="shared" si="64"/>
        <v>0.67200000000000004</v>
      </c>
    </row>
    <row r="308" spans="1:6" x14ac:dyDescent="0.25">
      <c r="A308" t="str">
        <f t="shared" si="74"/>
        <v>Benety Goh</v>
      </c>
      <c r="C308">
        <v>8.0000000000000002E-3</v>
      </c>
      <c r="D308" t="s">
        <v>86</v>
      </c>
      <c r="E308">
        <f t="shared" si="73"/>
        <v>224</v>
      </c>
      <c r="F308">
        <f t="shared" si="64"/>
        <v>1.792</v>
      </c>
    </row>
    <row r="309" spans="1:6" x14ac:dyDescent="0.25">
      <c r="A309" t="str">
        <f t="shared" si="74"/>
        <v>Benety Goh</v>
      </c>
      <c r="C309">
        <v>2.4E-2</v>
      </c>
      <c r="D309" t="s">
        <v>18</v>
      </c>
      <c r="E309">
        <f t="shared" si="73"/>
        <v>224</v>
      </c>
      <c r="F309">
        <f t="shared" si="64"/>
        <v>5.3760000000000003</v>
      </c>
    </row>
    <row r="310" spans="1:6" x14ac:dyDescent="0.25">
      <c r="A310" t="str">
        <f t="shared" si="74"/>
        <v>Benety Goh</v>
      </c>
      <c r="C310">
        <v>0.95799999999999996</v>
      </c>
      <c r="D310" t="s">
        <v>70</v>
      </c>
      <c r="E310">
        <f t="shared" si="73"/>
        <v>224</v>
      </c>
      <c r="F310">
        <f t="shared" si="64"/>
        <v>214.59199999999998</v>
      </c>
    </row>
    <row r="311" spans="1:6" x14ac:dyDescent="0.25">
      <c r="A311" t="str">
        <f t="shared" si="74"/>
        <v>Benety Goh</v>
      </c>
      <c r="C311">
        <v>5.0000000000000001E-3</v>
      </c>
      <c r="D311" t="s">
        <v>71</v>
      </c>
      <c r="E311">
        <f t="shared" si="73"/>
        <v>224</v>
      </c>
      <c r="F311">
        <f t="shared" si="64"/>
        <v>1.1200000000000001</v>
      </c>
    </row>
    <row r="312" spans="1:6" x14ac:dyDescent="0.25">
      <c r="A312" t="str">
        <f t="shared" si="74"/>
        <v>Benety Goh</v>
      </c>
      <c r="E312">
        <f t="shared" si="73"/>
        <v>224</v>
      </c>
      <c r="F312">
        <f t="shared" si="64"/>
        <v>0</v>
      </c>
    </row>
    <row r="313" spans="1:6" x14ac:dyDescent="0.25">
      <c r="A313" t="str">
        <f t="shared" si="74"/>
        <v>Benety Goh</v>
      </c>
      <c r="B313" t="s">
        <v>109</v>
      </c>
      <c r="E313">
        <v>170</v>
      </c>
      <c r="F313">
        <f t="shared" si="64"/>
        <v>0</v>
      </c>
    </row>
    <row r="314" spans="1:6" x14ac:dyDescent="0.25">
      <c r="A314" t="str">
        <f t="shared" si="74"/>
        <v>Benety Goh</v>
      </c>
      <c r="E314">
        <f t="shared" ref="E314:E319" si="75">E313</f>
        <v>170</v>
      </c>
      <c r="F314">
        <f t="shared" si="64"/>
        <v>0</v>
      </c>
    </row>
    <row r="315" spans="1:6" x14ac:dyDescent="0.25">
      <c r="A315" t="str">
        <f t="shared" si="74"/>
        <v>Benety Goh</v>
      </c>
      <c r="C315">
        <v>0.39500000000000002</v>
      </c>
      <c r="D315" t="s">
        <v>86</v>
      </c>
      <c r="E315">
        <f t="shared" si="75"/>
        <v>170</v>
      </c>
      <c r="F315">
        <f t="shared" si="64"/>
        <v>67.150000000000006</v>
      </c>
    </row>
    <row r="316" spans="1:6" x14ac:dyDescent="0.25">
      <c r="A316" t="str">
        <f t="shared" si="74"/>
        <v>Benety Goh</v>
      </c>
      <c r="C316">
        <v>8.5000000000000006E-2</v>
      </c>
      <c r="D316" t="s">
        <v>18</v>
      </c>
      <c r="E316">
        <f t="shared" si="75"/>
        <v>170</v>
      </c>
      <c r="F316">
        <f t="shared" si="64"/>
        <v>14.450000000000001</v>
      </c>
    </row>
    <row r="317" spans="1:6" x14ac:dyDescent="0.25">
      <c r="A317" t="str">
        <f t="shared" si="74"/>
        <v>Benety Goh</v>
      </c>
      <c r="C317">
        <v>0.497</v>
      </c>
      <c r="D317" t="s">
        <v>32</v>
      </c>
      <c r="E317">
        <f t="shared" si="75"/>
        <v>170</v>
      </c>
      <c r="F317">
        <f t="shared" si="64"/>
        <v>84.49</v>
      </c>
    </row>
    <row r="318" spans="1:6" x14ac:dyDescent="0.25">
      <c r="A318" t="str">
        <f t="shared" si="74"/>
        <v>Benety Goh</v>
      </c>
      <c r="C318">
        <v>0.02</v>
      </c>
      <c r="D318" t="s">
        <v>110</v>
      </c>
      <c r="E318">
        <f t="shared" si="75"/>
        <v>170</v>
      </c>
      <c r="F318">
        <f t="shared" si="64"/>
        <v>3.4</v>
      </c>
    </row>
    <row r="319" spans="1:6" x14ac:dyDescent="0.25">
      <c r="A319" t="str">
        <f t="shared" si="74"/>
        <v>Benety Goh</v>
      </c>
      <c r="E319">
        <f t="shared" si="75"/>
        <v>170</v>
      </c>
      <c r="F319">
        <f t="shared" si="64"/>
        <v>0</v>
      </c>
    </row>
    <row r="320" spans="1:6" x14ac:dyDescent="0.25">
      <c r="A320" t="str">
        <f t="shared" si="74"/>
        <v>Benety Goh</v>
      </c>
      <c r="B320" t="s">
        <v>111</v>
      </c>
      <c r="E320">
        <v>712</v>
      </c>
      <c r="F320">
        <f t="shared" si="64"/>
        <v>0</v>
      </c>
    </row>
    <row r="321" spans="1:6" x14ac:dyDescent="0.25">
      <c r="A321" t="str">
        <f t="shared" si="74"/>
        <v>Benety Goh</v>
      </c>
      <c r="E321">
        <f t="shared" ref="E321:E326" si="76">E320</f>
        <v>712</v>
      </c>
      <c r="F321">
        <f t="shared" si="64"/>
        <v>0</v>
      </c>
    </row>
    <row r="322" spans="1:6" x14ac:dyDescent="0.25">
      <c r="A322" t="str">
        <f t="shared" si="74"/>
        <v>Benety Goh</v>
      </c>
      <c r="C322">
        <v>0.114</v>
      </c>
      <c r="D322" t="s">
        <v>86</v>
      </c>
      <c r="E322">
        <f t="shared" si="76"/>
        <v>712</v>
      </c>
      <c r="F322">
        <f t="shared" si="64"/>
        <v>81.168000000000006</v>
      </c>
    </row>
    <row r="323" spans="1:6" x14ac:dyDescent="0.25">
      <c r="A323" t="str">
        <f t="shared" si="74"/>
        <v>Benety Goh</v>
      </c>
      <c r="C323">
        <v>0.30299999999999999</v>
      </c>
      <c r="D323" t="s">
        <v>18</v>
      </c>
      <c r="E323">
        <f t="shared" si="76"/>
        <v>712</v>
      </c>
      <c r="F323">
        <f t="shared" ref="F323:F386" si="77">E323*C323</f>
        <v>215.73599999999999</v>
      </c>
    </row>
    <row r="324" spans="1:6" x14ac:dyDescent="0.25">
      <c r="A324" t="str">
        <f t="shared" si="74"/>
        <v>Benety Goh</v>
      </c>
      <c r="C324">
        <v>0.55700000000000005</v>
      </c>
      <c r="D324" t="s">
        <v>32</v>
      </c>
      <c r="E324">
        <f t="shared" si="76"/>
        <v>712</v>
      </c>
      <c r="F324">
        <f t="shared" si="77"/>
        <v>396.58400000000006</v>
      </c>
    </row>
    <row r="325" spans="1:6" x14ac:dyDescent="0.25">
      <c r="A325" t="str">
        <f t="shared" si="74"/>
        <v>Benety Goh</v>
      </c>
      <c r="C325">
        <v>2.4E-2</v>
      </c>
      <c r="D325" t="s">
        <v>97</v>
      </c>
      <c r="E325">
        <f t="shared" si="76"/>
        <v>712</v>
      </c>
      <c r="F325">
        <f t="shared" si="77"/>
        <v>17.088000000000001</v>
      </c>
    </row>
    <row r="326" spans="1:6" x14ac:dyDescent="0.25">
      <c r="A326" t="str">
        <f t="shared" si="74"/>
        <v>Benety Goh</v>
      </c>
      <c r="E326">
        <f t="shared" si="76"/>
        <v>712</v>
      </c>
      <c r="F326">
        <f t="shared" si="77"/>
        <v>0</v>
      </c>
    </row>
    <row r="327" spans="1:6" x14ac:dyDescent="0.25">
      <c r="A327" t="str">
        <f t="shared" si="74"/>
        <v>Benety Goh</v>
      </c>
      <c r="B327" t="s">
        <v>112</v>
      </c>
      <c r="E327">
        <v>689</v>
      </c>
      <c r="F327">
        <f t="shared" si="77"/>
        <v>0</v>
      </c>
    </row>
    <row r="328" spans="1:6" x14ac:dyDescent="0.25">
      <c r="A328" t="str">
        <f t="shared" si="74"/>
        <v>Benety Goh</v>
      </c>
      <c r="E328">
        <f t="shared" ref="E328:E333" si="78">E327</f>
        <v>689</v>
      </c>
      <c r="F328">
        <f t="shared" si="77"/>
        <v>0</v>
      </c>
    </row>
    <row r="329" spans="1:6" x14ac:dyDescent="0.25">
      <c r="A329" t="str">
        <f t="shared" si="74"/>
        <v>Benety Goh</v>
      </c>
      <c r="C329">
        <v>0.11700000000000001</v>
      </c>
      <c r="D329" t="s">
        <v>86</v>
      </c>
      <c r="E329">
        <f t="shared" si="78"/>
        <v>689</v>
      </c>
      <c r="F329">
        <f t="shared" si="77"/>
        <v>80.613</v>
      </c>
    </row>
    <row r="330" spans="1:6" x14ac:dyDescent="0.25">
      <c r="A330" t="str">
        <f t="shared" si="74"/>
        <v>Benety Goh</v>
      </c>
      <c r="C330">
        <v>0.28599999999999998</v>
      </c>
      <c r="D330" t="s">
        <v>18</v>
      </c>
      <c r="E330">
        <f t="shared" si="78"/>
        <v>689</v>
      </c>
      <c r="F330">
        <f t="shared" si="77"/>
        <v>197.05399999999997</v>
      </c>
    </row>
    <row r="331" spans="1:6" x14ac:dyDescent="0.25">
      <c r="A331" t="str">
        <f t="shared" si="74"/>
        <v>Benety Goh</v>
      </c>
      <c r="C331">
        <v>0.57099999999999995</v>
      </c>
      <c r="D331" t="s">
        <v>32</v>
      </c>
      <c r="E331">
        <f t="shared" si="78"/>
        <v>689</v>
      </c>
      <c r="F331">
        <f t="shared" si="77"/>
        <v>393.41899999999998</v>
      </c>
    </row>
    <row r="332" spans="1:6" x14ac:dyDescent="0.25">
      <c r="A332" t="str">
        <f t="shared" si="74"/>
        <v>Benety Goh</v>
      </c>
      <c r="C332">
        <v>2.4E-2</v>
      </c>
      <c r="D332" t="s">
        <v>97</v>
      </c>
      <c r="E332">
        <f t="shared" si="78"/>
        <v>689</v>
      </c>
      <c r="F332">
        <f t="shared" si="77"/>
        <v>16.536000000000001</v>
      </c>
    </row>
    <row r="333" spans="1:6" x14ac:dyDescent="0.25">
      <c r="A333" t="str">
        <f t="shared" si="74"/>
        <v>Benety Goh</v>
      </c>
      <c r="E333">
        <f t="shared" si="78"/>
        <v>689</v>
      </c>
      <c r="F333">
        <f t="shared" si="77"/>
        <v>0</v>
      </c>
    </row>
    <row r="334" spans="1:6" x14ac:dyDescent="0.25">
      <c r="A334" t="str">
        <f t="shared" si="74"/>
        <v>Benety Goh</v>
      </c>
      <c r="B334" t="s">
        <v>113</v>
      </c>
      <c r="E334">
        <v>689</v>
      </c>
      <c r="F334">
        <f t="shared" si="77"/>
        <v>0</v>
      </c>
    </row>
    <row r="335" spans="1:6" x14ac:dyDescent="0.25">
      <c r="A335" t="str">
        <f t="shared" si="74"/>
        <v>Benety Goh</v>
      </c>
      <c r="E335">
        <f t="shared" ref="E335:E340" si="79">E334</f>
        <v>689</v>
      </c>
      <c r="F335">
        <f t="shared" si="77"/>
        <v>0</v>
      </c>
    </row>
    <row r="336" spans="1:6" x14ac:dyDescent="0.25">
      <c r="A336" t="str">
        <f t="shared" si="74"/>
        <v>Benety Goh</v>
      </c>
      <c r="C336">
        <v>0.11700000000000001</v>
      </c>
      <c r="D336" t="s">
        <v>86</v>
      </c>
      <c r="E336">
        <f t="shared" si="79"/>
        <v>689</v>
      </c>
      <c r="F336">
        <f t="shared" si="77"/>
        <v>80.613</v>
      </c>
    </row>
    <row r="337" spans="1:6" x14ac:dyDescent="0.25">
      <c r="A337" t="str">
        <f t="shared" si="74"/>
        <v>Benety Goh</v>
      </c>
      <c r="C337">
        <v>0.28599999999999998</v>
      </c>
      <c r="D337" t="s">
        <v>18</v>
      </c>
      <c r="E337">
        <f t="shared" si="79"/>
        <v>689</v>
      </c>
      <c r="F337">
        <f t="shared" si="77"/>
        <v>197.05399999999997</v>
      </c>
    </row>
    <row r="338" spans="1:6" x14ac:dyDescent="0.25">
      <c r="A338" t="str">
        <f t="shared" si="74"/>
        <v>Benety Goh</v>
      </c>
      <c r="C338">
        <v>0.57099999999999995</v>
      </c>
      <c r="D338" t="s">
        <v>32</v>
      </c>
      <c r="E338">
        <f t="shared" si="79"/>
        <v>689</v>
      </c>
      <c r="F338">
        <f t="shared" si="77"/>
        <v>393.41899999999998</v>
      </c>
    </row>
    <row r="339" spans="1:6" x14ac:dyDescent="0.25">
      <c r="A339" t="str">
        <f t="shared" ref="A339:A357" si="80">A338</f>
        <v>Benety Goh</v>
      </c>
      <c r="C339">
        <v>2.4E-2</v>
      </c>
      <c r="D339" t="s">
        <v>97</v>
      </c>
      <c r="E339">
        <f t="shared" si="79"/>
        <v>689</v>
      </c>
      <c r="F339">
        <f t="shared" si="77"/>
        <v>16.536000000000001</v>
      </c>
    </row>
    <row r="340" spans="1:6" x14ac:dyDescent="0.25">
      <c r="A340" t="str">
        <f t="shared" si="80"/>
        <v>Benety Goh</v>
      </c>
      <c r="E340">
        <f t="shared" si="79"/>
        <v>689</v>
      </c>
      <c r="F340">
        <f t="shared" si="77"/>
        <v>0</v>
      </c>
    </row>
    <row r="341" spans="1:6" x14ac:dyDescent="0.25">
      <c r="A341" t="str">
        <f t="shared" si="80"/>
        <v>Benety Goh</v>
      </c>
      <c r="B341" t="s">
        <v>114</v>
      </c>
      <c r="E341">
        <v>129</v>
      </c>
      <c r="F341">
        <f t="shared" si="77"/>
        <v>0</v>
      </c>
    </row>
    <row r="342" spans="1:6" x14ac:dyDescent="0.25">
      <c r="A342" t="str">
        <f t="shared" si="80"/>
        <v>Benety Goh</v>
      </c>
      <c r="E342">
        <f t="shared" ref="E342:E345" si="81">E341</f>
        <v>129</v>
      </c>
      <c r="F342">
        <f t="shared" si="77"/>
        <v>0</v>
      </c>
    </row>
    <row r="343" spans="1:6" x14ac:dyDescent="0.25">
      <c r="A343" t="str">
        <f t="shared" si="80"/>
        <v>Benety Goh</v>
      </c>
      <c r="C343">
        <v>0.27600000000000002</v>
      </c>
      <c r="D343" t="s">
        <v>18</v>
      </c>
      <c r="E343">
        <f t="shared" si="81"/>
        <v>129</v>
      </c>
      <c r="F343">
        <f t="shared" si="77"/>
        <v>35.604000000000006</v>
      </c>
    </row>
    <row r="344" spans="1:6" x14ac:dyDescent="0.25">
      <c r="A344" t="str">
        <f t="shared" si="80"/>
        <v>Benety Goh</v>
      </c>
      <c r="C344">
        <v>0.72299999999999998</v>
      </c>
      <c r="D344" t="s">
        <v>32</v>
      </c>
      <c r="E344">
        <f t="shared" si="81"/>
        <v>129</v>
      </c>
      <c r="F344">
        <f t="shared" si="77"/>
        <v>93.266999999999996</v>
      </c>
    </row>
    <row r="345" spans="1:6" x14ac:dyDescent="0.25">
      <c r="A345" t="str">
        <f t="shared" si="80"/>
        <v>Benety Goh</v>
      </c>
      <c r="E345">
        <f t="shared" si="81"/>
        <v>129</v>
      </c>
      <c r="F345">
        <f t="shared" si="77"/>
        <v>0</v>
      </c>
    </row>
    <row r="346" spans="1:6" x14ac:dyDescent="0.25">
      <c r="A346" t="str">
        <f t="shared" si="80"/>
        <v>Benety Goh</v>
      </c>
      <c r="B346" t="s">
        <v>115</v>
      </c>
      <c r="E346">
        <v>62</v>
      </c>
      <c r="F346">
        <f t="shared" si="77"/>
        <v>0</v>
      </c>
    </row>
    <row r="347" spans="1:6" x14ac:dyDescent="0.25">
      <c r="A347" t="str">
        <f t="shared" si="80"/>
        <v>Benety Goh</v>
      </c>
      <c r="E347">
        <f t="shared" ref="E347:E350" si="82">E346</f>
        <v>62</v>
      </c>
      <c r="F347">
        <f t="shared" si="77"/>
        <v>0</v>
      </c>
    </row>
    <row r="348" spans="1:6" x14ac:dyDescent="0.25">
      <c r="A348" t="str">
        <f t="shared" si="80"/>
        <v>Benety Goh</v>
      </c>
      <c r="C348">
        <v>0.126</v>
      </c>
      <c r="D348" t="s">
        <v>86</v>
      </c>
      <c r="E348">
        <f t="shared" si="82"/>
        <v>62</v>
      </c>
      <c r="F348">
        <f t="shared" si="77"/>
        <v>7.8120000000000003</v>
      </c>
    </row>
    <row r="349" spans="1:6" x14ac:dyDescent="0.25">
      <c r="A349" t="str">
        <f t="shared" si="80"/>
        <v>Benety Goh</v>
      </c>
      <c r="C349">
        <v>0.873</v>
      </c>
      <c r="D349" t="s">
        <v>62</v>
      </c>
      <c r="E349">
        <f t="shared" si="82"/>
        <v>62</v>
      </c>
      <c r="F349">
        <f t="shared" si="77"/>
        <v>54.125999999999998</v>
      </c>
    </row>
    <row r="350" spans="1:6" x14ac:dyDescent="0.25">
      <c r="A350" t="str">
        <f t="shared" si="80"/>
        <v>Benety Goh</v>
      </c>
      <c r="E350">
        <f t="shared" si="82"/>
        <v>62</v>
      </c>
      <c r="F350">
        <f t="shared" si="77"/>
        <v>0</v>
      </c>
    </row>
    <row r="351" spans="1:6" x14ac:dyDescent="0.25">
      <c r="A351" t="str">
        <f t="shared" si="80"/>
        <v>Benety Goh</v>
      </c>
      <c r="B351" t="s">
        <v>116</v>
      </c>
      <c r="E351">
        <v>39</v>
      </c>
      <c r="F351">
        <f t="shared" si="77"/>
        <v>0</v>
      </c>
    </row>
    <row r="352" spans="1:6" x14ac:dyDescent="0.25">
      <c r="A352" t="str">
        <f t="shared" si="80"/>
        <v>Benety Goh</v>
      </c>
      <c r="E352">
        <f t="shared" ref="E352:E354" si="83">E351</f>
        <v>39</v>
      </c>
      <c r="F352">
        <f t="shared" si="77"/>
        <v>0</v>
      </c>
    </row>
    <row r="353" spans="1:6" x14ac:dyDescent="0.25">
      <c r="A353" t="str">
        <f t="shared" si="80"/>
        <v>Benety Goh</v>
      </c>
      <c r="C353">
        <v>1</v>
      </c>
      <c r="D353" t="s">
        <v>18</v>
      </c>
      <c r="E353">
        <f t="shared" si="83"/>
        <v>39</v>
      </c>
      <c r="F353">
        <f t="shared" si="77"/>
        <v>39</v>
      </c>
    </row>
    <row r="354" spans="1:6" x14ac:dyDescent="0.25">
      <c r="A354" t="str">
        <f t="shared" si="80"/>
        <v>Benety Goh</v>
      </c>
      <c r="E354">
        <f t="shared" si="83"/>
        <v>39</v>
      </c>
      <c r="F354">
        <f t="shared" si="77"/>
        <v>0</v>
      </c>
    </row>
    <row r="355" spans="1:6" x14ac:dyDescent="0.25">
      <c r="A355" t="str">
        <f t="shared" si="80"/>
        <v>Benety Goh</v>
      </c>
      <c r="B355" t="s">
        <v>117</v>
      </c>
      <c r="E355">
        <v>30</v>
      </c>
      <c r="F355">
        <f t="shared" si="77"/>
        <v>0</v>
      </c>
    </row>
    <row r="356" spans="1:6" x14ac:dyDescent="0.25">
      <c r="A356" t="str">
        <f t="shared" si="80"/>
        <v>Benety Goh</v>
      </c>
      <c r="E356">
        <f t="shared" ref="E356:E358" si="84">E355</f>
        <v>30</v>
      </c>
      <c r="F356">
        <f t="shared" si="77"/>
        <v>0</v>
      </c>
    </row>
    <row r="357" spans="1:6" x14ac:dyDescent="0.25">
      <c r="A357" t="str">
        <f t="shared" si="80"/>
        <v>Benety Goh</v>
      </c>
      <c r="C357">
        <v>1</v>
      </c>
      <c r="D357" t="s">
        <v>18</v>
      </c>
      <c r="E357">
        <f t="shared" si="84"/>
        <v>30</v>
      </c>
      <c r="F357">
        <f t="shared" si="77"/>
        <v>30</v>
      </c>
    </row>
    <row r="358" spans="1:6" x14ac:dyDescent="0.25">
      <c r="A358" t="s">
        <v>542</v>
      </c>
      <c r="E358">
        <f t="shared" si="84"/>
        <v>30</v>
      </c>
      <c r="F358">
        <f t="shared" si="77"/>
        <v>0</v>
      </c>
    </row>
    <row r="359" spans="1:6" x14ac:dyDescent="0.25">
      <c r="A359" t="str">
        <f t="shared" ref="A359:A367" si="85">A358</f>
        <v>Charlie Page</v>
      </c>
      <c r="B359" t="s">
        <v>120</v>
      </c>
      <c r="E359">
        <v>4</v>
      </c>
      <c r="F359">
        <f t="shared" si="77"/>
        <v>0</v>
      </c>
    </row>
    <row r="360" spans="1:6" x14ac:dyDescent="0.25">
      <c r="A360" t="str">
        <f t="shared" si="85"/>
        <v>Charlie Page</v>
      </c>
      <c r="E360">
        <f t="shared" ref="E360:E363" si="86">E359</f>
        <v>4</v>
      </c>
      <c r="F360">
        <f t="shared" si="77"/>
        <v>0</v>
      </c>
    </row>
    <row r="361" spans="1:6" x14ac:dyDescent="0.25">
      <c r="A361" t="str">
        <f t="shared" si="85"/>
        <v>Charlie Page</v>
      </c>
      <c r="C361">
        <v>0.40899999999999997</v>
      </c>
      <c r="D361" t="s">
        <v>13</v>
      </c>
      <c r="E361">
        <f t="shared" si="86"/>
        <v>4</v>
      </c>
      <c r="F361">
        <f t="shared" si="77"/>
        <v>1.6359999999999999</v>
      </c>
    </row>
    <row r="362" spans="1:6" x14ac:dyDescent="0.25">
      <c r="A362" t="str">
        <f t="shared" si="85"/>
        <v>Charlie Page</v>
      </c>
      <c r="C362">
        <v>0.59</v>
      </c>
      <c r="D362" t="s">
        <v>11</v>
      </c>
      <c r="E362">
        <f t="shared" si="86"/>
        <v>4</v>
      </c>
      <c r="F362">
        <f t="shared" si="77"/>
        <v>2.36</v>
      </c>
    </row>
    <row r="363" spans="1:6" x14ac:dyDescent="0.25">
      <c r="A363" t="str">
        <f t="shared" si="85"/>
        <v>Charlie Page</v>
      </c>
      <c r="E363">
        <f t="shared" si="86"/>
        <v>4</v>
      </c>
      <c r="F363">
        <f t="shared" si="77"/>
        <v>0</v>
      </c>
    </row>
    <row r="364" spans="1:6" x14ac:dyDescent="0.25">
      <c r="A364" t="str">
        <f t="shared" si="85"/>
        <v>Charlie Page</v>
      </c>
      <c r="B364" t="s">
        <v>121</v>
      </c>
      <c r="E364">
        <v>2</v>
      </c>
      <c r="F364">
        <f t="shared" si="77"/>
        <v>0</v>
      </c>
    </row>
    <row r="365" spans="1:6" x14ac:dyDescent="0.25">
      <c r="A365" t="str">
        <f t="shared" si="85"/>
        <v>Charlie Page</v>
      </c>
      <c r="E365">
        <f t="shared" ref="E365:E368" si="87">E364</f>
        <v>2</v>
      </c>
      <c r="F365">
        <f t="shared" si="77"/>
        <v>0</v>
      </c>
    </row>
    <row r="366" spans="1:6" x14ac:dyDescent="0.25">
      <c r="A366" t="str">
        <f t="shared" si="85"/>
        <v>Charlie Page</v>
      </c>
      <c r="C366">
        <v>0.54800000000000004</v>
      </c>
      <c r="D366" t="s">
        <v>13</v>
      </c>
      <c r="E366">
        <f t="shared" si="87"/>
        <v>2</v>
      </c>
      <c r="F366">
        <f t="shared" si="77"/>
        <v>1.0960000000000001</v>
      </c>
    </row>
    <row r="367" spans="1:6" x14ac:dyDescent="0.25">
      <c r="A367" t="str">
        <f t="shared" si="85"/>
        <v>Charlie Page</v>
      </c>
      <c r="C367">
        <v>0.45100000000000001</v>
      </c>
      <c r="D367" t="s">
        <v>11</v>
      </c>
      <c r="E367">
        <f t="shared" si="87"/>
        <v>2</v>
      </c>
      <c r="F367">
        <f t="shared" si="77"/>
        <v>0.90200000000000002</v>
      </c>
    </row>
    <row r="368" spans="1:6" x14ac:dyDescent="0.25">
      <c r="A368" t="s">
        <v>543</v>
      </c>
      <c r="E368">
        <f t="shared" si="87"/>
        <v>2</v>
      </c>
      <c r="F368">
        <f t="shared" si="77"/>
        <v>0</v>
      </c>
    </row>
    <row r="369" spans="1:6" x14ac:dyDescent="0.25">
      <c r="A369" t="str">
        <f t="shared" ref="A369:A376" si="88">A368</f>
        <v>Christian Kvalheim</v>
      </c>
      <c r="B369" t="s">
        <v>124</v>
      </c>
      <c r="E369">
        <v>1395</v>
      </c>
      <c r="F369">
        <f t="shared" si="77"/>
        <v>0</v>
      </c>
    </row>
    <row r="370" spans="1:6" x14ac:dyDescent="0.25">
      <c r="A370" t="str">
        <f t="shared" si="88"/>
        <v>Christian Kvalheim</v>
      </c>
      <c r="E370">
        <f t="shared" ref="E370:E377" si="89">E369</f>
        <v>1395</v>
      </c>
      <c r="F370">
        <f t="shared" si="77"/>
        <v>0</v>
      </c>
    </row>
    <row r="371" spans="1:6" x14ac:dyDescent="0.25">
      <c r="A371" t="str">
        <f t="shared" si="88"/>
        <v>Christian Kvalheim</v>
      </c>
      <c r="C371">
        <v>0.21099999999999999</v>
      </c>
      <c r="D371" t="s">
        <v>125</v>
      </c>
      <c r="E371">
        <f t="shared" si="89"/>
        <v>1395</v>
      </c>
      <c r="F371">
        <f t="shared" si="77"/>
        <v>294.34499999999997</v>
      </c>
    </row>
    <row r="372" spans="1:6" x14ac:dyDescent="0.25">
      <c r="A372" t="str">
        <f t="shared" si="88"/>
        <v>Christian Kvalheim</v>
      </c>
      <c r="C372">
        <v>9.6000000000000002E-2</v>
      </c>
      <c r="D372" t="s">
        <v>126</v>
      </c>
      <c r="E372">
        <f t="shared" si="89"/>
        <v>1395</v>
      </c>
      <c r="F372">
        <f t="shared" si="77"/>
        <v>133.92000000000002</v>
      </c>
    </row>
    <row r="373" spans="1:6" x14ac:dyDescent="0.25">
      <c r="A373" t="str">
        <f t="shared" si="88"/>
        <v>Christian Kvalheim</v>
      </c>
      <c r="C373">
        <v>0.221</v>
      </c>
      <c r="D373" t="s">
        <v>108</v>
      </c>
      <c r="E373">
        <f t="shared" si="89"/>
        <v>1395</v>
      </c>
      <c r="F373">
        <f t="shared" si="77"/>
        <v>308.29500000000002</v>
      </c>
    </row>
    <row r="374" spans="1:6" x14ac:dyDescent="0.25">
      <c r="A374" t="str">
        <f t="shared" si="88"/>
        <v>Christian Kvalheim</v>
      </c>
      <c r="C374">
        <v>1E-3</v>
      </c>
      <c r="D374" t="s">
        <v>98</v>
      </c>
      <c r="E374">
        <f t="shared" si="89"/>
        <v>1395</v>
      </c>
      <c r="F374">
        <f t="shared" si="77"/>
        <v>1.395</v>
      </c>
    </row>
    <row r="375" spans="1:6" x14ac:dyDescent="0.25">
      <c r="A375" t="str">
        <f t="shared" si="88"/>
        <v>Christian Kvalheim</v>
      </c>
      <c r="C375">
        <v>0.46500000000000002</v>
      </c>
      <c r="D375" t="s">
        <v>79</v>
      </c>
      <c r="E375">
        <f t="shared" si="89"/>
        <v>1395</v>
      </c>
      <c r="F375">
        <f t="shared" si="77"/>
        <v>648.67500000000007</v>
      </c>
    </row>
    <row r="376" spans="1:6" x14ac:dyDescent="0.25">
      <c r="A376" t="str">
        <f t="shared" si="88"/>
        <v>Christian Kvalheim</v>
      </c>
      <c r="C376">
        <v>3.0000000000000001E-3</v>
      </c>
      <c r="D376" t="s">
        <v>71</v>
      </c>
      <c r="E376">
        <f t="shared" si="89"/>
        <v>1395</v>
      </c>
      <c r="F376">
        <f t="shared" si="77"/>
        <v>4.1850000000000005</v>
      </c>
    </row>
    <row r="377" spans="1:6" x14ac:dyDescent="0.25">
      <c r="A377" t="s">
        <v>544</v>
      </c>
      <c r="E377">
        <f t="shared" si="89"/>
        <v>1395</v>
      </c>
      <c r="F377">
        <f t="shared" si="77"/>
        <v>0</v>
      </c>
    </row>
    <row r="378" spans="1:6" x14ac:dyDescent="0.25">
      <c r="A378" t="str">
        <f t="shared" ref="A378:A409" si="90">A377</f>
        <v>Dan Pasette</v>
      </c>
      <c r="B378" t="s">
        <v>129</v>
      </c>
      <c r="E378">
        <v>4</v>
      </c>
      <c r="F378">
        <f t="shared" si="77"/>
        <v>0</v>
      </c>
    </row>
    <row r="379" spans="1:6" x14ac:dyDescent="0.25">
      <c r="A379" t="str">
        <f t="shared" si="90"/>
        <v>Dan Pasette</v>
      </c>
      <c r="E379">
        <f t="shared" ref="E379:E381" si="91">E378</f>
        <v>4</v>
      </c>
      <c r="F379">
        <f t="shared" si="77"/>
        <v>0</v>
      </c>
    </row>
    <row r="380" spans="1:6" x14ac:dyDescent="0.25">
      <c r="A380" t="str">
        <f t="shared" si="90"/>
        <v>Dan Pasette</v>
      </c>
      <c r="C380">
        <v>0.56999999999999995</v>
      </c>
      <c r="D380" t="s">
        <v>30</v>
      </c>
      <c r="E380">
        <f t="shared" si="91"/>
        <v>4</v>
      </c>
      <c r="F380">
        <f t="shared" si="77"/>
        <v>2.2799999999999998</v>
      </c>
    </row>
    <row r="381" spans="1:6" x14ac:dyDescent="0.25">
      <c r="A381" t="str">
        <f t="shared" si="90"/>
        <v>Dan Pasette</v>
      </c>
      <c r="E381">
        <f t="shared" si="91"/>
        <v>4</v>
      </c>
      <c r="F381">
        <f t="shared" si="77"/>
        <v>0</v>
      </c>
    </row>
    <row r="382" spans="1:6" x14ac:dyDescent="0.25">
      <c r="A382" t="str">
        <f t="shared" si="90"/>
        <v>Dan Pasette</v>
      </c>
      <c r="B382" t="s">
        <v>130</v>
      </c>
      <c r="E382">
        <v>2</v>
      </c>
      <c r="F382">
        <f t="shared" si="77"/>
        <v>0</v>
      </c>
    </row>
    <row r="383" spans="1:6" x14ac:dyDescent="0.25">
      <c r="A383" t="str">
        <f t="shared" si="90"/>
        <v>Dan Pasette</v>
      </c>
      <c r="E383">
        <f t="shared" ref="E383:E385" si="92">E382</f>
        <v>2</v>
      </c>
      <c r="F383">
        <f t="shared" si="77"/>
        <v>0</v>
      </c>
    </row>
    <row r="384" spans="1:6" x14ac:dyDescent="0.25">
      <c r="A384" t="str">
        <f t="shared" si="90"/>
        <v>Dan Pasette</v>
      </c>
      <c r="C384">
        <v>1</v>
      </c>
      <c r="D384" t="s">
        <v>86</v>
      </c>
      <c r="E384">
        <f t="shared" si="92"/>
        <v>2</v>
      </c>
      <c r="F384">
        <f t="shared" si="77"/>
        <v>2</v>
      </c>
    </row>
    <row r="385" spans="1:6" x14ac:dyDescent="0.25">
      <c r="A385" t="str">
        <f t="shared" si="90"/>
        <v>Dan Pasette</v>
      </c>
      <c r="E385">
        <f t="shared" si="92"/>
        <v>2</v>
      </c>
      <c r="F385">
        <f t="shared" si="77"/>
        <v>0</v>
      </c>
    </row>
    <row r="386" spans="1:6" x14ac:dyDescent="0.25">
      <c r="A386" t="str">
        <f t="shared" si="90"/>
        <v>Dan Pasette</v>
      </c>
      <c r="B386" t="s">
        <v>131</v>
      </c>
      <c r="E386">
        <v>10</v>
      </c>
      <c r="F386">
        <f t="shared" si="77"/>
        <v>0</v>
      </c>
    </row>
    <row r="387" spans="1:6" x14ac:dyDescent="0.25">
      <c r="A387" t="str">
        <f t="shared" si="90"/>
        <v>Dan Pasette</v>
      </c>
      <c r="E387">
        <f t="shared" ref="E387:E390" si="93">E386</f>
        <v>10</v>
      </c>
      <c r="F387">
        <f t="shared" ref="F387:F450" si="94">E387*C387</f>
        <v>0</v>
      </c>
    </row>
    <row r="388" spans="1:6" x14ac:dyDescent="0.25">
      <c r="A388" t="str">
        <f t="shared" si="90"/>
        <v>Dan Pasette</v>
      </c>
      <c r="C388">
        <v>0.42699999999999999</v>
      </c>
      <c r="D388" t="s">
        <v>126</v>
      </c>
      <c r="E388">
        <f t="shared" si="93"/>
        <v>10</v>
      </c>
      <c r="F388">
        <f t="shared" si="94"/>
        <v>4.2699999999999996</v>
      </c>
    </row>
    <row r="389" spans="1:6" x14ac:dyDescent="0.25">
      <c r="A389" t="str">
        <f t="shared" si="90"/>
        <v>Dan Pasette</v>
      </c>
      <c r="C389">
        <v>0.57199999999999995</v>
      </c>
      <c r="D389" t="s">
        <v>79</v>
      </c>
      <c r="E389">
        <f t="shared" si="93"/>
        <v>10</v>
      </c>
      <c r="F389">
        <f t="shared" si="94"/>
        <v>5.72</v>
      </c>
    </row>
    <row r="390" spans="1:6" x14ac:dyDescent="0.25">
      <c r="A390" t="str">
        <f t="shared" si="90"/>
        <v>Dan Pasette</v>
      </c>
      <c r="E390">
        <f t="shared" si="93"/>
        <v>10</v>
      </c>
      <c r="F390">
        <f t="shared" si="94"/>
        <v>0</v>
      </c>
    </row>
    <row r="391" spans="1:6" x14ac:dyDescent="0.25">
      <c r="A391" t="str">
        <f t="shared" si="90"/>
        <v>Dan Pasette</v>
      </c>
      <c r="B391" t="s">
        <v>132</v>
      </c>
      <c r="E391">
        <v>1</v>
      </c>
      <c r="F391">
        <f t="shared" si="94"/>
        <v>0</v>
      </c>
    </row>
    <row r="392" spans="1:6" x14ac:dyDescent="0.25">
      <c r="A392" t="str">
        <f t="shared" si="90"/>
        <v>Dan Pasette</v>
      </c>
      <c r="E392">
        <f t="shared" ref="E392:E394" si="95">E391</f>
        <v>1</v>
      </c>
      <c r="F392">
        <f t="shared" si="94"/>
        <v>0</v>
      </c>
    </row>
    <row r="393" spans="1:6" x14ac:dyDescent="0.25">
      <c r="A393" t="str">
        <f t="shared" si="90"/>
        <v>Dan Pasette</v>
      </c>
      <c r="C393">
        <v>1</v>
      </c>
      <c r="D393" t="s">
        <v>108</v>
      </c>
      <c r="E393">
        <f t="shared" si="95"/>
        <v>1</v>
      </c>
      <c r="F393">
        <f t="shared" si="94"/>
        <v>1</v>
      </c>
    </row>
    <row r="394" spans="1:6" x14ac:dyDescent="0.25">
      <c r="A394" t="str">
        <f t="shared" si="90"/>
        <v>Dan Pasette</v>
      </c>
      <c r="E394">
        <f t="shared" si="95"/>
        <v>1</v>
      </c>
      <c r="F394">
        <f t="shared" si="94"/>
        <v>0</v>
      </c>
    </row>
    <row r="395" spans="1:6" x14ac:dyDescent="0.25">
      <c r="A395" t="str">
        <f t="shared" si="90"/>
        <v>Dan Pasette</v>
      </c>
      <c r="B395" t="s">
        <v>133</v>
      </c>
      <c r="E395">
        <v>167</v>
      </c>
      <c r="F395">
        <f t="shared" si="94"/>
        <v>0</v>
      </c>
    </row>
    <row r="396" spans="1:6" x14ac:dyDescent="0.25">
      <c r="A396" t="str">
        <f t="shared" si="90"/>
        <v>Dan Pasette</v>
      </c>
      <c r="E396">
        <f t="shared" ref="E396:E398" si="96">E395</f>
        <v>167</v>
      </c>
      <c r="F396">
        <f t="shared" si="94"/>
        <v>0</v>
      </c>
    </row>
    <row r="397" spans="1:6" x14ac:dyDescent="0.25">
      <c r="A397" t="str">
        <f t="shared" si="90"/>
        <v>Dan Pasette</v>
      </c>
      <c r="C397">
        <v>1</v>
      </c>
      <c r="D397" t="s">
        <v>134</v>
      </c>
      <c r="E397">
        <f t="shared" si="96"/>
        <v>167</v>
      </c>
      <c r="F397">
        <f t="shared" si="94"/>
        <v>167</v>
      </c>
    </row>
    <row r="398" spans="1:6" x14ac:dyDescent="0.25">
      <c r="A398" t="str">
        <f t="shared" si="90"/>
        <v>Dan Pasette</v>
      </c>
      <c r="E398">
        <f t="shared" si="96"/>
        <v>167</v>
      </c>
      <c r="F398">
        <f t="shared" si="94"/>
        <v>0</v>
      </c>
    </row>
    <row r="399" spans="1:6" x14ac:dyDescent="0.25">
      <c r="A399" t="str">
        <f t="shared" si="90"/>
        <v>Dan Pasette</v>
      </c>
      <c r="B399" t="s">
        <v>135</v>
      </c>
      <c r="E399">
        <v>36</v>
      </c>
      <c r="F399">
        <f t="shared" si="94"/>
        <v>0</v>
      </c>
    </row>
    <row r="400" spans="1:6" x14ac:dyDescent="0.25">
      <c r="A400" t="str">
        <f t="shared" si="90"/>
        <v>Dan Pasette</v>
      </c>
      <c r="E400">
        <f t="shared" ref="E400:E402" si="97">E399</f>
        <v>36</v>
      </c>
      <c r="F400">
        <f t="shared" si="94"/>
        <v>0</v>
      </c>
    </row>
    <row r="401" spans="1:6" x14ac:dyDescent="0.25">
      <c r="A401" t="str">
        <f t="shared" si="90"/>
        <v>Dan Pasette</v>
      </c>
      <c r="C401">
        <v>1</v>
      </c>
      <c r="D401" t="s">
        <v>134</v>
      </c>
      <c r="E401">
        <f t="shared" si="97"/>
        <v>36</v>
      </c>
      <c r="F401">
        <f t="shared" si="94"/>
        <v>36</v>
      </c>
    </row>
    <row r="402" spans="1:6" x14ac:dyDescent="0.25">
      <c r="A402" t="str">
        <f t="shared" si="90"/>
        <v>Dan Pasette</v>
      </c>
      <c r="E402">
        <f t="shared" si="97"/>
        <v>36</v>
      </c>
      <c r="F402">
        <f t="shared" si="94"/>
        <v>0</v>
      </c>
    </row>
    <row r="403" spans="1:6" x14ac:dyDescent="0.25">
      <c r="A403" t="str">
        <f t="shared" si="90"/>
        <v>Dan Pasette</v>
      </c>
      <c r="B403" t="s">
        <v>136</v>
      </c>
      <c r="E403">
        <v>4</v>
      </c>
      <c r="F403">
        <f t="shared" si="94"/>
        <v>0</v>
      </c>
    </row>
    <row r="404" spans="1:6" x14ac:dyDescent="0.25">
      <c r="A404" t="str">
        <f t="shared" si="90"/>
        <v>Dan Pasette</v>
      </c>
      <c r="E404">
        <f t="shared" ref="E404:E406" si="98">E403</f>
        <v>4</v>
      </c>
      <c r="F404">
        <f t="shared" si="94"/>
        <v>0</v>
      </c>
    </row>
    <row r="405" spans="1:6" x14ac:dyDescent="0.25">
      <c r="A405" t="str">
        <f t="shared" si="90"/>
        <v>Dan Pasette</v>
      </c>
      <c r="C405">
        <v>1</v>
      </c>
      <c r="D405" t="s">
        <v>134</v>
      </c>
      <c r="E405">
        <f t="shared" si="98"/>
        <v>4</v>
      </c>
      <c r="F405">
        <f t="shared" si="94"/>
        <v>4</v>
      </c>
    </row>
    <row r="406" spans="1:6" x14ac:dyDescent="0.25">
      <c r="A406" t="str">
        <f t="shared" si="90"/>
        <v>Dan Pasette</v>
      </c>
      <c r="E406">
        <f t="shared" si="98"/>
        <v>4</v>
      </c>
      <c r="F406">
        <f t="shared" si="94"/>
        <v>0</v>
      </c>
    </row>
    <row r="407" spans="1:6" x14ac:dyDescent="0.25">
      <c r="A407" t="str">
        <f t="shared" si="90"/>
        <v>Dan Pasette</v>
      </c>
      <c r="B407" t="s">
        <v>137</v>
      </c>
      <c r="E407">
        <v>1</v>
      </c>
      <c r="F407">
        <f t="shared" si="94"/>
        <v>0</v>
      </c>
    </row>
    <row r="408" spans="1:6" x14ac:dyDescent="0.25">
      <c r="A408" t="str">
        <f t="shared" si="90"/>
        <v>Dan Pasette</v>
      </c>
      <c r="E408">
        <f t="shared" ref="E408:E410" si="99">E407</f>
        <v>1</v>
      </c>
      <c r="F408">
        <f t="shared" si="94"/>
        <v>0</v>
      </c>
    </row>
    <row r="409" spans="1:6" x14ac:dyDescent="0.25">
      <c r="A409" t="str">
        <f t="shared" si="90"/>
        <v>Dan Pasette</v>
      </c>
      <c r="C409">
        <v>1</v>
      </c>
      <c r="D409" t="s">
        <v>79</v>
      </c>
      <c r="E409">
        <f t="shared" si="99"/>
        <v>1</v>
      </c>
      <c r="F409">
        <f t="shared" si="94"/>
        <v>1</v>
      </c>
    </row>
    <row r="410" spans="1:6" x14ac:dyDescent="0.25">
      <c r="A410" t="str">
        <f t="shared" ref="A410:A445" si="100">A409</f>
        <v>Dan Pasette</v>
      </c>
      <c r="E410">
        <f t="shared" si="99"/>
        <v>1</v>
      </c>
      <c r="F410">
        <f t="shared" si="94"/>
        <v>0</v>
      </c>
    </row>
    <row r="411" spans="1:6" x14ac:dyDescent="0.25">
      <c r="A411" t="str">
        <f t="shared" si="100"/>
        <v>Dan Pasette</v>
      </c>
      <c r="B411" t="s">
        <v>138</v>
      </c>
      <c r="E411">
        <v>189</v>
      </c>
      <c r="F411">
        <f t="shared" si="94"/>
        <v>0</v>
      </c>
    </row>
    <row r="412" spans="1:6" x14ac:dyDescent="0.25">
      <c r="A412" t="str">
        <f t="shared" si="100"/>
        <v>Dan Pasette</v>
      </c>
      <c r="E412">
        <f t="shared" ref="E412:E422" si="101">E411</f>
        <v>189</v>
      </c>
      <c r="F412">
        <f t="shared" si="94"/>
        <v>0</v>
      </c>
    </row>
    <row r="413" spans="1:6" x14ac:dyDescent="0.25">
      <c r="A413" t="str">
        <f t="shared" si="100"/>
        <v>Dan Pasette</v>
      </c>
      <c r="C413">
        <v>0.11600000000000001</v>
      </c>
      <c r="D413" t="s">
        <v>8</v>
      </c>
      <c r="E413">
        <f t="shared" si="101"/>
        <v>189</v>
      </c>
      <c r="F413">
        <f t="shared" si="94"/>
        <v>21.923999999999999</v>
      </c>
    </row>
    <row r="414" spans="1:6" x14ac:dyDescent="0.25">
      <c r="A414" t="str">
        <f t="shared" si="100"/>
        <v>Dan Pasette</v>
      </c>
      <c r="C414">
        <v>0.14299999999999999</v>
      </c>
      <c r="D414" t="s">
        <v>139</v>
      </c>
      <c r="E414">
        <f t="shared" si="101"/>
        <v>189</v>
      </c>
      <c r="F414">
        <f t="shared" si="94"/>
        <v>27.026999999999997</v>
      </c>
    </row>
    <row r="415" spans="1:6" x14ac:dyDescent="0.25">
      <c r="A415" t="str">
        <f t="shared" si="100"/>
        <v>Dan Pasette</v>
      </c>
      <c r="C415">
        <v>2.1999999999999999E-2</v>
      </c>
      <c r="D415" t="s">
        <v>108</v>
      </c>
      <c r="E415">
        <f t="shared" si="101"/>
        <v>189</v>
      </c>
      <c r="F415">
        <f t="shared" si="94"/>
        <v>4.1579999999999995</v>
      </c>
    </row>
    <row r="416" spans="1:6" x14ac:dyDescent="0.25">
      <c r="A416" t="str">
        <f t="shared" si="100"/>
        <v>Dan Pasette</v>
      </c>
      <c r="C416">
        <v>0.04</v>
      </c>
      <c r="D416" t="s">
        <v>140</v>
      </c>
      <c r="E416">
        <f t="shared" si="101"/>
        <v>189</v>
      </c>
      <c r="F416">
        <f t="shared" si="94"/>
        <v>7.5600000000000005</v>
      </c>
    </row>
    <row r="417" spans="1:6" x14ac:dyDescent="0.25">
      <c r="A417" t="str">
        <f t="shared" si="100"/>
        <v>Dan Pasette</v>
      </c>
      <c r="C417">
        <v>0.441</v>
      </c>
      <c r="D417" t="s">
        <v>86</v>
      </c>
      <c r="E417">
        <f t="shared" si="101"/>
        <v>189</v>
      </c>
      <c r="F417">
        <f t="shared" si="94"/>
        <v>83.349000000000004</v>
      </c>
    </row>
    <row r="418" spans="1:6" x14ac:dyDescent="0.25">
      <c r="A418" t="str">
        <f t="shared" si="100"/>
        <v>Dan Pasette</v>
      </c>
      <c r="C418">
        <v>0.122</v>
      </c>
      <c r="D418" t="s">
        <v>42</v>
      </c>
      <c r="E418">
        <f t="shared" si="101"/>
        <v>189</v>
      </c>
      <c r="F418">
        <f t="shared" si="94"/>
        <v>23.058</v>
      </c>
    </row>
    <row r="419" spans="1:6" x14ac:dyDescent="0.25">
      <c r="A419" t="str">
        <f t="shared" si="100"/>
        <v>Dan Pasette</v>
      </c>
      <c r="C419">
        <v>1.7999999999999999E-2</v>
      </c>
      <c r="D419" t="s">
        <v>13</v>
      </c>
      <c r="E419">
        <f t="shared" si="101"/>
        <v>189</v>
      </c>
      <c r="F419">
        <f t="shared" si="94"/>
        <v>3.4019999999999997</v>
      </c>
    </row>
    <row r="420" spans="1:6" x14ac:dyDescent="0.25">
      <c r="A420" t="str">
        <f t="shared" si="100"/>
        <v>Dan Pasette</v>
      </c>
      <c r="C420">
        <v>6.6000000000000003E-2</v>
      </c>
      <c r="D420" t="s">
        <v>97</v>
      </c>
      <c r="E420">
        <f t="shared" si="101"/>
        <v>189</v>
      </c>
      <c r="F420">
        <f t="shared" si="94"/>
        <v>12.474</v>
      </c>
    </row>
    <row r="421" spans="1:6" x14ac:dyDescent="0.25">
      <c r="A421" t="str">
        <f t="shared" si="100"/>
        <v>Dan Pasette</v>
      </c>
      <c r="C421">
        <v>2.8000000000000001E-2</v>
      </c>
      <c r="D421" t="s">
        <v>79</v>
      </c>
      <c r="E421">
        <f t="shared" si="101"/>
        <v>189</v>
      </c>
      <c r="F421">
        <f t="shared" si="94"/>
        <v>5.2919999999999998</v>
      </c>
    </row>
    <row r="422" spans="1:6" x14ac:dyDescent="0.25">
      <c r="A422" t="str">
        <f t="shared" si="100"/>
        <v>Dan Pasette</v>
      </c>
      <c r="E422">
        <f t="shared" si="101"/>
        <v>189</v>
      </c>
      <c r="F422">
        <f t="shared" si="94"/>
        <v>0</v>
      </c>
    </row>
    <row r="423" spans="1:6" x14ac:dyDescent="0.25">
      <c r="A423" t="str">
        <f t="shared" si="100"/>
        <v>Dan Pasette</v>
      </c>
      <c r="B423" t="s">
        <v>141</v>
      </c>
      <c r="E423">
        <v>40</v>
      </c>
      <c r="F423">
        <f t="shared" si="94"/>
        <v>0</v>
      </c>
    </row>
    <row r="424" spans="1:6" x14ac:dyDescent="0.25">
      <c r="A424" t="str">
        <f t="shared" si="100"/>
        <v>Dan Pasette</v>
      </c>
      <c r="E424">
        <f t="shared" ref="E424:E429" si="102">E423</f>
        <v>40</v>
      </c>
      <c r="F424">
        <f t="shared" si="94"/>
        <v>0</v>
      </c>
    </row>
    <row r="425" spans="1:6" x14ac:dyDescent="0.25">
      <c r="A425" t="str">
        <f t="shared" si="100"/>
        <v>Dan Pasette</v>
      </c>
      <c r="C425">
        <v>0.40500000000000003</v>
      </c>
      <c r="D425" t="s">
        <v>86</v>
      </c>
      <c r="E425">
        <f t="shared" si="102"/>
        <v>40</v>
      </c>
      <c r="F425">
        <f t="shared" si="94"/>
        <v>16.200000000000003</v>
      </c>
    </row>
    <row r="426" spans="1:6" x14ac:dyDescent="0.25">
      <c r="A426" t="str">
        <f t="shared" si="100"/>
        <v>Dan Pasette</v>
      </c>
      <c r="C426">
        <v>0.45200000000000001</v>
      </c>
      <c r="D426" t="s">
        <v>4</v>
      </c>
      <c r="E426">
        <f t="shared" si="102"/>
        <v>40</v>
      </c>
      <c r="F426">
        <f t="shared" si="94"/>
        <v>18.080000000000002</v>
      </c>
    </row>
    <row r="427" spans="1:6" x14ac:dyDescent="0.25">
      <c r="A427" t="str">
        <f t="shared" si="100"/>
        <v>Dan Pasette</v>
      </c>
      <c r="C427">
        <v>7.9000000000000001E-2</v>
      </c>
      <c r="D427" t="s">
        <v>11</v>
      </c>
      <c r="E427">
        <f t="shared" si="102"/>
        <v>40</v>
      </c>
      <c r="F427">
        <f t="shared" si="94"/>
        <v>3.16</v>
      </c>
    </row>
    <row r="428" spans="1:6" x14ac:dyDescent="0.25">
      <c r="A428" t="str">
        <f t="shared" si="100"/>
        <v>Dan Pasette</v>
      </c>
      <c r="C428">
        <v>6.2E-2</v>
      </c>
      <c r="D428" t="s">
        <v>79</v>
      </c>
      <c r="E428">
        <f t="shared" si="102"/>
        <v>40</v>
      </c>
      <c r="F428">
        <f t="shared" si="94"/>
        <v>2.48</v>
      </c>
    </row>
    <row r="429" spans="1:6" x14ac:dyDescent="0.25">
      <c r="A429" t="str">
        <f t="shared" si="100"/>
        <v>Dan Pasette</v>
      </c>
      <c r="E429">
        <f t="shared" si="102"/>
        <v>40</v>
      </c>
      <c r="F429">
        <f t="shared" si="94"/>
        <v>0</v>
      </c>
    </row>
    <row r="430" spans="1:6" x14ac:dyDescent="0.25">
      <c r="A430" t="str">
        <f t="shared" si="100"/>
        <v>Dan Pasette</v>
      </c>
      <c r="B430" t="s">
        <v>142</v>
      </c>
      <c r="E430">
        <v>53</v>
      </c>
      <c r="F430">
        <f t="shared" si="94"/>
        <v>0</v>
      </c>
    </row>
    <row r="431" spans="1:6" x14ac:dyDescent="0.25">
      <c r="A431" t="str">
        <f t="shared" si="100"/>
        <v>Dan Pasette</v>
      </c>
      <c r="E431">
        <f t="shared" ref="E431:E435" si="103">E430</f>
        <v>53</v>
      </c>
      <c r="F431">
        <f t="shared" si="94"/>
        <v>0</v>
      </c>
    </row>
    <row r="432" spans="1:6" x14ac:dyDescent="0.25">
      <c r="A432" t="str">
        <f t="shared" si="100"/>
        <v>Dan Pasette</v>
      </c>
      <c r="C432">
        <v>0.79600000000000004</v>
      </c>
      <c r="D432" t="s">
        <v>67</v>
      </c>
      <c r="E432">
        <f t="shared" si="103"/>
        <v>53</v>
      </c>
      <c r="F432">
        <f t="shared" si="94"/>
        <v>42.188000000000002</v>
      </c>
    </row>
    <row r="433" spans="1:6" x14ac:dyDescent="0.25">
      <c r="A433" t="str">
        <f t="shared" si="100"/>
        <v>Dan Pasette</v>
      </c>
      <c r="C433">
        <v>0.17</v>
      </c>
      <c r="D433" t="s">
        <v>86</v>
      </c>
      <c r="E433">
        <f t="shared" si="103"/>
        <v>53</v>
      </c>
      <c r="F433">
        <f t="shared" si="94"/>
        <v>9.01</v>
      </c>
    </row>
    <row r="434" spans="1:6" x14ac:dyDescent="0.25">
      <c r="A434" t="str">
        <f t="shared" si="100"/>
        <v>Dan Pasette</v>
      </c>
      <c r="C434">
        <v>3.3000000000000002E-2</v>
      </c>
      <c r="D434" t="s">
        <v>143</v>
      </c>
      <c r="E434">
        <f t="shared" si="103"/>
        <v>53</v>
      </c>
      <c r="F434">
        <f t="shared" si="94"/>
        <v>1.7490000000000001</v>
      </c>
    </row>
    <row r="435" spans="1:6" x14ac:dyDescent="0.25">
      <c r="A435" t="str">
        <f t="shared" si="100"/>
        <v>Dan Pasette</v>
      </c>
      <c r="E435">
        <f t="shared" si="103"/>
        <v>53</v>
      </c>
      <c r="F435">
        <f t="shared" si="94"/>
        <v>0</v>
      </c>
    </row>
    <row r="436" spans="1:6" x14ac:dyDescent="0.25">
      <c r="A436" t="str">
        <f t="shared" si="100"/>
        <v>Dan Pasette</v>
      </c>
      <c r="B436" t="s">
        <v>144</v>
      </c>
      <c r="E436">
        <v>549</v>
      </c>
      <c r="F436">
        <f t="shared" si="94"/>
        <v>0</v>
      </c>
    </row>
    <row r="437" spans="1:6" x14ac:dyDescent="0.25">
      <c r="A437" t="str">
        <f t="shared" si="100"/>
        <v>Dan Pasette</v>
      </c>
      <c r="E437">
        <f t="shared" ref="E437:E441" si="104">E436</f>
        <v>549</v>
      </c>
      <c r="F437">
        <f t="shared" si="94"/>
        <v>0</v>
      </c>
    </row>
    <row r="438" spans="1:6" x14ac:dyDescent="0.25">
      <c r="A438" t="str">
        <f t="shared" si="100"/>
        <v>Dan Pasette</v>
      </c>
      <c r="C438">
        <v>3.0000000000000001E-3</v>
      </c>
      <c r="D438" t="s">
        <v>98</v>
      </c>
      <c r="E438">
        <f t="shared" si="104"/>
        <v>549</v>
      </c>
      <c r="F438">
        <f t="shared" si="94"/>
        <v>1.647</v>
      </c>
    </row>
    <row r="439" spans="1:6" x14ac:dyDescent="0.25">
      <c r="A439" t="str">
        <f t="shared" si="100"/>
        <v>Dan Pasette</v>
      </c>
      <c r="C439">
        <v>0.98799999999999999</v>
      </c>
      <c r="D439" t="s">
        <v>79</v>
      </c>
      <c r="E439">
        <f t="shared" si="104"/>
        <v>549</v>
      </c>
      <c r="F439">
        <f t="shared" si="94"/>
        <v>542.41200000000003</v>
      </c>
    </row>
    <row r="440" spans="1:6" x14ac:dyDescent="0.25">
      <c r="A440" t="str">
        <f t="shared" si="100"/>
        <v>Dan Pasette</v>
      </c>
      <c r="C440">
        <v>7.0000000000000001E-3</v>
      </c>
      <c r="D440" t="s">
        <v>71</v>
      </c>
      <c r="E440">
        <f t="shared" si="104"/>
        <v>549</v>
      </c>
      <c r="F440">
        <f t="shared" si="94"/>
        <v>3.843</v>
      </c>
    </row>
    <row r="441" spans="1:6" x14ac:dyDescent="0.25">
      <c r="A441" t="str">
        <f t="shared" si="100"/>
        <v>Dan Pasette</v>
      </c>
      <c r="E441">
        <f t="shared" si="104"/>
        <v>549</v>
      </c>
      <c r="F441">
        <f t="shared" si="94"/>
        <v>0</v>
      </c>
    </row>
    <row r="442" spans="1:6" x14ac:dyDescent="0.25">
      <c r="A442" t="str">
        <f t="shared" si="100"/>
        <v>Dan Pasette</v>
      </c>
      <c r="B442" t="s">
        <v>145</v>
      </c>
      <c r="E442">
        <v>59</v>
      </c>
      <c r="F442">
        <f t="shared" si="94"/>
        <v>0</v>
      </c>
    </row>
    <row r="443" spans="1:6" x14ac:dyDescent="0.25">
      <c r="A443" t="str">
        <f t="shared" si="100"/>
        <v>Dan Pasette</v>
      </c>
      <c r="E443">
        <f t="shared" ref="E443:E446" si="105">E442</f>
        <v>59</v>
      </c>
      <c r="F443">
        <f t="shared" si="94"/>
        <v>0</v>
      </c>
    </row>
    <row r="444" spans="1:6" x14ac:dyDescent="0.25">
      <c r="A444" t="str">
        <f t="shared" si="100"/>
        <v>Dan Pasette</v>
      </c>
      <c r="C444">
        <v>0.30199999999999999</v>
      </c>
      <c r="D444" t="s">
        <v>140</v>
      </c>
      <c r="E444">
        <f t="shared" si="105"/>
        <v>59</v>
      </c>
      <c r="F444">
        <f t="shared" si="94"/>
        <v>17.817999999999998</v>
      </c>
    </row>
    <row r="445" spans="1:6" x14ac:dyDescent="0.25">
      <c r="A445" t="str">
        <f t="shared" si="100"/>
        <v>Dan Pasette</v>
      </c>
      <c r="C445">
        <v>0.69699999999999995</v>
      </c>
      <c r="D445" t="s">
        <v>134</v>
      </c>
      <c r="E445">
        <f t="shared" si="105"/>
        <v>59</v>
      </c>
      <c r="F445">
        <f t="shared" si="94"/>
        <v>41.122999999999998</v>
      </c>
    </row>
    <row r="446" spans="1:6" x14ac:dyDescent="0.25">
      <c r="A446" t="s">
        <v>545</v>
      </c>
      <c r="E446">
        <f t="shared" si="105"/>
        <v>59</v>
      </c>
      <c r="F446">
        <f t="shared" si="94"/>
        <v>0</v>
      </c>
    </row>
    <row r="447" spans="1:6" x14ac:dyDescent="0.25">
      <c r="A447" t="str">
        <f t="shared" ref="A447:A478" si="106">A446</f>
        <v>David Storch</v>
      </c>
      <c r="B447" t="s">
        <v>148</v>
      </c>
      <c r="E447">
        <v>97</v>
      </c>
      <c r="F447">
        <f t="shared" si="94"/>
        <v>0</v>
      </c>
    </row>
    <row r="448" spans="1:6" x14ac:dyDescent="0.25">
      <c r="A448" t="str">
        <f t="shared" si="106"/>
        <v>David Storch</v>
      </c>
      <c r="E448">
        <f t="shared" ref="E448:E451" si="107">E447</f>
        <v>97</v>
      </c>
      <c r="F448">
        <f t="shared" si="94"/>
        <v>0</v>
      </c>
    </row>
    <row r="449" spans="1:6" x14ac:dyDescent="0.25">
      <c r="A449" t="str">
        <f t="shared" si="106"/>
        <v>David Storch</v>
      </c>
      <c r="C449">
        <v>0.38500000000000001</v>
      </c>
      <c r="D449" t="s">
        <v>86</v>
      </c>
      <c r="E449">
        <f t="shared" si="107"/>
        <v>97</v>
      </c>
      <c r="F449">
        <f t="shared" si="94"/>
        <v>37.344999999999999</v>
      </c>
    </row>
    <row r="450" spans="1:6" x14ac:dyDescent="0.25">
      <c r="A450" t="str">
        <f t="shared" si="106"/>
        <v>David Storch</v>
      </c>
      <c r="C450">
        <v>0.61399999999999999</v>
      </c>
      <c r="D450" t="s">
        <v>32</v>
      </c>
      <c r="E450">
        <f t="shared" si="107"/>
        <v>97</v>
      </c>
      <c r="F450">
        <f t="shared" si="94"/>
        <v>59.558</v>
      </c>
    </row>
    <row r="451" spans="1:6" x14ac:dyDescent="0.25">
      <c r="A451" t="str">
        <f t="shared" si="106"/>
        <v>David Storch</v>
      </c>
      <c r="E451">
        <f t="shared" si="107"/>
        <v>97</v>
      </c>
      <c r="F451">
        <f t="shared" ref="F451:F514" si="108">E451*C451</f>
        <v>0</v>
      </c>
    </row>
    <row r="452" spans="1:6" x14ac:dyDescent="0.25">
      <c r="A452" t="str">
        <f t="shared" si="106"/>
        <v>David Storch</v>
      </c>
      <c r="B452" t="s">
        <v>149</v>
      </c>
      <c r="E452">
        <v>205</v>
      </c>
      <c r="F452">
        <f t="shared" si="108"/>
        <v>0</v>
      </c>
    </row>
    <row r="453" spans="1:6" x14ac:dyDescent="0.25">
      <c r="A453" t="str">
        <f t="shared" si="106"/>
        <v>David Storch</v>
      </c>
      <c r="E453">
        <f t="shared" ref="E453:E456" si="109">E452</f>
        <v>205</v>
      </c>
      <c r="F453">
        <f t="shared" si="108"/>
        <v>0</v>
      </c>
    </row>
    <row r="454" spans="1:6" x14ac:dyDescent="0.25">
      <c r="A454" t="str">
        <f t="shared" si="106"/>
        <v>David Storch</v>
      </c>
      <c r="C454">
        <v>7.0000000000000001E-3</v>
      </c>
      <c r="D454" t="s">
        <v>86</v>
      </c>
      <c r="E454">
        <f t="shared" si="109"/>
        <v>205</v>
      </c>
      <c r="F454">
        <f t="shared" si="108"/>
        <v>1.4350000000000001</v>
      </c>
    </row>
    <row r="455" spans="1:6" x14ac:dyDescent="0.25">
      <c r="A455" t="str">
        <f t="shared" si="106"/>
        <v>David Storch</v>
      </c>
      <c r="C455">
        <v>0.99199999999999999</v>
      </c>
      <c r="D455" t="s">
        <v>32</v>
      </c>
      <c r="E455">
        <f t="shared" si="109"/>
        <v>205</v>
      </c>
      <c r="F455">
        <f t="shared" si="108"/>
        <v>203.35999999999999</v>
      </c>
    </row>
    <row r="456" spans="1:6" x14ac:dyDescent="0.25">
      <c r="A456" t="str">
        <f t="shared" si="106"/>
        <v>David Storch</v>
      </c>
      <c r="E456">
        <f t="shared" si="109"/>
        <v>205</v>
      </c>
      <c r="F456">
        <f t="shared" si="108"/>
        <v>0</v>
      </c>
    </row>
    <row r="457" spans="1:6" x14ac:dyDescent="0.25">
      <c r="A457" t="str">
        <f t="shared" si="106"/>
        <v>David Storch</v>
      </c>
      <c r="B457" t="s">
        <v>150</v>
      </c>
      <c r="E457">
        <v>536</v>
      </c>
      <c r="F457">
        <f t="shared" si="108"/>
        <v>0</v>
      </c>
    </row>
    <row r="458" spans="1:6" x14ac:dyDescent="0.25">
      <c r="A458" t="str">
        <f t="shared" si="106"/>
        <v>David Storch</v>
      </c>
      <c r="E458">
        <f t="shared" ref="E458:E465" si="110">E457</f>
        <v>536</v>
      </c>
      <c r="F458">
        <f t="shared" si="108"/>
        <v>0</v>
      </c>
    </row>
    <row r="459" spans="1:6" x14ac:dyDescent="0.25">
      <c r="A459" t="str">
        <f t="shared" si="106"/>
        <v>David Storch</v>
      </c>
      <c r="C459">
        <v>1.7000000000000001E-2</v>
      </c>
      <c r="D459" t="s">
        <v>18</v>
      </c>
      <c r="E459">
        <f t="shared" si="110"/>
        <v>536</v>
      </c>
      <c r="F459">
        <f t="shared" si="108"/>
        <v>9.1120000000000001</v>
      </c>
    </row>
    <row r="460" spans="1:6" x14ac:dyDescent="0.25">
      <c r="A460" t="str">
        <f t="shared" si="106"/>
        <v>David Storch</v>
      </c>
      <c r="C460">
        <v>5.0000000000000001E-3</v>
      </c>
      <c r="D460" t="s">
        <v>43</v>
      </c>
      <c r="E460">
        <f t="shared" si="110"/>
        <v>536</v>
      </c>
      <c r="F460">
        <f t="shared" si="108"/>
        <v>2.68</v>
      </c>
    </row>
    <row r="461" spans="1:6" x14ac:dyDescent="0.25">
      <c r="A461" t="str">
        <f t="shared" si="106"/>
        <v>David Storch</v>
      </c>
      <c r="C461">
        <v>5.0000000000000001E-3</v>
      </c>
      <c r="D461" t="s">
        <v>151</v>
      </c>
      <c r="E461">
        <f t="shared" si="110"/>
        <v>536</v>
      </c>
      <c r="F461">
        <f t="shared" si="108"/>
        <v>2.68</v>
      </c>
    </row>
    <row r="462" spans="1:6" x14ac:dyDescent="0.25">
      <c r="A462" t="str">
        <f t="shared" si="106"/>
        <v>David Storch</v>
      </c>
      <c r="C462">
        <v>0.95199999999999996</v>
      </c>
      <c r="D462" t="s">
        <v>32</v>
      </c>
      <c r="E462">
        <f t="shared" si="110"/>
        <v>536</v>
      </c>
      <c r="F462">
        <f t="shared" si="108"/>
        <v>510.27199999999999</v>
      </c>
    </row>
    <row r="463" spans="1:6" x14ac:dyDescent="0.25">
      <c r="A463" t="str">
        <f t="shared" si="106"/>
        <v>David Storch</v>
      </c>
      <c r="C463">
        <v>1.2999999999999999E-2</v>
      </c>
      <c r="D463" t="s">
        <v>13</v>
      </c>
      <c r="E463">
        <f t="shared" si="110"/>
        <v>536</v>
      </c>
      <c r="F463">
        <f t="shared" si="108"/>
        <v>6.968</v>
      </c>
    </row>
    <row r="464" spans="1:6" x14ac:dyDescent="0.25">
      <c r="A464" t="str">
        <f t="shared" si="106"/>
        <v>David Storch</v>
      </c>
      <c r="C464">
        <v>6.0000000000000001E-3</v>
      </c>
      <c r="D464" t="s">
        <v>11</v>
      </c>
      <c r="E464">
        <f t="shared" si="110"/>
        <v>536</v>
      </c>
      <c r="F464">
        <f t="shared" si="108"/>
        <v>3.2160000000000002</v>
      </c>
    </row>
    <row r="465" spans="1:6" x14ac:dyDescent="0.25">
      <c r="A465" t="str">
        <f t="shared" si="106"/>
        <v>David Storch</v>
      </c>
      <c r="E465">
        <f t="shared" si="110"/>
        <v>536</v>
      </c>
      <c r="F465">
        <f t="shared" si="108"/>
        <v>0</v>
      </c>
    </row>
    <row r="466" spans="1:6" x14ac:dyDescent="0.25">
      <c r="A466" t="str">
        <f t="shared" si="106"/>
        <v>David Storch</v>
      </c>
      <c r="B466" t="s">
        <v>152</v>
      </c>
      <c r="E466">
        <v>28</v>
      </c>
      <c r="F466">
        <f t="shared" si="108"/>
        <v>0</v>
      </c>
    </row>
    <row r="467" spans="1:6" x14ac:dyDescent="0.25">
      <c r="A467" t="str">
        <f t="shared" si="106"/>
        <v>David Storch</v>
      </c>
      <c r="E467">
        <f t="shared" ref="E467:E470" si="111">E466</f>
        <v>28</v>
      </c>
      <c r="F467">
        <f t="shared" si="108"/>
        <v>0</v>
      </c>
    </row>
    <row r="468" spans="1:6" x14ac:dyDescent="0.25">
      <c r="A468" t="str">
        <f t="shared" si="106"/>
        <v>David Storch</v>
      </c>
      <c r="C468">
        <v>0.32200000000000001</v>
      </c>
      <c r="D468" t="s">
        <v>86</v>
      </c>
      <c r="E468">
        <f t="shared" si="111"/>
        <v>28</v>
      </c>
      <c r="F468">
        <f t="shared" si="108"/>
        <v>9.016</v>
      </c>
    </row>
    <row r="469" spans="1:6" x14ac:dyDescent="0.25">
      <c r="A469" t="str">
        <f t="shared" si="106"/>
        <v>David Storch</v>
      </c>
      <c r="C469">
        <v>0.67700000000000005</v>
      </c>
      <c r="D469" t="s">
        <v>32</v>
      </c>
      <c r="E469">
        <f t="shared" si="111"/>
        <v>28</v>
      </c>
      <c r="F469">
        <f t="shared" si="108"/>
        <v>18.956000000000003</v>
      </c>
    </row>
    <row r="470" spans="1:6" x14ac:dyDescent="0.25">
      <c r="A470" t="str">
        <f t="shared" si="106"/>
        <v>David Storch</v>
      </c>
      <c r="E470">
        <f t="shared" si="111"/>
        <v>28</v>
      </c>
      <c r="F470">
        <f t="shared" si="108"/>
        <v>0</v>
      </c>
    </row>
    <row r="471" spans="1:6" x14ac:dyDescent="0.25">
      <c r="A471" t="str">
        <f t="shared" si="106"/>
        <v>David Storch</v>
      </c>
      <c r="B471" t="s">
        <v>153</v>
      </c>
      <c r="E471">
        <v>494</v>
      </c>
      <c r="F471">
        <f t="shared" si="108"/>
        <v>0</v>
      </c>
    </row>
    <row r="472" spans="1:6" x14ac:dyDescent="0.25">
      <c r="A472" t="str">
        <f t="shared" si="106"/>
        <v>David Storch</v>
      </c>
      <c r="E472">
        <f t="shared" ref="E472:E474" si="112">E471</f>
        <v>494</v>
      </c>
      <c r="F472">
        <f t="shared" si="108"/>
        <v>0</v>
      </c>
    </row>
    <row r="473" spans="1:6" x14ac:dyDescent="0.25">
      <c r="A473" t="str">
        <f t="shared" si="106"/>
        <v>David Storch</v>
      </c>
      <c r="C473">
        <v>1</v>
      </c>
      <c r="D473" t="s">
        <v>32</v>
      </c>
      <c r="E473">
        <f t="shared" si="112"/>
        <v>494</v>
      </c>
      <c r="F473">
        <f t="shared" si="108"/>
        <v>494</v>
      </c>
    </row>
    <row r="474" spans="1:6" x14ac:dyDescent="0.25">
      <c r="A474" t="str">
        <f t="shared" si="106"/>
        <v>David Storch</v>
      </c>
      <c r="E474">
        <f t="shared" si="112"/>
        <v>494</v>
      </c>
      <c r="F474">
        <f t="shared" si="108"/>
        <v>0</v>
      </c>
    </row>
    <row r="475" spans="1:6" x14ac:dyDescent="0.25">
      <c r="A475" t="str">
        <f t="shared" si="106"/>
        <v>David Storch</v>
      </c>
      <c r="B475" t="s">
        <v>154</v>
      </c>
      <c r="E475">
        <v>9</v>
      </c>
      <c r="F475">
        <f t="shared" si="108"/>
        <v>0</v>
      </c>
    </row>
    <row r="476" spans="1:6" x14ac:dyDescent="0.25">
      <c r="A476" t="str">
        <f t="shared" si="106"/>
        <v>David Storch</v>
      </c>
      <c r="E476">
        <f t="shared" ref="E476:E478" si="113">E475</f>
        <v>9</v>
      </c>
      <c r="F476">
        <f t="shared" si="108"/>
        <v>0</v>
      </c>
    </row>
    <row r="477" spans="1:6" x14ac:dyDescent="0.25">
      <c r="A477" t="str">
        <f t="shared" si="106"/>
        <v>David Storch</v>
      </c>
      <c r="C477">
        <v>1</v>
      </c>
      <c r="D477" t="s">
        <v>32</v>
      </c>
      <c r="E477">
        <f t="shared" si="113"/>
        <v>9</v>
      </c>
      <c r="F477">
        <f t="shared" si="108"/>
        <v>9</v>
      </c>
    </row>
    <row r="478" spans="1:6" x14ac:dyDescent="0.25">
      <c r="A478" t="str">
        <f t="shared" si="106"/>
        <v>David Storch</v>
      </c>
      <c r="E478">
        <f t="shared" si="113"/>
        <v>9</v>
      </c>
      <c r="F478">
        <f t="shared" si="108"/>
        <v>0</v>
      </c>
    </row>
    <row r="479" spans="1:6" x14ac:dyDescent="0.25">
      <c r="A479" t="str">
        <f t="shared" ref="A479:A510" si="114">A478</f>
        <v>David Storch</v>
      </c>
      <c r="B479" t="s">
        <v>155</v>
      </c>
      <c r="E479">
        <v>3</v>
      </c>
      <c r="F479">
        <f t="shared" si="108"/>
        <v>0</v>
      </c>
    </row>
    <row r="480" spans="1:6" x14ac:dyDescent="0.25">
      <c r="A480" t="str">
        <f t="shared" si="114"/>
        <v>David Storch</v>
      </c>
      <c r="E480">
        <f t="shared" ref="E480:E482" si="115">E479</f>
        <v>3</v>
      </c>
      <c r="F480">
        <f t="shared" si="108"/>
        <v>0</v>
      </c>
    </row>
    <row r="481" spans="1:6" x14ac:dyDescent="0.25">
      <c r="A481" t="str">
        <f t="shared" si="114"/>
        <v>David Storch</v>
      </c>
      <c r="C481">
        <v>1</v>
      </c>
      <c r="D481" t="s">
        <v>13</v>
      </c>
      <c r="E481">
        <f t="shared" si="115"/>
        <v>3</v>
      </c>
      <c r="F481">
        <f t="shared" si="108"/>
        <v>3</v>
      </c>
    </row>
    <row r="482" spans="1:6" x14ac:dyDescent="0.25">
      <c r="A482" t="str">
        <f t="shared" si="114"/>
        <v>David Storch</v>
      </c>
      <c r="E482">
        <f t="shared" si="115"/>
        <v>3</v>
      </c>
      <c r="F482">
        <f t="shared" si="108"/>
        <v>0</v>
      </c>
    </row>
    <row r="483" spans="1:6" x14ac:dyDescent="0.25">
      <c r="A483" t="str">
        <f t="shared" si="114"/>
        <v>David Storch</v>
      </c>
      <c r="B483" t="s">
        <v>156</v>
      </c>
      <c r="E483">
        <v>11</v>
      </c>
      <c r="F483">
        <f t="shared" si="108"/>
        <v>0</v>
      </c>
    </row>
    <row r="484" spans="1:6" x14ac:dyDescent="0.25">
      <c r="A484" t="str">
        <f t="shared" si="114"/>
        <v>David Storch</v>
      </c>
      <c r="E484">
        <f t="shared" ref="E484:E486" si="116">E483</f>
        <v>11</v>
      </c>
      <c r="F484">
        <f t="shared" si="108"/>
        <v>0</v>
      </c>
    </row>
    <row r="485" spans="1:6" x14ac:dyDescent="0.25">
      <c r="A485" t="str">
        <f t="shared" si="114"/>
        <v>David Storch</v>
      </c>
      <c r="C485">
        <v>1</v>
      </c>
      <c r="D485" t="s">
        <v>32</v>
      </c>
      <c r="E485">
        <f t="shared" si="116"/>
        <v>11</v>
      </c>
      <c r="F485">
        <f t="shared" si="108"/>
        <v>11</v>
      </c>
    </row>
    <row r="486" spans="1:6" x14ac:dyDescent="0.25">
      <c r="A486" t="str">
        <f t="shared" si="114"/>
        <v>David Storch</v>
      </c>
      <c r="E486">
        <f t="shared" si="116"/>
        <v>11</v>
      </c>
      <c r="F486">
        <f t="shared" si="108"/>
        <v>0</v>
      </c>
    </row>
    <row r="487" spans="1:6" x14ac:dyDescent="0.25">
      <c r="A487" t="str">
        <f t="shared" si="114"/>
        <v>David Storch</v>
      </c>
      <c r="B487" t="s">
        <v>157</v>
      </c>
      <c r="E487">
        <v>163</v>
      </c>
      <c r="F487">
        <f t="shared" si="108"/>
        <v>0</v>
      </c>
    </row>
    <row r="488" spans="1:6" x14ac:dyDescent="0.25">
      <c r="A488" t="str">
        <f t="shared" si="114"/>
        <v>David Storch</v>
      </c>
      <c r="E488">
        <f t="shared" ref="E488:E490" si="117">E487</f>
        <v>163</v>
      </c>
      <c r="F488">
        <f t="shared" si="108"/>
        <v>0</v>
      </c>
    </row>
    <row r="489" spans="1:6" x14ac:dyDescent="0.25">
      <c r="A489" t="str">
        <f t="shared" si="114"/>
        <v>David Storch</v>
      </c>
      <c r="C489">
        <v>1</v>
      </c>
      <c r="D489" t="s">
        <v>32</v>
      </c>
      <c r="E489">
        <f t="shared" si="117"/>
        <v>163</v>
      </c>
      <c r="F489">
        <f t="shared" si="108"/>
        <v>163</v>
      </c>
    </row>
    <row r="490" spans="1:6" x14ac:dyDescent="0.25">
      <c r="A490" t="str">
        <f t="shared" si="114"/>
        <v>David Storch</v>
      </c>
      <c r="E490">
        <f t="shared" si="117"/>
        <v>163</v>
      </c>
      <c r="F490">
        <f t="shared" si="108"/>
        <v>0</v>
      </c>
    </row>
    <row r="491" spans="1:6" x14ac:dyDescent="0.25">
      <c r="A491" t="str">
        <f t="shared" si="114"/>
        <v>David Storch</v>
      </c>
      <c r="B491" t="s">
        <v>158</v>
      </c>
      <c r="E491">
        <v>750</v>
      </c>
      <c r="F491">
        <f t="shared" si="108"/>
        <v>0</v>
      </c>
    </row>
    <row r="492" spans="1:6" x14ac:dyDescent="0.25">
      <c r="A492" t="str">
        <f t="shared" si="114"/>
        <v>David Storch</v>
      </c>
      <c r="E492">
        <f t="shared" ref="E492:E496" si="118">E491</f>
        <v>750</v>
      </c>
      <c r="F492">
        <f t="shared" si="108"/>
        <v>0</v>
      </c>
    </row>
    <row r="493" spans="1:6" x14ac:dyDescent="0.25">
      <c r="A493" t="str">
        <f t="shared" si="114"/>
        <v>David Storch</v>
      </c>
      <c r="C493">
        <v>3.1E-2</v>
      </c>
      <c r="D493" t="s">
        <v>86</v>
      </c>
      <c r="E493">
        <f t="shared" si="118"/>
        <v>750</v>
      </c>
      <c r="F493">
        <f t="shared" si="108"/>
        <v>23.25</v>
      </c>
    </row>
    <row r="494" spans="1:6" x14ac:dyDescent="0.25">
      <c r="A494" t="str">
        <f t="shared" si="114"/>
        <v>David Storch</v>
      </c>
      <c r="C494">
        <v>9.2999999999999999E-2</v>
      </c>
      <c r="D494" t="s">
        <v>18</v>
      </c>
      <c r="E494">
        <f t="shared" si="118"/>
        <v>750</v>
      </c>
      <c r="F494">
        <f t="shared" si="108"/>
        <v>69.75</v>
      </c>
    </row>
    <row r="495" spans="1:6" x14ac:dyDescent="0.25">
      <c r="A495" t="str">
        <f t="shared" si="114"/>
        <v>David Storch</v>
      </c>
      <c r="C495">
        <v>0.874</v>
      </c>
      <c r="D495" t="s">
        <v>32</v>
      </c>
      <c r="E495">
        <f t="shared" si="118"/>
        <v>750</v>
      </c>
      <c r="F495">
        <f t="shared" si="108"/>
        <v>655.5</v>
      </c>
    </row>
    <row r="496" spans="1:6" x14ac:dyDescent="0.25">
      <c r="A496" t="str">
        <f t="shared" si="114"/>
        <v>David Storch</v>
      </c>
      <c r="E496">
        <f t="shared" si="118"/>
        <v>750</v>
      </c>
      <c r="F496">
        <f t="shared" si="108"/>
        <v>0</v>
      </c>
    </row>
    <row r="497" spans="1:6" x14ac:dyDescent="0.25">
      <c r="A497" t="str">
        <f t="shared" si="114"/>
        <v>David Storch</v>
      </c>
      <c r="B497" t="s">
        <v>159</v>
      </c>
      <c r="E497">
        <v>181</v>
      </c>
      <c r="F497">
        <f t="shared" si="108"/>
        <v>0</v>
      </c>
    </row>
    <row r="498" spans="1:6" x14ac:dyDescent="0.25">
      <c r="A498" t="str">
        <f t="shared" si="114"/>
        <v>David Storch</v>
      </c>
      <c r="E498">
        <f t="shared" ref="E498:E501" si="119">E497</f>
        <v>181</v>
      </c>
      <c r="F498">
        <f t="shared" si="108"/>
        <v>0</v>
      </c>
    </row>
    <row r="499" spans="1:6" x14ac:dyDescent="0.25">
      <c r="A499" t="str">
        <f t="shared" si="114"/>
        <v>David Storch</v>
      </c>
      <c r="C499">
        <v>3.7999999999999999E-2</v>
      </c>
      <c r="D499" t="s">
        <v>86</v>
      </c>
      <c r="E499">
        <f t="shared" si="119"/>
        <v>181</v>
      </c>
      <c r="F499">
        <f t="shared" si="108"/>
        <v>6.8780000000000001</v>
      </c>
    </row>
    <row r="500" spans="1:6" x14ac:dyDescent="0.25">
      <c r="A500" t="str">
        <f t="shared" si="114"/>
        <v>David Storch</v>
      </c>
      <c r="C500">
        <v>0.96099999999999997</v>
      </c>
      <c r="D500" t="s">
        <v>32</v>
      </c>
      <c r="E500">
        <f t="shared" si="119"/>
        <v>181</v>
      </c>
      <c r="F500">
        <f t="shared" si="108"/>
        <v>173.941</v>
      </c>
    </row>
    <row r="501" spans="1:6" x14ac:dyDescent="0.25">
      <c r="A501" t="str">
        <f t="shared" si="114"/>
        <v>David Storch</v>
      </c>
      <c r="E501">
        <f t="shared" si="119"/>
        <v>181</v>
      </c>
      <c r="F501">
        <f t="shared" si="108"/>
        <v>0</v>
      </c>
    </row>
    <row r="502" spans="1:6" x14ac:dyDescent="0.25">
      <c r="A502" t="str">
        <f t="shared" si="114"/>
        <v>David Storch</v>
      </c>
      <c r="B502" t="s">
        <v>160</v>
      </c>
      <c r="E502">
        <v>6</v>
      </c>
      <c r="F502">
        <f t="shared" si="108"/>
        <v>0</v>
      </c>
    </row>
    <row r="503" spans="1:6" x14ac:dyDescent="0.25">
      <c r="A503" t="str">
        <f t="shared" si="114"/>
        <v>David Storch</v>
      </c>
      <c r="E503">
        <f t="shared" ref="E503:E505" si="120">E502</f>
        <v>6</v>
      </c>
      <c r="F503">
        <f t="shared" si="108"/>
        <v>0</v>
      </c>
    </row>
    <row r="504" spans="1:6" x14ac:dyDescent="0.25">
      <c r="A504" t="str">
        <f t="shared" si="114"/>
        <v>David Storch</v>
      </c>
      <c r="C504">
        <v>1</v>
      </c>
      <c r="D504" t="s">
        <v>32</v>
      </c>
      <c r="E504">
        <f t="shared" si="120"/>
        <v>6</v>
      </c>
      <c r="F504">
        <f t="shared" si="108"/>
        <v>6</v>
      </c>
    </row>
    <row r="505" spans="1:6" x14ac:dyDescent="0.25">
      <c r="A505" t="str">
        <f t="shared" si="114"/>
        <v>David Storch</v>
      </c>
      <c r="E505">
        <f t="shared" si="120"/>
        <v>6</v>
      </c>
      <c r="F505">
        <f t="shared" si="108"/>
        <v>0</v>
      </c>
    </row>
    <row r="506" spans="1:6" x14ac:dyDescent="0.25">
      <c r="A506" t="str">
        <f t="shared" si="114"/>
        <v>David Storch</v>
      </c>
      <c r="B506" t="s">
        <v>161</v>
      </c>
      <c r="E506">
        <v>115</v>
      </c>
      <c r="F506">
        <f t="shared" si="108"/>
        <v>0</v>
      </c>
    </row>
    <row r="507" spans="1:6" x14ac:dyDescent="0.25">
      <c r="A507" t="str">
        <f t="shared" si="114"/>
        <v>David Storch</v>
      </c>
      <c r="E507">
        <f t="shared" ref="E507:E510" si="121">E506</f>
        <v>115</v>
      </c>
      <c r="F507">
        <f t="shared" si="108"/>
        <v>0</v>
      </c>
    </row>
    <row r="508" spans="1:6" x14ac:dyDescent="0.25">
      <c r="A508" t="str">
        <f t="shared" si="114"/>
        <v>David Storch</v>
      </c>
      <c r="C508">
        <v>8.2000000000000003E-2</v>
      </c>
      <c r="D508" t="s">
        <v>86</v>
      </c>
      <c r="E508">
        <f t="shared" si="121"/>
        <v>115</v>
      </c>
      <c r="F508">
        <f t="shared" si="108"/>
        <v>9.43</v>
      </c>
    </row>
    <row r="509" spans="1:6" x14ac:dyDescent="0.25">
      <c r="A509" t="str">
        <f t="shared" si="114"/>
        <v>David Storch</v>
      </c>
      <c r="C509">
        <v>0.91700000000000004</v>
      </c>
      <c r="D509" t="s">
        <v>32</v>
      </c>
      <c r="E509">
        <f t="shared" si="121"/>
        <v>115</v>
      </c>
      <c r="F509">
        <f t="shared" si="108"/>
        <v>105.455</v>
      </c>
    </row>
    <row r="510" spans="1:6" x14ac:dyDescent="0.25">
      <c r="A510" t="str">
        <f t="shared" si="114"/>
        <v>David Storch</v>
      </c>
      <c r="E510">
        <f t="shared" si="121"/>
        <v>115</v>
      </c>
      <c r="F510">
        <f t="shared" si="108"/>
        <v>0</v>
      </c>
    </row>
    <row r="511" spans="1:6" x14ac:dyDescent="0.25">
      <c r="A511" t="str">
        <f t="shared" ref="A511:A539" si="122">A510</f>
        <v>David Storch</v>
      </c>
      <c r="B511" t="s">
        <v>162</v>
      </c>
      <c r="E511">
        <v>50</v>
      </c>
      <c r="F511">
        <f t="shared" si="108"/>
        <v>0</v>
      </c>
    </row>
    <row r="512" spans="1:6" x14ac:dyDescent="0.25">
      <c r="A512" t="str">
        <f t="shared" si="122"/>
        <v>David Storch</v>
      </c>
      <c r="E512">
        <f t="shared" ref="E512:E514" si="123">E511</f>
        <v>50</v>
      </c>
      <c r="F512">
        <f t="shared" si="108"/>
        <v>0</v>
      </c>
    </row>
    <row r="513" spans="1:6" x14ac:dyDescent="0.25">
      <c r="A513" t="str">
        <f t="shared" si="122"/>
        <v>David Storch</v>
      </c>
      <c r="C513">
        <v>1</v>
      </c>
      <c r="D513" t="s">
        <v>32</v>
      </c>
      <c r="E513">
        <f t="shared" si="123"/>
        <v>50</v>
      </c>
      <c r="F513">
        <f t="shared" si="108"/>
        <v>50</v>
      </c>
    </row>
    <row r="514" spans="1:6" x14ac:dyDescent="0.25">
      <c r="A514" t="str">
        <f t="shared" si="122"/>
        <v>David Storch</v>
      </c>
      <c r="E514">
        <f t="shared" si="123"/>
        <v>50</v>
      </c>
      <c r="F514">
        <f t="shared" si="108"/>
        <v>0</v>
      </c>
    </row>
    <row r="515" spans="1:6" x14ac:dyDescent="0.25">
      <c r="A515" t="str">
        <f t="shared" si="122"/>
        <v>David Storch</v>
      </c>
      <c r="B515" t="s">
        <v>163</v>
      </c>
      <c r="E515">
        <v>48</v>
      </c>
      <c r="F515">
        <f t="shared" ref="F515:F578" si="124">E515*C515</f>
        <v>0</v>
      </c>
    </row>
    <row r="516" spans="1:6" x14ac:dyDescent="0.25">
      <c r="A516" t="str">
        <f t="shared" si="122"/>
        <v>David Storch</v>
      </c>
      <c r="E516">
        <f t="shared" ref="E516:E520" si="125">E515</f>
        <v>48</v>
      </c>
      <c r="F516">
        <f t="shared" si="124"/>
        <v>0</v>
      </c>
    </row>
    <row r="517" spans="1:6" x14ac:dyDescent="0.25">
      <c r="A517" t="str">
        <f t="shared" si="122"/>
        <v>David Storch</v>
      </c>
      <c r="C517">
        <v>7.3999999999999996E-2</v>
      </c>
      <c r="D517" t="s">
        <v>86</v>
      </c>
      <c r="E517">
        <f t="shared" si="125"/>
        <v>48</v>
      </c>
      <c r="F517">
        <f t="shared" si="124"/>
        <v>3.5519999999999996</v>
      </c>
    </row>
    <row r="518" spans="1:6" x14ac:dyDescent="0.25">
      <c r="A518" t="str">
        <f t="shared" si="122"/>
        <v>David Storch</v>
      </c>
      <c r="C518">
        <v>0.39800000000000002</v>
      </c>
      <c r="D518" t="s">
        <v>62</v>
      </c>
      <c r="E518">
        <f t="shared" si="125"/>
        <v>48</v>
      </c>
      <c r="F518">
        <f t="shared" si="124"/>
        <v>19.103999999999999</v>
      </c>
    </row>
    <row r="519" spans="1:6" x14ac:dyDescent="0.25">
      <c r="A519" t="str">
        <f t="shared" si="122"/>
        <v>David Storch</v>
      </c>
      <c r="C519">
        <v>0.52700000000000002</v>
      </c>
      <c r="D519" t="s">
        <v>32</v>
      </c>
      <c r="E519">
        <f t="shared" si="125"/>
        <v>48</v>
      </c>
      <c r="F519">
        <f t="shared" si="124"/>
        <v>25.295999999999999</v>
      </c>
    </row>
    <row r="520" spans="1:6" x14ac:dyDescent="0.25">
      <c r="A520" t="str">
        <f t="shared" si="122"/>
        <v>David Storch</v>
      </c>
      <c r="E520">
        <f t="shared" si="125"/>
        <v>48</v>
      </c>
      <c r="F520">
        <f t="shared" si="124"/>
        <v>0</v>
      </c>
    </row>
    <row r="521" spans="1:6" x14ac:dyDescent="0.25">
      <c r="A521" t="str">
        <f t="shared" si="122"/>
        <v>David Storch</v>
      </c>
      <c r="B521" t="s">
        <v>164</v>
      </c>
      <c r="E521">
        <v>703</v>
      </c>
      <c r="F521">
        <f t="shared" si="124"/>
        <v>0</v>
      </c>
    </row>
    <row r="522" spans="1:6" x14ac:dyDescent="0.25">
      <c r="A522" t="str">
        <f t="shared" si="122"/>
        <v>David Storch</v>
      </c>
      <c r="E522">
        <f t="shared" ref="E522:E525" si="126">E521</f>
        <v>703</v>
      </c>
      <c r="F522">
        <f t="shared" si="124"/>
        <v>0</v>
      </c>
    </row>
    <row r="523" spans="1:6" x14ac:dyDescent="0.25">
      <c r="A523" t="str">
        <f t="shared" si="122"/>
        <v>David Storch</v>
      </c>
      <c r="C523">
        <v>0.94399999999999995</v>
      </c>
      <c r="D523" t="s">
        <v>86</v>
      </c>
      <c r="E523">
        <f t="shared" si="126"/>
        <v>703</v>
      </c>
      <c r="F523">
        <f t="shared" si="124"/>
        <v>663.63199999999995</v>
      </c>
    </row>
    <row r="524" spans="1:6" x14ac:dyDescent="0.25">
      <c r="A524" t="str">
        <f t="shared" si="122"/>
        <v>David Storch</v>
      </c>
      <c r="C524">
        <v>5.5E-2</v>
      </c>
      <c r="D524" t="s">
        <v>32</v>
      </c>
      <c r="E524">
        <f t="shared" si="126"/>
        <v>703</v>
      </c>
      <c r="F524">
        <f t="shared" si="124"/>
        <v>38.664999999999999</v>
      </c>
    </row>
    <row r="525" spans="1:6" x14ac:dyDescent="0.25">
      <c r="A525" t="str">
        <f t="shared" si="122"/>
        <v>David Storch</v>
      </c>
      <c r="E525">
        <f t="shared" si="126"/>
        <v>703</v>
      </c>
      <c r="F525">
        <f t="shared" si="124"/>
        <v>0</v>
      </c>
    </row>
    <row r="526" spans="1:6" x14ac:dyDescent="0.25">
      <c r="A526" t="str">
        <f t="shared" si="122"/>
        <v>David Storch</v>
      </c>
      <c r="B526" t="s">
        <v>165</v>
      </c>
      <c r="E526">
        <v>199</v>
      </c>
      <c r="F526">
        <f t="shared" si="124"/>
        <v>0</v>
      </c>
    </row>
    <row r="527" spans="1:6" x14ac:dyDescent="0.25">
      <c r="A527" t="str">
        <f t="shared" si="122"/>
        <v>David Storch</v>
      </c>
      <c r="E527">
        <f t="shared" ref="E527:E531" si="127">E526</f>
        <v>199</v>
      </c>
      <c r="F527">
        <f t="shared" si="124"/>
        <v>0</v>
      </c>
    </row>
    <row r="528" spans="1:6" x14ac:dyDescent="0.25">
      <c r="A528" t="str">
        <f t="shared" si="122"/>
        <v>David Storch</v>
      </c>
      <c r="C528">
        <v>3.6999999999999998E-2</v>
      </c>
      <c r="D528" t="s">
        <v>86</v>
      </c>
      <c r="E528">
        <f t="shared" si="127"/>
        <v>199</v>
      </c>
      <c r="F528">
        <f t="shared" si="124"/>
        <v>7.3629999999999995</v>
      </c>
    </row>
    <row r="529" spans="1:6" x14ac:dyDescent="0.25">
      <c r="A529" t="str">
        <f t="shared" si="122"/>
        <v>David Storch</v>
      </c>
      <c r="C529">
        <v>0.94299999999999995</v>
      </c>
      <c r="D529" t="s">
        <v>32</v>
      </c>
      <c r="E529">
        <f t="shared" si="127"/>
        <v>199</v>
      </c>
      <c r="F529">
        <f t="shared" si="124"/>
        <v>187.65699999999998</v>
      </c>
    </row>
    <row r="530" spans="1:6" x14ac:dyDescent="0.25">
      <c r="A530" t="str">
        <f t="shared" si="122"/>
        <v>David Storch</v>
      </c>
      <c r="C530">
        <v>1.9E-2</v>
      </c>
      <c r="D530" t="s">
        <v>110</v>
      </c>
      <c r="E530">
        <f t="shared" si="127"/>
        <v>199</v>
      </c>
      <c r="F530">
        <f t="shared" si="124"/>
        <v>3.7809999999999997</v>
      </c>
    </row>
    <row r="531" spans="1:6" x14ac:dyDescent="0.25">
      <c r="A531" t="str">
        <f t="shared" si="122"/>
        <v>David Storch</v>
      </c>
      <c r="E531">
        <f t="shared" si="127"/>
        <v>199</v>
      </c>
      <c r="F531">
        <f t="shared" si="124"/>
        <v>0</v>
      </c>
    </row>
    <row r="532" spans="1:6" x14ac:dyDescent="0.25">
      <c r="A532" t="str">
        <f t="shared" si="122"/>
        <v>David Storch</v>
      </c>
      <c r="B532" t="s">
        <v>166</v>
      </c>
      <c r="E532">
        <v>104</v>
      </c>
      <c r="F532">
        <f t="shared" si="124"/>
        <v>0</v>
      </c>
    </row>
    <row r="533" spans="1:6" x14ac:dyDescent="0.25">
      <c r="A533" t="str">
        <f t="shared" si="122"/>
        <v>David Storch</v>
      </c>
      <c r="E533">
        <f t="shared" ref="E533:E535" si="128">E532</f>
        <v>104</v>
      </c>
      <c r="F533">
        <f t="shared" si="124"/>
        <v>0</v>
      </c>
    </row>
    <row r="534" spans="1:6" x14ac:dyDescent="0.25">
      <c r="A534" t="str">
        <f t="shared" si="122"/>
        <v>David Storch</v>
      </c>
      <c r="C534">
        <v>1</v>
      </c>
      <c r="D534" t="s">
        <v>32</v>
      </c>
      <c r="E534">
        <f t="shared" si="128"/>
        <v>104</v>
      </c>
      <c r="F534">
        <f t="shared" si="124"/>
        <v>104</v>
      </c>
    </row>
    <row r="535" spans="1:6" x14ac:dyDescent="0.25">
      <c r="A535" t="str">
        <f t="shared" si="122"/>
        <v>David Storch</v>
      </c>
      <c r="E535">
        <f t="shared" si="128"/>
        <v>104</v>
      </c>
      <c r="F535">
        <f t="shared" si="124"/>
        <v>0</v>
      </c>
    </row>
    <row r="536" spans="1:6" x14ac:dyDescent="0.25">
      <c r="A536" t="str">
        <f t="shared" si="122"/>
        <v>David Storch</v>
      </c>
      <c r="B536" t="s">
        <v>167</v>
      </c>
      <c r="E536">
        <v>88</v>
      </c>
      <c r="F536">
        <f t="shared" si="124"/>
        <v>0</v>
      </c>
    </row>
    <row r="537" spans="1:6" x14ac:dyDescent="0.25">
      <c r="A537" t="str">
        <f t="shared" si="122"/>
        <v>David Storch</v>
      </c>
      <c r="E537">
        <f t="shared" ref="E537:E540" si="129">E536</f>
        <v>88</v>
      </c>
      <c r="F537">
        <f t="shared" si="124"/>
        <v>0</v>
      </c>
    </row>
    <row r="538" spans="1:6" x14ac:dyDescent="0.25">
      <c r="A538" t="str">
        <f t="shared" si="122"/>
        <v>David Storch</v>
      </c>
      <c r="C538">
        <v>0.63100000000000001</v>
      </c>
      <c r="D538" t="s">
        <v>86</v>
      </c>
      <c r="E538">
        <f t="shared" si="129"/>
        <v>88</v>
      </c>
      <c r="F538">
        <f t="shared" si="124"/>
        <v>55.527999999999999</v>
      </c>
    </row>
    <row r="539" spans="1:6" x14ac:dyDescent="0.25">
      <c r="A539" t="str">
        <f t="shared" si="122"/>
        <v>David Storch</v>
      </c>
      <c r="C539">
        <v>0.36799999999999999</v>
      </c>
      <c r="D539" t="s">
        <v>32</v>
      </c>
      <c r="E539">
        <f t="shared" si="129"/>
        <v>88</v>
      </c>
      <c r="F539">
        <f t="shared" si="124"/>
        <v>32.384</v>
      </c>
    </row>
    <row r="540" spans="1:6" x14ac:dyDescent="0.25">
      <c r="A540" t="s">
        <v>546</v>
      </c>
      <c r="E540">
        <f t="shared" si="129"/>
        <v>88</v>
      </c>
      <c r="F540">
        <f t="shared" si="124"/>
        <v>0</v>
      </c>
    </row>
    <row r="541" spans="1:6" x14ac:dyDescent="0.25">
      <c r="A541" t="str">
        <f t="shared" ref="A541:A556" si="130">A540</f>
        <v>Davide Italiano</v>
      </c>
      <c r="B541" t="s">
        <v>170</v>
      </c>
      <c r="E541">
        <v>5</v>
      </c>
      <c r="F541">
        <f t="shared" si="124"/>
        <v>0</v>
      </c>
    </row>
    <row r="542" spans="1:6" x14ac:dyDescent="0.25">
      <c r="A542" t="str">
        <f t="shared" si="130"/>
        <v>Davide Italiano</v>
      </c>
      <c r="E542">
        <f t="shared" ref="E542:E544" si="131">E541</f>
        <v>5</v>
      </c>
      <c r="F542">
        <f t="shared" si="124"/>
        <v>0</v>
      </c>
    </row>
    <row r="543" spans="1:6" x14ac:dyDescent="0.25">
      <c r="A543" t="str">
        <f t="shared" si="130"/>
        <v>Davide Italiano</v>
      </c>
      <c r="C543">
        <v>1</v>
      </c>
      <c r="D543" t="s">
        <v>98</v>
      </c>
      <c r="E543">
        <f t="shared" si="131"/>
        <v>5</v>
      </c>
      <c r="F543">
        <f t="shared" si="124"/>
        <v>5</v>
      </c>
    </row>
    <row r="544" spans="1:6" x14ac:dyDescent="0.25">
      <c r="A544" t="str">
        <f t="shared" si="130"/>
        <v>Davide Italiano</v>
      </c>
      <c r="E544">
        <f t="shared" si="131"/>
        <v>5</v>
      </c>
      <c r="F544">
        <f t="shared" si="124"/>
        <v>0</v>
      </c>
    </row>
    <row r="545" spans="1:6" x14ac:dyDescent="0.25">
      <c r="A545" t="str">
        <f t="shared" si="130"/>
        <v>Davide Italiano</v>
      </c>
      <c r="B545" t="s">
        <v>171</v>
      </c>
      <c r="E545">
        <v>84</v>
      </c>
      <c r="F545">
        <f t="shared" si="124"/>
        <v>0</v>
      </c>
    </row>
    <row r="546" spans="1:6" x14ac:dyDescent="0.25">
      <c r="A546" t="str">
        <f t="shared" si="130"/>
        <v>Davide Italiano</v>
      </c>
      <c r="E546">
        <f t="shared" ref="E546:E548" si="132">E545</f>
        <v>84</v>
      </c>
      <c r="F546">
        <f t="shared" si="124"/>
        <v>0</v>
      </c>
    </row>
    <row r="547" spans="1:6" x14ac:dyDescent="0.25">
      <c r="A547" t="str">
        <f t="shared" si="130"/>
        <v>Davide Italiano</v>
      </c>
      <c r="C547">
        <v>1</v>
      </c>
      <c r="D547" t="s">
        <v>98</v>
      </c>
      <c r="E547">
        <f t="shared" si="132"/>
        <v>84</v>
      </c>
      <c r="F547">
        <f t="shared" si="124"/>
        <v>84</v>
      </c>
    </row>
    <row r="548" spans="1:6" x14ac:dyDescent="0.25">
      <c r="A548" t="str">
        <f t="shared" si="130"/>
        <v>Davide Italiano</v>
      </c>
      <c r="E548">
        <f t="shared" si="132"/>
        <v>84</v>
      </c>
      <c r="F548">
        <f t="shared" si="124"/>
        <v>0</v>
      </c>
    </row>
    <row r="549" spans="1:6" x14ac:dyDescent="0.25">
      <c r="A549" t="str">
        <f t="shared" si="130"/>
        <v>Davide Italiano</v>
      </c>
      <c r="B549" t="s">
        <v>172</v>
      </c>
      <c r="E549">
        <v>16</v>
      </c>
      <c r="F549">
        <f t="shared" si="124"/>
        <v>0</v>
      </c>
    </row>
    <row r="550" spans="1:6" x14ac:dyDescent="0.25">
      <c r="A550" t="str">
        <f t="shared" si="130"/>
        <v>Davide Italiano</v>
      </c>
      <c r="E550">
        <f t="shared" ref="E550:E552" si="133">E549</f>
        <v>16</v>
      </c>
      <c r="F550">
        <f t="shared" si="124"/>
        <v>0</v>
      </c>
    </row>
    <row r="551" spans="1:6" x14ac:dyDescent="0.25">
      <c r="A551" t="str">
        <f t="shared" si="130"/>
        <v>Davide Italiano</v>
      </c>
      <c r="C551">
        <v>1</v>
      </c>
      <c r="D551" t="s">
        <v>61</v>
      </c>
      <c r="E551">
        <f t="shared" si="133"/>
        <v>16</v>
      </c>
      <c r="F551">
        <f t="shared" si="124"/>
        <v>16</v>
      </c>
    </row>
    <row r="552" spans="1:6" x14ac:dyDescent="0.25">
      <c r="A552" t="str">
        <f t="shared" si="130"/>
        <v>Davide Italiano</v>
      </c>
      <c r="E552">
        <f t="shared" si="133"/>
        <v>16</v>
      </c>
      <c r="F552">
        <f t="shared" si="124"/>
        <v>0</v>
      </c>
    </row>
    <row r="553" spans="1:6" x14ac:dyDescent="0.25">
      <c r="A553" t="str">
        <f t="shared" si="130"/>
        <v>Davide Italiano</v>
      </c>
      <c r="B553" t="s">
        <v>173</v>
      </c>
      <c r="E553">
        <v>101</v>
      </c>
      <c r="F553">
        <f t="shared" si="124"/>
        <v>0</v>
      </c>
    </row>
    <row r="554" spans="1:6" x14ac:dyDescent="0.25">
      <c r="A554" t="str">
        <f t="shared" si="130"/>
        <v>Davide Italiano</v>
      </c>
      <c r="E554">
        <f t="shared" ref="E554:E557" si="134">E553</f>
        <v>101</v>
      </c>
      <c r="F554">
        <f t="shared" si="124"/>
        <v>0</v>
      </c>
    </row>
    <row r="555" spans="1:6" x14ac:dyDescent="0.25">
      <c r="A555" t="str">
        <f t="shared" si="130"/>
        <v>Davide Italiano</v>
      </c>
      <c r="C555">
        <v>0.623</v>
      </c>
      <c r="D555" t="s">
        <v>61</v>
      </c>
      <c r="E555">
        <f t="shared" si="134"/>
        <v>101</v>
      </c>
      <c r="F555">
        <f t="shared" si="124"/>
        <v>62.923000000000002</v>
      </c>
    </row>
    <row r="556" spans="1:6" x14ac:dyDescent="0.25">
      <c r="A556" t="str">
        <f t="shared" si="130"/>
        <v>Davide Italiano</v>
      </c>
      <c r="C556">
        <v>0.376</v>
      </c>
      <c r="D556" t="s">
        <v>30</v>
      </c>
      <c r="E556">
        <f t="shared" si="134"/>
        <v>101</v>
      </c>
      <c r="F556">
        <f t="shared" si="124"/>
        <v>37.975999999999999</v>
      </c>
    </row>
    <row r="557" spans="1:6" x14ac:dyDescent="0.25">
      <c r="A557" t="s">
        <v>547</v>
      </c>
      <c r="E557">
        <f t="shared" si="134"/>
        <v>101</v>
      </c>
      <c r="F557">
        <f t="shared" si="124"/>
        <v>0</v>
      </c>
    </row>
    <row r="558" spans="1:6" x14ac:dyDescent="0.25">
      <c r="A558" t="str">
        <f t="shared" ref="A558:A576" si="135">A557</f>
        <v xml:space="preserve">dwight </v>
      </c>
      <c r="B558" t="s">
        <v>175</v>
      </c>
      <c r="E558">
        <v>26</v>
      </c>
      <c r="F558">
        <f t="shared" si="124"/>
        <v>0</v>
      </c>
    </row>
    <row r="559" spans="1:6" x14ac:dyDescent="0.25">
      <c r="A559" t="str">
        <f t="shared" si="135"/>
        <v xml:space="preserve">dwight </v>
      </c>
      <c r="E559">
        <f t="shared" ref="E559:E561" si="136">E558</f>
        <v>26</v>
      </c>
      <c r="F559">
        <f t="shared" si="124"/>
        <v>0</v>
      </c>
    </row>
    <row r="560" spans="1:6" x14ac:dyDescent="0.25">
      <c r="A560" t="str">
        <f t="shared" si="135"/>
        <v xml:space="preserve">dwight </v>
      </c>
      <c r="C560">
        <v>1</v>
      </c>
      <c r="D560" t="s">
        <v>176</v>
      </c>
      <c r="E560">
        <f t="shared" si="136"/>
        <v>26</v>
      </c>
      <c r="F560">
        <f t="shared" si="124"/>
        <v>26</v>
      </c>
    </row>
    <row r="561" spans="1:6" x14ac:dyDescent="0.25">
      <c r="A561" t="str">
        <f t="shared" si="135"/>
        <v xml:space="preserve">dwight </v>
      </c>
      <c r="E561">
        <f t="shared" si="136"/>
        <v>26</v>
      </c>
      <c r="F561">
        <f t="shared" si="124"/>
        <v>0</v>
      </c>
    </row>
    <row r="562" spans="1:6" x14ac:dyDescent="0.25">
      <c r="A562" t="str">
        <f t="shared" si="135"/>
        <v xml:space="preserve">dwight </v>
      </c>
      <c r="B562" t="s">
        <v>177</v>
      </c>
      <c r="E562">
        <v>8</v>
      </c>
      <c r="F562">
        <f t="shared" si="124"/>
        <v>0</v>
      </c>
    </row>
    <row r="563" spans="1:6" x14ac:dyDescent="0.25">
      <c r="A563" t="str">
        <f t="shared" si="135"/>
        <v xml:space="preserve">dwight </v>
      </c>
      <c r="E563">
        <f t="shared" ref="E563:E565" si="137">E562</f>
        <v>8</v>
      </c>
      <c r="F563">
        <f t="shared" si="124"/>
        <v>0</v>
      </c>
    </row>
    <row r="564" spans="1:6" x14ac:dyDescent="0.25">
      <c r="A564" t="str">
        <f t="shared" si="135"/>
        <v xml:space="preserve">dwight </v>
      </c>
      <c r="C564">
        <v>1</v>
      </c>
      <c r="D564" t="s">
        <v>178</v>
      </c>
      <c r="E564">
        <f t="shared" si="137"/>
        <v>8</v>
      </c>
      <c r="F564">
        <f t="shared" si="124"/>
        <v>8</v>
      </c>
    </row>
    <row r="565" spans="1:6" x14ac:dyDescent="0.25">
      <c r="A565" t="str">
        <f t="shared" si="135"/>
        <v xml:space="preserve">dwight </v>
      </c>
      <c r="E565">
        <f t="shared" si="137"/>
        <v>8</v>
      </c>
      <c r="F565">
        <f t="shared" si="124"/>
        <v>0</v>
      </c>
    </row>
    <row r="566" spans="1:6" x14ac:dyDescent="0.25">
      <c r="A566" t="str">
        <f t="shared" si="135"/>
        <v xml:space="preserve">dwight </v>
      </c>
      <c r="B566" t="s">
        <v>179</v>
      </c>
      <c r="E566">
        <v>5</v>
      </c>
      <c r="F566">
        <f t="shared" si="124"/>
        <v>0</v>
      </c>
    </row>
    <row r="567" spans="1:6" x14ac:dyDescent="0.25">
      <c r="A567" t="str">
        <f t="shared" si="135"/>
        <v xml:space="preserve">dwight </v>
      </c>
      <c r="E567">
        <f t="shared" ref="E567:E569" si="138">E566</f>
        <v>5</v>
      </c>
      <c r="F567">
        <f t="shared" si="124"/>
        <v>0</v>
      </c>
    </row>
    <row r="568" spans="1:6" x14ac:dyDescent="0.25">
      <c r="A568" t="str">
        <f t="shared" si="135"/>
        <v xml:space="preserve">dwight </v>
      </c>
      <c r="C568">
        <v>1</v>
      </c>
      <c r="D568" t="s">
        <v>176</v>
      </c>
      <c r="E568">
        <f t="shared" si="138"/>
        <v>5</v>
      </c>
      <c r="F568">
        <f t="shared" si="124"/>
        <v>5</v>
      </c>
    </row>
    <row r="569" spans="1:6" x14ac:dyDescent="0.25">
      <c r="A569" t="str">
        <f t="shared" si="135"/>
        <v xml:space="preserve">dwight </v>
      </c>
      <c r="E569">
        <f t="shared" si="138"/>
        <v>5</v>
      </c>
      <c r="F569">
        <f t="shared" si="124"/>
        <v>0</v>
      </c>
    </row>
    <row r="570" spans="1:6" x14ac:dyDescent="0.25">
      <c r="A570" t="str">
        <f t="shared" si="135"/>
        <v xml:space="preserve">dwight </v>
      </c>
      <c r="B570" t="s">
        <v>180</v>
      </c>
      <c r="E570">
        <v>10</v>
      </c>
      <c r="F570">
        <f t="shared" si="124"/>
        <v>0</v>
      </c>
    </row>
    <row r="571" spans="1:6" x14ac:dyDescent="0.25">
      <c r="A571" t="str">
        <f t="shared" si="135"/>
        <v xml:space="preserve">dwight </v>
      </c>
      <c r="E571">
        <f t="shared" ref="E571:E573" si="139">E570</f>
        <v>10</v>
      </c>
      <c r="F571">
        <f t="shared" si="124"/>
        <v>0</v>
      </c>
    </row>
    <row r="572" spans="1:6" x14ac:dyDescent="0.25">
      <c r="A572" t="str">
        <f t="shared" si="135"/>
        <v xml:space="preserve">dwight </v>
      </c>
      <c r="C572">
        <v>1</v>
      </c>
      <c r="D572" t="s">
        <v>13</v>
      </c>
      <c r="E572">
        <f t="shared" si="139"/>
        <v>10</v>
      </c>
      <c r="F572">
        <f t="shared" si="124"/>
        <v>10</v>
      </c>
    </row>
    <row r="573" spans="1:6" x14ac:dyDescent="0.25">
      <c r="A573" t="str">
        <f t="shared" si="135"/>
        <v xml:space="preserve">dwight </v>
      </c>
      <c r="E573">
        <f t="shared" si="139"/>
        <v>10</v>
      </c>
      <c r="F573">
        <f t="shared" si="124"/>
        <v>0</v>
      </c>
    </row>
    <row r="574" spans="1:6" x14ac:dyDescent="0.25">
      <c r="A574" t="str">
        <f t="shared" si="135"/>
        <v xml:space="preserve">dwight </v>
      </c>
      <c r="B574" t="s">
        <v>181</v>
      </c>
      <c r="E574">
        <v>14</v>
      </c>
      <c r="F574">
        <f t="shared" si="124"/>
        <v>0</v>
      </c>
    </row>
    <row r="575" spans="1:6" x14ac:dyDescent="0.25">
      <c r="A575" t="str">
        <f t="shared" si="135"/>
        <v xml:space="preserve">dwight </v>
      </c>
      <c r="E575">
        <f t="shared" ref="E575:E577" si="140">E574</f>
        <v>14</v>
      </c>
      <c r="F575">
        <f t="shared" si="124"/>
        <v>0</v>
      </c>
    </row>
    <row r="576" spans="1:6" x14ac:dyDescent="0.25">
      <c r="A576" t="str">
        <f t="shared" si="135"/>
        <v xml:space="preserve">dwight </v>
      </c>
      <c r="C576">
        <v>1</v>
      </c>
      <c r="D576" t="s">
        <v>13</v>
      </c>
      <c r="E576">
        <f t="shared" si="140"/>
        <v>14</v>
      </c>
      <c r="F576">
        <f t="shared" si="124"/>
        <v>14</v>
      </c>
    </row>
    <row r="577" spans="1:6" x14ac:dyDescent="0.25">
      <c r="A577" t="s">
        <v>548</v>
      </c>
      <c r="E577">
        <f t="shared" si="140"/>
        <v>14</v>
      </c>
      <c r="F577">
        <f t="shared" si="124"/>
        <v>0</v>
      </c>
    </row>
    <row r="578" spans="1:6" x14ac:dyDescent="0.25">
      <c r="A578" t="str">
        <f t="shared" ref="A578:A592" si="141">A577</f>
        <v xml:space="preserve">Dwight </v>
      </c>
      <c r="B578" t="s">
        <v>175</v>
      </c>
      <c r="E578">
        <v>26</v>
      </c>
      <c r="F578">
        <f t="shared" si="124"/>
        <v>0</v>
      </c>
    </row>
    <row r="579" spans="1:6" x14ac:dyDescent="0.25">
      <c r="A579" t="str">
        <f t="shared" si="141"/>
        <v xml:space="preserve">Dwight </v>
      </c>
      <c r="E579">
        <f t="shared" ref="E579:E581" si="142">E578</f>
        <v>26</v>
      </c>
      <c r="F579">
        <f t="shared" ref="F579:F642" si="143">E579*C579</f>
        <v>0</v>
      </c>
    </row>
    <row r="580" spans="1:6" x14ac:dyDescent="0.25">
      <c r="A580" t="str">
        <f t="shared" si="141"/>
        <v xml:space="preserve">Dwight </v>
      </c>
      <c r="C580">
        <v>1</v>
      </c>
      <c r="D580" t="s">
        <v>176</v>
      </c>
      <c r="E580">
        <f t="shared" si="142"/>
        <v>26</v>
      </c>
      <c r="F580">
        <f t="shared" si="143"/>
        <v>26</v>
      </c>
    </row>
    <row r="581" spans="1:6" x14ac:dyDescent="0.25">
      <c r="A581" t="str">
        <f t="shared" si="141"/>
        <v xml:space="preserve">Dwight </v>
      </c>
      <c r="E581">
        <f t="shared" si="142"/>
        <v>26</v>
      </c>
      <c r="F581">
        <f t="shared" si="143"/>
        <v>0</v>
      </c>
    </row>
    <row r="582" spans="1:6" x14ac:dyDescent="0.25">
      <c r="A582" t="str">
        <f t="shared" si="141"/>
        <v xml:space="preserve">Dwight </v>
      </c>
      <c r="B582" t="s">
        <v>177</v>
      </c>
      <c r="E582">
        <v>8</v>
      </c>
      <c r="F582">
        <f t="shared" si="143"/>
        <v>0</v>
      </c>
    </row>
    <row r="583" spans="1:6" x14ac:dyDescent="0.25">
      <c r="A583" t="str">
        <f t="shared" si="141"/>
        <v xml:space="preserve">Dwight </v>
      </c>
      <c r="E583">
        <f t="shared" ref="E583:E585" si="144">E582</f>
        <v>8</v>
      </c>
      <c r="F583">
        <f t="shared" si="143"/>
        <v>0</v>
      </c>
    </row>
    <row r="584" spans="1:6" x14ac:dyDescent="0.25">
      <c r="A584" t="str">
        <f t="shared" si="141"/>
        <v xml:space="preserve">Dwight </v>
      </c>
      <c r="C584">
        <v>1</v>
      </c>
      <c r="D584" t="s">
        <v>178</v>
      </c>
      <c r="E584">
        <f t="shared" si="144"/>
        <v>8</v>
      </c>
      <c r="F584">
        <f t="shared" si="143"/>
        <v>8</v>
      </c>
    </row>
    <row r="585" spans="1:6" x14ac:dyDescent="0.25">
      <c r="A585" t="str">
        <f t="shared" si="141"/>
        <v xml:space="preserve">Dwight </v>
      </c>
      <c r="E585">
        <f t="shared" si="144"/>
        <v>8</v>
      </c>
      <c r="F585">
        <f t="shared" si="143"/>
        <v>0</v>
      </c>
    </row>
    <row r="586" spans="1:6" x14ac:dyDescent="0.25">
      <c r="A586" t="str">
        <f t="shared" si="141"/>
        <v xml:space="preserve">Dwight </v>
      </c>
      <c r="B586" t="s">
        <v>179</v>
      </c>
      <c r="E586">
        <v>5</v>
      </c>
      <c r="F586">
        <f t="shared" si="143"/>
        <v>0</v>
      </c>
    </row>
    <row r="587" spans="1:6" x14ac:dyDescent="0.25">
      <c r="A587" t="str">
        <f t="shared" si="141"/>
        <v xml:space="preserve">Dwight </v>
      </c>
      <c r="E587">
        <f t="shared" ref="E587:E589" si="145">E586</f>
        <v>5</v>
      </c>
      <c r="F587">
        <f t="shared" si="143"/>
        <v>0</v>
      </c>
    </row>
    <row r="588" spans="1:6" x14ac:dyDescent="0.25">
      <c r="A588" t="str">
        <f t="shared" si="141"/>
        <v xml:space="preserve">Dwight </v>
      </c>
      <c r="C588">
        <v>1</v>
      </c>
      <c r="D588" t="s">
        <v>176</v>
      </c>
      <c r="E588">
        <f t="shared" si="145"/>
        <v>5</v>
      </c>
      <c r="F588">
        <f t="shared" si="143"/>
        <v>5</v>
      </c>
    </row>
    <row r="589" spans="1:6" x14ac:dyDescent="0.25">
      <c r="A589" t="str">
        <f t="shared" si="141"/>
        <v xml:space="preserve">Dwight </v>
      </c>
      <c r="E589">
        <f t="shared" si="145"/>
        <v>5</v>
      </c>
      <c r="F589">
        <f t="shared" si="143"/>
        <v>0</v>
      </c>
    </row>
    <row r="590" spans="1:6" x14ac:dyDescent="0.25">
      <c r="A590" t="str">
        <f t="shared" si="141"/>
        <v xml:space="preserve">Dwight </v>
      </c>
      <c r="B590" t="s">
        <v>180</v>
      </c>
      <c r="E590">
        <v>10</v>
      </c>
      <c r="F590">
        <f t="shared" si="143"/>
        <v>0</v>
      </c>
    </row>
    <row r="591" spans="1:6" x14ac:dyDescent="0.25">
      <c r="A591" t="str">
        <f t="shared" si="141"/>
        <v xml:space="preserve">Dwight </v>
      </c>
      <c r="E591">
        <f t="shared" ref="E591:E593" si="146">E590</f>
        <v>10</v>
      </c>
      <c r="F591">
        <f t="shared" si="143"/>
        <v>0</v>
      </c>
    </row>
    <row r="592" spans="1:6" x14ac:dyDescent="0.25">
      <c r="A592" t="str">
        <f t="shared" si="141"/>
        <v xml:space="preserve">Dwight </v>
      </c>
      <c r="C592">
        <v>1</v>
      </c>
      <c r="D592" t="s">
        <v>13</v>
      </c>
      <c r="E592">
        <f t="shared" si="146"/>
        <v>10</v>
      </c>
      <c r="F592">
        <f t="shared" si="143"/>
        <v>10</v>
      </c>
    </row>
    <row r="593" spans="1:6" x14ac:dyDescent="0.25">
      <c r="A593" t="s">
        <v>549</v>
      </c>
      <c r="E593">
        <f t="shared" si="146"/>
        <v>10</v>
      </c>
      <c r="F593">
        <f t="shared" si="143"/>
        <v>0</v>
      </c>
    </row>
    <row r="594" spans="1:6" x14ac:dyDescent="0.25">
      <c r="A594" t="str">
        <f t="shared" ref="A594:A657" si="147">A593</f>
        <v>Eliot Horowitz</v>
      </c>
      <c r="B594" t="s">
        <v>185</v>
      </c>
      <c r="E594">
        <v>17</v>
      </c>
      <c r="F594">
        <f t="shared" si="143"/>
        <v>0</v>
      </c>
    </row>
    <row r="595" spans="1:6" x14ac:dyDescent="0.25">
      <c r="A595" t="str">
        <f t="shared" si="147"/>
        <v>Eliot Horowitz</v>
      </c>
      <c r="E595">
        <f t="shared" ref="E595:E597" si="148">E594</f>
        <v>17</v>
      </c>
      <c r="F595">
        <f t="shared" si="143"/>
        <v>0</v>
      </c>
    </row>
    <row r="596" spans="1:6" x14ac:dyDescent="0.25">
      <c r="A596" t="str">
        <f t="shared" si="147"/>
        <v>Eliot Horowitz</v>
      </c>
      <c r="C596">
        <v>1</v>
      </c>
      <c r="D596" t="s">
        <v>42</v>
      </c>
      <c r="E596">
        <f t="shared" si="148"/>
        <v>17</v>
      </c>
      <c r="F596">
        <f t="shared" si="143"/>
        <v>17</v>
      </c>
    </row>
    <row r="597" spans="1:6" x14ac:dyDescent="0.25">
      <c r="A597" t="str">
        <f t="shared" si="147"/>
        <v>Eliot Horowitz</v>
      </c>
      <c r="E597">
        <f t="shared" si="148"/>
        <v>17</v>
      </c>
      <c r="F597">
        <f t="shared" si="143"/>
        <v>0</v>
      </c>
    </row>
    <row r="598" spans="1:6" x14ac:dyDescent="0.25">
      <c r="A598" t="str">
        <f t="shared" si="147"/>
        <v>Eliot Horowitz</v>
      </c>
      <c r="B598" t="s">
        <v>186</v>
      </c>
      <c r="E598">
        <v>25</v>
      </c>
      <c r="F598">
        <f t="shared" si="143"/>
        <v>0</v>
      </c>
    </row>
    <row r="599" spans="1:6" x14ac:dyDescent="0.25">
      <c r="A599" t="str">
        <f t="shared" si="147"/>
        <v>Eliot Horowitz</v>
      </c>
      <c r="E599">
        <f t="shared" ref="E599:E601" si="149">E598</f>
        <v>25</v>
      </c>
      <c r="F599">
        <f t="shared" si="143"/>
        <v>0</v>
      </c>
    </row>
    <row r="600" spans="1:6" x14ac:dyDescent="0.25">
      <c r="A600" t="str">
        <f t="shared" si="147"/>
        <v>Eliot Horowitz</v>
      </c>
      <c r="C600">
        <v>1</v>
      </c>
      <c r="D600" t="s">
        <v>56</v>
      </c>
      <c r="E600">
        <f t="shared" si="149"/>
        <v>25</v>
      </c>
      <c r="F600">
        <f t="shared" si="143"/>
        <v>25</v>
      </c>
    </row>
    <row r="601" spans="1:6" x14ac:dyDescent="0.25">
      <c r="A601" t="str">
        <f t="shared" si="147"/>
        <v>Eliot Horowitz</v>
      </c>
      <c r="E601">
        <f t="shared" si="149"/>
        <v>25</v>
      </c>
      <c r="F601">
        <f t="shared" si="143"/>
        <v>0</v>
      </c>
    </row>
    <row r="602" spans="1:6" x14ac:dyDescent="0.25">
      <c r="A602" t="str">
        <f t="shared" si="147"/>
        <v>Eliot Horowitz</v>
      </c>
      <c r="B602" t="s">
        <v>187</v>
      </c>
      <c r="E602">
        <v>20</v>
      </c>
      <c r="F602">
        <f t="shared" si="143"/>
        <v>0</v>
      </c>
    </row>
    <row r="603" spans="1:6" x14ac:dyDescent="0.25">
      <c r="A603" t="str">
        <f t="shared" si="147"/>
        <v>Eliot Horowitz</v>
      </c>
      <c r="E603">
        <f t="shared" ref="E603:E605" si="150">E602</f>
        <v>20</v>
      </c>
      <c r="F603">
        <f t="shared" si="143"/>
        <v>0</v>
      </c>
    </row>
    <row r="604" spans="1:6" x14ac:dyDescent="0.25">
      <c r="A604" t="str">
        <f t="shared" si="147"/>
        <v>Eliot Horowitz</v>
      </c>
      <c r="C604">
        <v>1</v>
      </c>
      <c r="D604" t="s">
        <v>97</v>
      </c>
      <c r="E604">
        <f t="shared" si="150"/>
        <v>20</v>
      </c>
      <c r="F604">
        <f t="shared" si="143"/>
        <v>20</v>
      </c>
    </row>
    <row r="605" spans="1:6" x14ac:dyDescent="0.25">
      <c r="A605" t="str">
        <f t="shared" si="147"/>
        <v>Eliot Horowitz</v>
      </c>
      <c r="E605">
        <f t="shared" si="150"/>
        <v>20</v>
      </c>
      <c r="F605">
        <f t="shared" si="143"/>
        <v>0</v>
      </c>
    </row>
    <row r="606" spans="1:6" x14ac:dyDescent="0.25">
      <c r="A606" t="str">
        <f t="shared" si="147"/>
        <v>Eliot Horowitz</v>
      </c>
      <c r="B606" t="s">
        <v>188</v>
      </c>
      <c r="E606">
        <v>289</v>
      </c>
      <c r="F606">
        <f t="shared" si="143"/>
        <v>0</v>
      </c>
    </row>
    <row r="607" spans="1:6" x14ac:dyDescent="0.25">
      <c r="A607" t="str">
        <f t="shared" si="147"/>
        <v>Eliot Horowitz</v>
      </c>
      <c r="E607">
        <f t="shared" ref="E607:E611" si="151">E606</f>
        <v>289</v>
      </c>
      <c r="F607">
        <f t="shared" si="143"/>
        <v>0</v>
      </c>
    </row>
    <row r="608" spans="1:6" x14ac:dyDescent="0.25">
      <c r="A608" t="str">
        <f t="shared" si="147"/>
        <v>Eliot Horowitz</v>
      </c>
      <c r="C608">
        <v>5.7000000000000002E-2</v>
      </c>
      <c r="D608" t="s">
        <v>108</v>
      </c>
      <c r="E608">
        <f t="shared" si="151"/>
        <v>289</v>
      </c>
      <c r="F608">
        <f t="shared" si="143"/>
        <v>16.472999999999999</v>
      </c>
    </row>
    <row r="609" spans="1:6" x14ac:dyDescent="0.25">
      <c r="A609" t="str">
        <f t="shared" si="147"/>
        <v>Eliot Horowitz</v>
      </c>
      <c r="C609">
        <v>0.93600000000000005</v>
      </c>
      <c r="D609" t="s">
        <v>18</v>
      </c>
      <c r="E609">
        <f t="shared" si="151"/>
        <v>289</v>
      </c>
      <c r="F609">
        <f t="shared" si="143"/>
        <v>270.50400000000002</v>
      </c>
    </row>
    <row r="610" spans="1:6" x14ac:dyDescent="0.25">
      <c r="A610" t="str">
        <f t="shared" si="147"/>
        <v>Eliot Horowitz</v>
      </c>
      <c r="C610">
        <v>6.0000000000000001E-3</v>
      </c>
      <c r="D610" t="s">
        <v>71</v>
      </c>
      <c r="E610">
        <f t="shared" si="151"/>
        <v>289</v>
      </c>
      <c r="F610">
        <f t="shared" si="143"/>
        <v>1.734</v>
      </c>
    </row>
    <row r="611" spans="1:6" x14ac:dyDescent="0.25">
      <c r="A611" t="str">
        <f t="shared" si="147"/>
        <v>Eliot Horowitz</v>
      </c>
      <c r="E611">
        <f t="shared" si="151"/>
        <v>289</v>
      </c>
      <c r="F611">
        <f t="shared" si="143"/>
        <v>0</v>
      </c>
    </row>
    <row r="612" spans="1:6" x14ac:dyDescent="0.25">
      <c r="A612" t="str">
        <f t="shared" si="147"/>
        <v>Eliot Horowitz</v>
      </c>
      <c r="B612" t="s">
        <v>189</v>
      </c>
      <c r="E612">
        <v>79</v>
      </c>
      <c r="F612">
        <f t="shared" si="143"/>
        <v>0</v>
      </c>
    </row>
    <row r="613" spans="1:6" x14ac:dyDescent="0.25">
      <c r="A613" t="str">
        <f t="shared" si="147"/>
        <v>Eliot Horowitz</v>
      </c>
      <c r="E613">
        <f t="shared" ref="E613:E616" si="152">E612</f>
        <v>79</v>
      </c>
      <c r="F613">
        <f t="shared" si="143"/>
        <v>0</v>
      </c>
    </row>
    <row r="614" spans="1:6" x14ac:dyDescent="0.25">
      <c r="A614" t="str">
        <f t="shared" si="147"/>
        <v>Eliot Horowitz</v>
      </c>
      <c r="C614">
        <v>0.23300000000000001</v>
      </c>
      <c r="D614" t="s">
        <v>110</v>
      </c>
      <c r="E614">
        <f t="shared" si="152"/>
        <v>79</v>
      </c>
      <c r="F614">
        <f t="shared" si="143"/>
        <v>18.407</v>
      </c>
    </row>
    <row r="615" spans="1:6" x14ac:dyDescent="0.25">
      <c r="A615" t="str">
        <f t="shared" si="147"/>
        <v>Eliot Horowitz</v>
      </c>
      <c r="C615">
        <v>0.76600000000000001</v>
      </c>
      <c r="D615" t="s">
        <v>30</v>
      </c>
      <c r="E615">
        <f t="shared" si="152"/>
        <v>79</v>
      </c>
      <c r="F615">
        <f t="shared" si="143"/>
        <v>60.514000000000003</v>
      </c>
    </row>
    <row r="616" spans="1:6" x14ac:dyDescent="0.25">
      <c r="A616" t="str">
        <f t="shared" si="147"/>
        <v>Eliot Horowitz</v>
      </c>
      <c r="E616">
        <f t="shared" si="152"/>
        <v>79</v>
      </c>
      <c r="F616">
        <f t="shared" si="143"/>
        <v>0</v>
      </c>
    </row>
    <row r="617" spans="1:6" x14ac:dyDescent="0.25">
      <c r="A617" t="str">
        <f t="shared" si="147"/>
        <v>Eliot Horowitz</v>
      </c>
      <c r="B617" t="s">
        <v>190</v>
      </c>
      <c r="E617">
        <v>112</v>
      </c>
      <c r="F617">
        <f t="shared" si="143"/>
        <v>0</v>
      </c>
    </row>
    <row r="618" spans="1:6" x14ac:dyDescent="0.25">
      <c r="A618" t="str">
        <f t="shared" si="147"/>
        <v>Eliot Horowitz</v>
      </c>
      <c r="E618">
        <f t="shared" ref="E618:E621" si="153">E617</f>
        <v>112</v>
      </c>
      <c r="F618">
        <f t="shared" si="143"/>
        <v>0</v>
      </c>
    </row>
    <row r="619" spans="1:6" x14ac:dyDescent="0.25">
      <c r="A619" t="str">
        <f t="shared" si="147"/>
        <v>Eliot Horowitz</v>
      </c>
      <c r="C619">
        <v>0.39100000000000001</v>
      </c>
      <c r="D619" t="s">
        <v>110</v>
      </c>
      <c r="E619">
        <f t="shared" si="153"/>
        <v>112</v>
      </c>
      <c r="F619">
        <f t="shared" si="143"/>
        <v>43.792000000000002</v>
      </c>
    </row>
    <row r="620" spans="1:6" x14ac:dyDescent="0.25">
      <c r="A620" t="str">
        <f t="shared" si="147"/>
        <v>Eliot Horowitz</v>
      </c>
      <c r="C620">
        <v>0.60799999999999998</v>
      </c>
      <c r="D620" t="s">
        <v>13</v>
      </c>
      <c r="E620">
        <f t="shared" si="153"/>
        <v>112</v>
      </c>
      <c r="F620">
        <f t="shared" si="143"/>
        <v>68.096000000000004</v>
      </c>
    </row>
    <row r="621" spans="1:6" x14ac:dyDescent="0.25">
      <c r="A621" t="str">
        <f t="shared" si="147"/>
        <v>Eliot Horowitz</v>
      </c>
      <c r="E621">
        <f t="shared" si="153"/>
        <v>112</v>
      </c>
      <c r="F621">
        <f t="shared" si="143"/>
        <v>0</v>
      </c>
    </row>
    <row r="622" spans="1:6" x14ac:dyDescent="0.25">
      <c r="A622" t="str">
        <f t="shared" si="147"/>
        <v>Eliot Horowitz</v>
      </c>
      <c r="B622" t="s">
        <v>191</v>
      </c>
      <c r="E622">
        <v>54</v>
      </c>
      <c r="F622">
        <f t="shared" si="143"/>
        <v>0</v>
      </c>
    </row>
    <row r="623" spans="1:6" x14ac:dyDescent="0.25">
      <c r="A623" t="str">
        <f t="shared" si="147"/>
        <v>Eliot Horowitz</v>
      </c>
      <c r="E623">
        <f t="shared" ref="E623:E628" si="154">E622</f>
        <v>54</v>
      </c>
      <c r="F623">
        <f t="shared" si="143"/>
        <v>0</v>
      </c>
    </row>
    <row r="624" spans="1:6" x14ac:dyDescent="0.25">
      <c r="A624" t="str">
        <f t="shared" si="147"/>
        <v>Eliot Horowitz</v>
      </c>
      <c r="C624">
        <v>6.2E-2</v>
      </c>
      <c r="D624" t="s">
        <v>42</v>
      </c>
      <c r="E624">
        <f t="shared" si="154"/>
        <v>54</v>
      </c>
      <c r="F624">
        <f t="shared" si="143"/>
        <v>3.3479999999999999</v>
      </c>
    </row>
    <row r="625" spans="1:6" x14ac:dyDescent="0.25">
      <c r="A625" t="str">
        <f t="shared" si="147"/>
        <v>Eliot Horowitz</v>
      </c>
      <c r="C625">
        <v>0.47399999999999998</v>
      </c>
      <c r="D625" t="s">
        <v>56</v>
      </c>
      <c r="E625">
        <f t="shared" si="154"/>
        <v>54</v>
      </c>
      <c r="F625">
        <f t="shared" si="143"/>
        <v>25.596</v>
      </c>
    </row>
    <row r="626" spans="1:6" x14ac:dyDescent="0.25">
      <c r="A626" t="str">
        <f t="shared" si="147"/>
        <v>Eliot Horowitz</v>
      </c>
      <c r="C626">
        <v>0.36499999999999999</v>
      </c>
      <c r="D626" t="s">
        <v>110</v>
      </c>
      <c r="E626">
        <f t="shared" si="154"/>
        <v>54</v>
      </c>
      <c r="F626">
        <f t="shared" si="143"/>
        <v>19.71</v>
      </c>
    </row>
    <row r="627" spans="1:6" x14ac:dyDescent="0.25">
      <c r="A627" t="str">
        <f t="shared" si="147"/>
        <v>Eliot Horowitz</v>
      </c>
      <c r="C627">
        <v>9.7000000000000003E-2</v>
      </c>
      <c r="D627" t="s">
        <v>13</v>
      </c>
      <c r="E627">
        <f t="shared" si="154"/>
        <v>54</v>
      </c>
      <c r="F627">
        <f t="shared" si="143"/>
        <v>5.2380000000000004</v>
      </c>
    </row>
    <row r="628" spans="1:6" x14ac:dyDescent="0.25">
      <c r="A628" t="str">
        <f t="shared" si="147"/>
        <v>Eliot Horowitz</v>
      </c>
      <c r="E628">
        <f t="shared" si="154"/>
        <v>54</v>
      </c>
      <c r="F628">
        <f t="shared" si="143"/>
        <v>0</v>
      </c>
    </row>
    <row r="629" spans="1:6" x14ac:dyDescent="0.25">
      <c r="A629" t="str">
        <f t="shared" si="147"/>
        <v>Eliot Horowitz</v>
      </c>
      <c r="B629" t="s">
        <v>192</v>
      </c>
      <c r="E629">
        <v>295</v>
      </c>
      <c r="F629">
        <f t="shared" si="143"/>
        <v>0</v>
      </c>
    </row>
    <row r="630" spans="1:6" x14ac:dyDescent="0.25">
      <c r="A630" t="str">
        <f t="shared" si="147"/>
        <v>Eliot Horowitz</v>
      </c>
      <c r="E630">
        <f t="shared" ref="E630:E633" si="155">E629</f>
        <v>295</v>
      </c>
      <c r="F630">
        <f t="shared" si="143"/>
        <v>0</v>
      </c>
    </row>
    <row r="631" spans="1:6" x14ac:dyDescent="0.25">
      <c r="A631" t="str">
        <f t="shared" si="147"/>
        <v>Eliot Horowitz</v>
      </c>
      <c r="C631">
        <v>0.20499999999999999</v>
      </c>
      <c r="D631" t="s">
        <v>42</v>
      </c>
      <c r="E631">
        <f t="shared" si="155"/>
        <v>295</v>
      </c>
      <c r="F631">
        <f t="shared" si="143"/>
        <v>60.474999999999994</v>
      </c>
    </row>
    <row r="632" spans="1:6" x14ac:dyDescent="0.25">
      <c r="A632" t="str">
        <f t="shared" si="147"/>
        <v>Eliot Horowitz</v>
      </c>
      <c r="C632">
        <v>0.79400000000000004</v>
      </c>
      <c r="D632" t="s">
        <v>110</v>
      </c>
      <c r="E632">
        <f t="shared" si="155"/>
        <v>295</v>
      </c>
      <c r="F632">
        <f t="shared" si="143"/>
        <v>234.23000000000002</v>
      </c>
    </row>
    <row r="633" spans="1:6" x14ac:dyDescent="0.25">
      <c r="A633" t="str">
        <f t="shared" si="147"/>
        <v>Eliot Horowitz</v>
      </c>
      <c r="E633">
        <f t="shared" si="155"/>
        <v>295</v>
      </c>
      <c r="F633">
        <f t="shared" si="143"/>
        <v>0</v>
      </c>
    </row>
    <row r="634" spans="1:6" x14ac:dyDescent="0.25">
      <c r="A634" t="str">
        <f t="shared" si="147"/>
        <v>Eliot Horowitz</v>
      </c>
      <c r="B634" t="s">
        <v>193</v>
      </c>
      <c r="E634">
        <v>72</v>
      </c>
      <c r="F634">
        <f t="shared" si="143"/>
        <v>0</v>
      </c>
    </row>
    <row r="635" spans="1:6" x14ac:dyDescent="0.25">
      <c r="A635" t="str">
        <f t="shared" si="147"/>
        <v>Eliot Horowitz</v>
      </c>
      <c r="E635">
        <f t="shared" ref="E635:E637" si="156">E634</f>
        <v>72</v>
      </c>
      <c r="F635">
        <f t="shared" si="143"/>
        <v>0</v>
      </c>
    </row>
    <row r="636" spans="1:6" x14ac:dyDescent="0.25">
      <c r="A636" t="str">
        <f t="shared" si="147"/>
        <v>Eliot Horowitz</v>
      </c>
      <c r="C636">
        <v>1</v>
      </c>
      <c r="D636" t="s">
        <v>56</v>
      </c>
      <c r="E636">
        <f t="shared" si="156"/>
        <v>72</v>
      </c>
      <c r="F636">
        <f t="shared" si="143"/>
        <v>72</v>
      </c>
    </row>
    <row r="637" spans="1:6" x14ac:dyDescent="0.25">
      <c r="A637" t="str">
        <f t="shared" si="147"/>
        <v>Eliot Horowitz</v>
      </c>
      <c r="E637">
        <f t="shared" si="156"/>
        <v>72</v>
      </c>
      <c r="F637">
        <f t="shared" si="143"/>
        <v>0</v>
      </c>
    </row>
    <row r="638" spans="1:6" x14ac:dyDescent="0.25">
      <c r="A638" t="str">
        <f t="shared" si="147"/>
        <v>Eliot Horowitz</v>
      </c>
      <c r="B638" t="s">
        <v>194</v>
      </c>
      <c r="E638">
        <v>1038</v>
      </c>
      <c r="F638">
        <f t="shared" si="143"/>
        <v>0</v>
      </c>
    </row>
    <row r="639" spans="1:6" x14ac:dyDescent="0.25">
      <c r="A639" t="str">
        <f t="shared" si="147"/>
        <v>Eliot Horowitz</v>
      </c>
      <c r="E639">
        <f t="shared" ref="E639:E643" si="157">E638</f>
        <v>1038</v>
      </c>
      <c r="F639">
        <f t="shared" si="143"/>
        <v>0</v>
      </c>
    </row>
    <row r="640" spans="1:6" x14ac:dyDescent="0.25">
      <c r="A640" t="str">
        <f t="shared" si="147"/>
        <v>Eliot Horowitz</v>
      </c>
      <c r="C640">
        <v>0.499</v>
      </c>
      <c r="D640" t="s">
        <v>56</v>
      </c>
      <c r="E640">
        <f t="shared" si="157"/>
        <v>1038</v>
      </c>
      <c r="F640">
        <f t="shared" si="143"/>
        <v>517.96199999999999</v>
      </c>
    </row>
    <row r="641" spans="1:6" x14ac:dyDescent="0.25">
      <c r="A641" t="str">
        <f t="shared" si="147"/>
        <v>Eliot Horowitz</v>
      </c>
      <c r="C641">
        <v>0.499</v>
      </c>
      <c r="D641" t="s">
        <v>13</v>
      </c>
      <c r="E641">
        <f t="shared" si="157"/>
        <v>1038</v>
      </c>
      <c r="F641">
        <f t="shared" si="143"/>
        <v>517.96199999999999</v>
      </c>
    </row>
    <row r="642" spans="1:6" x14ac:dyDescent="0.25">
      <c r="A642" t="str">
        <f t="shared" si="147"/>
        <v>Eliot Horowitz</v>
      </c>
      <c r="C642">
        <v>1E-3</v>
      </c>
      <c r="D642" t="s">
        <v>71</v>
      </c>
      <c r="E642">
        <f t="shared" si="157"/>
        <v>1038</v>
      </c>
      <c r="F642">
        <f t="shared" si="143"/>
        <v>1.038</v>
      </c>
    </row>
    <row r="643" spans="1:6" x14ac:dyDescent="0.25">
      <c r="A643" t="str">
        <f t="shared" si="147"/>
        <v>Eliot Horowitz</v>
      </c>
      <c r="E643">
        <f t="shared" si="157"/>
        <v>1038</v>
      </c>
      <c r="F643">
        <f t="shared" ref="F643:F706" si="158">E643*C643</f>
        <v>0</v>
      </c>
    </row>
    <row r="644" spans="1:6" x14ac:dyDescent="0.25">
      <c r="A644" t="str">
        <f t="shared" si="147"/>
        <v>Eliot Horowitz</v>
      </c>
      <c r="B644" t="s">
        <v>195</v>
      </c>
      <c r="E644">
        <v>1</v>
      </c>
      <c r="F644">
        <f t="shared" si="158"/>
        <v>0</v>
      </c>
    </row>
    <row r="645" spans="1:6" x14ac:dyDescent="0.25">
      <c r="A645" t="str">
        <f t="shared" si="147"/>
        <v>Eliot Horowitz</v>
      </c>
      <c r="E645">
        <f t="shared" ref="E645:E647" si="159">E644</f>
        <v>1</v>
      </c>
      <c r="F645">
        <f t="shared" si="158"/>
        <v>0</v>
      </c>
    </row>
    <row r="646" spans="1:6" x14ac:dyDescent="0.25">
      <c r="A646" t="str">
        <f t="shared" si="147"/>
        <v>Eliot Horowitz</v>
      </c>
      <c r="C646">
        <v>1</v>
      </c>
      <c r="D646" t="s">
        <v>11</v>
      </c>
      <c r="E646">
        <f t="shared" si="159"/>
        <v>1</v>
      </c>
      <c r="F646">
        <f t="shared" si="158"/>
        <v>1</v>
      </c>
    </row>
    <row r="647" spans="1:6" x14ac:dyDescent="0.25">
      <c r="A647" t="str">
        <f t="shared" si="147"/>
        <v>Eliot Horowitz</v>
      </c>
      <c r="E647">
        <f t="shared" si="159"/>
        <v>1</v>
      </c>
      <c r="F647">
        <f t="shared" si="158"/>
        <v>0</v>
      </c>
    </row>
    <row r="648" spans="1:6" x14ac:dyDescent="0.25">
      <c r="A648" t="str">
        <f t="shared" si="147"/>
        <v>Eliot Horowitz</v>
      </c>
      <c r="B648" t="s">
        <v>196</v>
      </c>
      <c r="E648">
        <v>11</v>
      </c>
      <c r="F648">
        <f t="shared" si="158"/>
        <v>0</v>
      </c>
    </row>
    <row r="649" spans="1:6" x14ac:dyDescent="0.25">
      <c r="A649" t="str">
        <f t="shared" si="147"/>
        <v>Eliot Horowitz</v>
      </c>
      <c r="E649">
        <f t="shared" ref="E649:E651" si="160">E648</f>
        <v>11</v>
      </c>
      <c r="F649">
        <f t="shared" si="158"/>
        <v>0</v>
      </c>
    </row>
    <row r="650" spans="1:6" x14ac:dyDescent="0.25">
      <c r="A650" t="str">
        <f t="shared" si="147"/>
        <v>Eliot Horowitz</v>
      </c>
      <c r="C650">
        <v>1</v>
      </c>
      <c r="D650" t="s">
        <v>13</v>
      </c>
      <c r="E650">
        <f t="shared" si="160"/>
        <v>11</v>
      </c>
      <c r="F650">
        <f t="shared" si="158"/>
        <v>11</v>
      </c>
    </row>
    <row r="651" spans="1:6" x14ac:dyDescent="0.25">
      <c r="A651" t="str">
        <f t="shared" si="147"/>
        <v>Eliot Horowitz</v>
      </c>
      <c r="E651">
        <f t="shared" si="160"/>
        <v>11</v>
      </c>
      <c r="F651">
        <f t="shared" si="158"/>
        <v>0</v>
      </c>
    </row>
    <row r="652" spans="1:6" x14ac:dyDescent="0.25">
      <c r="A652" t="str">
        <f t="shared" si="147"/>
        <v>Eliot Horowitz</v>
      </c>
      <c r="B652" t="s">
        <v>197</v>
      </c>
      <c r="E652">
        <v>14</v>
      </c>
      <c r="F652">
        <f t="shared" si="158"/>
        <v>0</v>
      </c>
    </row>
    <row r="653" spans="1:6" x14ac:dyDescent="0.25">
      <c r="A653" t="str">
        <f t="shared" si="147"/>
        <v>Eliot Horowitz</v>
      </c>
      <c r="E653">
        <f t="shared" ref="E653:E655" si="161">E652</f>
        <v>14</v>
      </c>
      <c r="F653">
        <f t="shared" si="158"/>
        <v>0</v>
      </c>
    </row>
    <row r="654" spans="1:6" x14ac:dyDescent="0.25">
      <c r="A654" t="str">
        <f t="shared" si="147"/>
        <v>Eliot Horowitz</v>
      </c>
      <c r="C654">
        <v>1</v>
      </c>
      <c r="D654" t="s">
        <v>13</v>
      </c>
      <c r="E654">
        <f t="shared" si="161"/>
        <v>14</v>
      </c>
      <c r="F654">
        <f t="shared" si="158"/>
        <v>14</v>
      </c>
    </row>
    <row r="655" spans="1:6" x14ac:dyDescent="0.25">
      <c r="A655" t="str">
        <f t="shared" si="147"/>
        <v>Eliot Horowitz</v>
      </c>
      <c r="E655">
        <f t="shared" si="161"/>
        <v>14</v>
      </c>
      <c r="F655">
        <f t="shared" si="158"/>
        <v>0</v>
      </c>
    </row>
    <row r="656" spans="1:6" x14ac:dyDescent="0.25">
      <c r="A656" t="str">
        <f t="shared" si="147"/>
        <v>Eliot Horowitz</v>
      </c>
      <c r="B656" t="s">
        <v>198</v>
      </c>
      <c r="E656">
        <v>261</v>
      </c>
      <c r="F656">
        <f t="shared" si="158"/>
        <v>0</v>
      </c>
    </row>
    <row r="657" spans="1:6" x14ac:dyDescent="0.25">
      <c r="A657" t="str">
        <f t="shared" si="147"/>
        <v>Eliot Horowitz</v>
      </c>
      <c r="E657">
        <f t="shared" ref="E657:E662" si="162">E656</f>
        <v>261</v>
      </c>
      <c r="F657">
        <f t="shared" si="158"/>
        <v>0</v>
      </c>
    </row>
    <row r="658" spans="1:6" x14ac:dyDescent="0.25">
      <c r="A658" t="str">
        <f t="shared" ref="A658:A721" si="163">A657</f>
        <v>Eliot Horowitz</v>
      </c>
      <c r="C658">
        <v>0.182</v>
      </c>
      <c r="D658" t="s">
        <v>86</v>
      </c>
      <c r="E658">
        <f t="shared" si="162"/>
        <v>261</v>
      </c>
      <c r="F658">
        <f t="shared" si="158"/>
        <v>47.501999999999995</v>
      </c>
    </row>
    <row r="659" spans="1:6" x14ac:dyDescent="0.25">
      <c r="A659" t="str">
        <f t="shared" si="163"/>
        <v>Eliot Horowitz</v>
      </c>
      <c r="C659">
        <v>0.753</v>
      </c>
      <c r="D659" t="s">
        <v>18</v>
      </c>
      <c r="E659">
        <f t="shared" si="162"/>
        <v>261</v>
      </c>
      <c r="F659">
        <f t="shared" si="158"/>
        <v>196.53299999999999</v>
      </c>
    </row>
    <row r="660" spans="1:6" x14ac:dyDescent="0.25">
      <c r="A660" t="str">
        <f t="shared" si="163"/>
        <v>Eliot Horowitz</v>
      </c>
      <c r="C660">
        <v>5.8000000000000003E-2</v>
      </c>
      <c r="D660" t="s">
        <v>11</v>
      </c>
      <c r="E660">
        <f t="shared" si="162"/>
        <v>261</v>
      </c>
      <c r="F660">
        <f t="shared" si="158"/>
        <v>15.138</v>
      </c>
    </row>
    <row r="661" spans="1:6" x14ac:dyDescent="0.25">
      <c r="A661" t="str">
        <f t="shared" si="163"/>
        <v>Eliot Horowitz</v>
      </c>
      <c r="C661">
        <v>5.0000000000000001E-3</v>
      </c>
      <c r="D661" t="s">
        <v>71</v>
      </c>
      <c r="E661">
        <f t="shared" si="162"/>
        <v>261</v>
      </c>
      <c r="F661">
        <f t="shared" si="158"/>
        <v>1.3049999999999999</v>
      </c>
    </row>
    <row r="662" spans="1:6" x14ac:dyDescent="0.25">
      <c r="A662" t="str">
        <f t="shared" si="163"/>
        <v>Eliot Horowitz</v>
      </c>
      <c r="E662">
        <f t="shared" si="162"/>
        <v>261</v>
      </c>
      <c r="F662">
        <f t="shared" si="158"/>
        <v>0</v>
      </c>
    </row>
    <row r="663" spans="1:6" x14ac:dyDescent="0.25">
      <c r="A663" t="str">
        <f t="shared" si="163"/>
        <v>Eliot Horowitz</v>
      </c>
      <c r="B663" t="s">
        <v>199</v>
      </c>
      <c r="E663">
        <v>7</v>
      </c>
      <c r="F663">
        <f t="shared" si="158"/>
        <v>0</v>
      </c>
    </row>
    <row r="664" spans="1:6" x14ac:dyDescent="0.25">
      <c r="A664" t="str">
        <f t="shared" si="163"/>
        <v>Eliot Horowitz</v>
      </c>
      <c r="E664">
        <f t="shared" ref="E664:E666" si="164">E663</f>
        <v>7</v>
      </c>
      <c r="F664">
        <f t="shared" si="158"/>
        <v>0</v>
      </c>
    </row>
    <row r="665" spans="1:6" x14ac:dyDescent="0.25">
      <c r="A665" t="str">
        <f t="shared" si="163"/>
        <v>Eliot Horowitz</v>
      </c>
      <c r="C665">
        <v>1</v>
      </c>
      <c r="D665" t="s">
        <v>11</v>
      </c>
      <c r="E665">
        <f t="shared" si="164"/>
        <v>7</v>
      </c>
      <c r="F665">
        <f t="shared" si="158"/>
        <v>7</v>
      </c>
    </row>
    <row r="666" spans="1:6" x14ac:dyDescent="0.25">
      <c r="A666" t="str">
        <f t="shared" si="163"/>
        <v>Eliot Horowitz</v>
      </c>
      <c r="E666">
        <f t="shared" si="164"/>
        <v>7</v>
      </c>
      <c r="F666">
        <f t="shared" si="158"/>
        <v>0</v>
      </c>
    </row>
    <row r="667" spans="1:6" x14ac:dyDescent="0.25">
      <c r="A667" t="str">
        <f t="shared" si="163"/>
        <v>Eliot Horowitz</v>
      </c>
      <c r="B667" t="s">
        <v>200</v>
      </c>
      <c r="E667">
        <v>2</v>
      </c>
      <c r="F667">
        <f t="shared" si="158"/>
        <v>0</v>
      </c>
    </row>
    <row r="668" spans="1:6" x14ac:dyDescent="0.25">
      <c r="A668" t="str">
        <f t="shared" si="163"/>
        <v>Eliot Horowitz</v>
      </c>
      <c r="E668">
        <f t="shared" ref="E668:E670" si="165">E667</f>
        <v>2</v>
      </c>
      <c r="F668">
        <f t="shared" si="158"/>
        <v>0</v>
      </c>
    </row>
    <row r="669" spans="1:6" x14ac:dyDescent="0.25">
      <c r="A669" t="str">
        <f t="shared" si="163"/>
        <v>Eliot Horowitz</v>
      </c>
      <c r="C669">
        <v>1</v>
      </c>
      <c r="D669" t="s">
        <v>86</v>
      </c>
      <c r="E669">
        <f t="shared" si="165"/>
        <v>2</v>
      </c>
      <c r="F669">
        <f t="shared" si="158"/>
        <v>2</v>
      </c>
    </row>
    <row r="670" spans="1:6" x14ac:dyDescent="0.25">
      <c r="A670" t="str">
        <f t="shared" si="163"/>
        <v>Eliot Horowitz</v>
      </c>
      <c r="E670">
        <f t="shared" si="165"/>
        <v>2</v>
      </c>
      <c r="F670">
        <f t="shared" si="158"/>
        <v>0</v>
      </c>
    </row>
    <row r="671" spans="1:6" x14ac:dyDescent="0.25">
      <c r="A671" t="str">
        <f t="shared" si="163"/>
        <v>Eliot Horowitz</v>
      </c>
      <c r="B671" t="s">
        <v>201</v>
      </c>
      <c r="E671">
        <v>3</v>
      </c>
      <c r="F671">
        <f t="shared" si="158"/>
        <v>0</v>
      </c>
    </row>
    <row r="672" spans="1:6" x14ac:dyDescent="0.25">
      <c r="A672" t="str">
        <f t="shared" si="163"/>
        <v>Eliot Horowitz</v>
      </c>
      <c r="E672">
        <f t="shared" ref="E672:E675" si="166">E671</f>
        <v>3</v>
      </c>
      <c r="F672">
        <f t="shared" si="158"/>
        <v>0</v>
      </c>
    </row>
    <row r="673" spans="1:6" x14ac:dyDescent="0.25">
      <c r="A673" t="str">
        <f t="shared" si="163"/>
        <v>Eliot Horowitz</v>
      </c>
      <c r="C673">
        <v>0.30299999999999999</v>
      </c>
      <c r="D673" t="s">
        <v>108</v>
      </c>
      <c r="E673">
        <f t="shared" si="166"/>
        <v>3</v>
      </c>
      <c r="F673">
        <f t="shared" si="158"/>
        <v>0.90900000000000003</v>
      </c>
    </row>
    <row r="674" spans="1:6" x14ac:dyDescent="0.25">
      <c r="A674" t="str">
        <f t="shared" si="163"/>
        <v>Eliot Horowitz</v>
      </c>
      <c r="C674">
        <v>0.69599999999999995</v>
      </c>
      <c r="D674" t="s">
        <v>13</v>
      </c>
      <c r="E674">
        <f t="shared" si="166"/>
        <v>3</v>
      </c>
      <c r="F674">
        <f t="shared" si="158"/>
        <v>2.0880000000000001</v>
      </c>
    </row>
    <row r="675" spans="1:6" x14ac:dyDescent="0.25">
      <c r="A675" t="str">
        <f t="shared" si="163"/>
        <v>Eliot Horowitz</v>
      </c>
      <c r="E675">
        <f t="shared" si="166"/>
        <v>3</v>
      </c>
      <c r="F675">
        <f t="shared" si="158"/>
        <v>0</v>
      </c>
    </row>
    <row r="676" spans="1:6" x14ac:dyDescent="0.25">
      <c r="A676" t="str">
        <f t="shared" si="163"/>
        <v>Eliot Horowitz</v>
      </c>
      <c r="B676" t="s">
        <v>202</v>
      </c>
      <c r="E676">
        <v>1</v>
      </c>
      <c r="F676">
        <f t="shared" si="158"/>
        <v>0</v>
      </c>
    </row>
    <row r="677" spans="1:6" x14ac:dyDescent="0.25">
      <c r="A677" t="str">
        <f t="shared" si="163"/>
        <v>Eliot Horowitz</v>
      </c>
      <c r="E677">
        <f t="shared" ref="E677:E679" si="167">E676</f>
        <v>1</v>
      </c>
      <c r="F677">
        <f t="shared" si="158"/>
        <v>0</v>
      </c>
    </row>
    <row r="678" spans="1:6" x14ac:dyDescent="0.25">
      <c r="A678" t="str">
        <f t="shared" si="163"/>
        <v>Eliot Horowitz</v>
      </c>
      <c r="C678">
        <v>1</v>
      </c>
      <c r="D678" t="s">
        <v>42</v>
      </c>
      <c r="E678">
        <f t="shared" si="167"/>
        <v>1</v>
      </c>
      <c r="F678">
        <f t="shared" si="158"/>
        <v>1</v>
      </c>
    </row>
    <row r="679" spans="1:6" x14ac:dyDescent="0.25">
      <c r="A679" t="str">
        <f t="shared" si="163"/>
        <v>Eliot Horowitz</v>
      </c>
      <c r="E679">
        <f t="shared" si="167"/>
        <v>1</v>
      </c>
      <c r="F679">
        <f t="shared" si="158"/>
        <v>0</v>
      </c>
    </row>
    <row r="680" spans="1:6" x14ac:dyDescent="0.25">
      <c r="A680" t="str">
        <f t="shared" si="163"/>
        <v>Eliot Horowitz</v>
      </c>
      <c r="B680" t="s">
        <v>203</v>
      </c>
      <c r="E680">
        <v>17</v>
      </c>
      <c r="F680">
        <f t="shared" si="158"/>
        <v>0</v>
      </c>
    </row>
    <row r="681" spans="1:6" x14ac:dyDescent="0.25">
      <c r="A681" t="str">
        <f t="shared" si="163"/>
        <v>Eliot Horowitz</v>
      </c>
      <c r="E681">
        <f t="shared" ref="E681:E683" si="168">E680</f>
        <v>17</v>
      </c>
      <c r="F681">
        <f t="shared" si="158"/>
        <v>0</v>
      </c>
    </row>
    <row r="682" spans="1:6" x14ac:dyDescent="0.25">
      <c r="A682" t="str">
        <f t="shared" si="163"/>
        <v>Eliot Horowitz</v>
      </c>
      <c r="C682">
        <v>1</v>
      </c>
      <c r="D682" t="s">
        <v>13</v>
      </c>
      <c r="E682">
        <f t="shared" si="168"/>
        <v>17</v>
      </c>
      <c r="F682">
        <f t="shared" si="158"/>
        <v>17</v>
      </c>
    </row>
    <row r="683" spans="1:6" x14ac:dyDescent="0.25">
      <c r="A683" t="str">
        <f t="shared" si="163"/>
        <v>Eliot Horowitz</v>
      </c>
      <c r="E683">
        <f t="shared" si="168"/>
        <v>17</v>
      </c>
      <c r="F683">
        <f t="shared" si="158"/>
        <v>0</v>
      </c>
    </row>
    <row r="684" spans="1:6" x14ac:dyDescent="0.25">
      <c r="A684" t="str">
        <f t="shared" si="163"/>
        <v>Eliot Horowitz</v>
      </c>
      <c r="B684" t="s">
        <v>204</v>
      </c>
      <c r="E684">
        <v>100</v>
      </c>
      <c r="F684">
        <f t="shared" si="158"/>
        <v>0</v>
      </c>
    </row>
    <row r="685" spans="1:6" x14ac:dyDescent="0.25">
      <c r="A685" t="str">
        <f t="shared" si="163"/>
        <v>Eliot Horowitz</v>
      </c>
      <c r="E685">
        <f t="shared" ref="E685:E688" si="169">E684</f>
        <v>100</v>
      </c>
      <c r="F685">
        <f t="shared" si="158"/>
        <v>0</v>
      </c>
    </row>
    <row r="686" spans="1:6" x14ac:dyDescent="0.25">
      <c r="A686" t="str">
        <f t="shared" si="163"/>
        <v>Eliot Horowitz</v>
      </c>
      <c r="C686">
        <v>7.1999999999999995E-2</v>
      </c>
      <c r="D686" t="s">
        <v>13</v>
      </c>
      <c r="E686">
        <f t="shared" si="169"/>
        <v>100</v>
      </c>
      <c r="F686">
        <f t="shared" si="158"/>
        <v>7.1999999999999993</v>
      </c>
    </row>
    <row r="687" spans="1:6" x14ac:dyDescent="0.25">
      <c r="A687" t="str">
        <f t="shared" si="163"/>
        <v>Eliot Horowitz</v>
      </c>
      <c r="C687">
        <v>0.92700000000000005</v>
      </c>
      <c r="D687" t="s">
        <v>11</v>
      </c>
      <c r="E687">
        <f t="shared" si="169"/>
        <v>100</v>
      </c>
      <c r="F687">
        <f t="shared" si="158"/>
        <v>92.7</v>
      </c>
    </row>
    <row r="688" spans="1:6" x14ac:dyDescent="0.25">
      <c r="A688" t="str">
        <f t="shared" si="163"/>
        <v>Eliot Horowitz</v>
      </c>
      <c r="E688">
        <f t="shared" si="169"/>
        <v>100</v>
      </c>
      <c r="F688">
        <f t="shared" si="158"/>
        <v>0</v>
      </c>
    </row>
    <row r="689" spans="1:6" x14ac:dyDescent="0.25">
      <c r="A689" t="str">
        <f t="shared" si="163"/>
        <v>Eliot Horowitz</v>
      </c>
      <c r="B689" t="s">
        <v>205</v>
      </c>
      <c r="E689">
        <v>2</v>
      </c>
      <c r="F689">
        <f t="shared" si="158"/>
        <v>0</v>
      </c>
    </row>
    <row r="690" spans="1:6" x14ac:dyDescent="0.25">
      <c r="A690" t="str">
        <f t="shared" si="163"/>
        <v>Eliot Horowitz</v>
      </c>
      <c r="E690">
        <f t="shared" ref="E690:E692" si="170">E689</f>
        <v>2</v>
      </c>
      <c r="F690">
        <f t="shared" si="158"/>
        <v>0</v>
      </c>
    </row>
    <row r="691" spans="1:6" x14ac:dyDescent="0.25">
      <c r="A691" t="str">
        <f t="shared" si="163"/>
        <v>Eliot Horowitz</v>
      </c>
      <c r="C691">
        <v>1</v>
      </c>
      <c r="D691" t="s">
        <v>32</v>
      </c>
      <c r="E691">
        <f t="shared" si="170"/>
        <v>2</v>
      </c>
      <c r="F691">
        <f t="shared" si="158"/>
        <v>2</v>
      </c>
    </row>
    <row r="692" spans="1:6" x14ac:dyDescent="0.25">
      <c r="A692" t="str">
        <f t="shared" si="163"/>
        <v>Eliot Horowitz</v>
      </c>
      <c r="E692">
        <f t="shared" si="170"/>
        <v>2</v>
      </c>
      <c r="F692">
        <f t="shared" si="158"/>
        <v>0</v>
      </c>
    </row>
    <row r="693" spans="1:6" x14ac:dyDescent="0.25">
      <c r="A693" t="str">
        <f t="shared" si="163"/>
        <v>Eliot Horowitz</v>
      </c>
      <c r="B693" t="s">
        <v>206</v>
      </c>
      <c r="E693">
        <v>4</v>
      </c>
      <c r="F693">
        <f t="shared" si="158"/>
        <v>0</v>
      </c>
    </row>
    <row r="694" spans="1:6" x14ac:dyDescent="0.25">
      <c r="A694" t="str">
        <f t="shared" si="163"/>
        <v>Eliot Horowitz</v>
      </c>
      <c r="E694">
        <f t="shared" ref="E694:E696" si="171">E693</f>
        <v>4</v>
      </c>
      <c r="F694">
        <f t="shared" si="158"/>
        <v>0</v>
      </c>
    </row>
    <row r="695" spans="1:6" x14ac:dyDescent="0.25">
      <c r="A695" t="str">
        <f t="shared" si="163"/>
        <v>Eliot Horowitz</v>
      </c>
      <c r="C695">
        <v>1</v>
      </c>
      <c r="D695" t="s">
        <v>13</v>
      </c>
      <c r="E695">
        <f t="shared" si="171"/>
        <v>4</v>
      </c>
      <c r="F695">
        <f t="shared" si="158"/>
        <v>4</v>
      </c>
    </row>
    <row r="696" spans="1:6" x14ac:dyDescent="0.25">
      <c r="A696" t="str">
        <f t="shared" si="163"/>
        <v>Eliot Horowitz</v>
      </c>
      <c r="E696">
        <f t="shared" si="171"/>
        <v>4</v>
      </c>
      <c r="F696">
        <f t="shared" si="158"/>
        <v>0</v>
      </c>
    </row>
    <row r="697" spans="1:6" x14ac:dyDescent="0.25">
      <c r="A697" t="str">
        <f t="shared" si="163"/>
        <v>Eliot Horowitz</v>
      </c>
      <c r="B697" t="s">
        <v>207</v>
      </c>
      <c r="E697">
        <v>2</v>
      </c>
      <c r="F697">
        <f t="shared" si="158"/>
        <v>0</v>
      </c>
    </row>
    <row r="698" spans="1:6" x14ac:dyDescent="0.25">
      <c r="A698" t="str">
        <f t="shared" si="163"/>
        <v>Eliot Horowitz</v>
      </c>
      <c r="E698">
        <f t="shared" ref="E698:E700" si="172">E697</f>
        <v>2</v>
      </c>
      <c r="F698">
        <f t="shared" si="158"/>
        <v>0</v>
      </c>
    </row>
    <row r="699" spans="1:6" x14ac:dyDescent="0.25">
      <c r="A699" t="str">
        <f t="shared" si="163"/>
        <v>Eliot Horowitz</v>
      </c>
      <c r="C699">
        <v>1</v>
      </c>
      <c r="D699" t="s">
        <v>42</v>
      </c>
      <c r="E699">
        <f t="shared" si="172"/>
        <v>2</v>
      </c>
      <c r="F699">
        <f t="shared" si="158"/>
        <v>2</v>
      </c>
    </row>
    <row r="700" spans="1:6" x14ac:dyDescent="0.25">
      <c r="A700" t="str">
        <f t="shared" si="163"/>
        <v>Eliot Horowitz</v>
      </c>
      <c r="E700">
        <f t="shared" si="172"/>
        <v>2</v>
      </c>
      <c r="F700">
        <f t="shared" si="158"/>
        <v>0</v>
      </c>
    </row>
    <row r="701" spans="1:6" x14ac:dyDescent="0.25">
      <c r="A701" t="str">
        <f t="shared" si="163"/>
        <v>Eliot Horowitz</v>
      </c>
      <c r="B701" t="s">
        <v>208</v>
      </c>
      <c r="E701">
        <v>24</v>
      </c>
      <c r="F701">
        <f t="shared" si="158"/>
        <v>0</v>
      </c>
    </row>
    <row r="702" spans="1:6" x14ac:dyDescent="0.25">
      <c r="A702" t="str">
        <f t="shared" si="163"/>
        <v>Eliot Horowitz</v>
      </c>
      <c r="E702">
        <f t="shared" ref="E702:E704" si="173">E701</f>
        <v>24</v>
      </c>
      <c r="F702">
        <f t="shared" si="158"/>
        <v>0</v>
      </c>
    </row>
    <row r="703" spans="1:6" x14ac:dyDescent="0.25">
      <c r="A703" t="str">
        <f t="shared" si="163"/>
        <v>Eliot Horowitz</v>
      </c>
      <c r="C703">
        <v>1</v>
      </c>
      <c r="D703" t="s">
        <v>13</v>
      </c>
      <c r="E703">
        <f t="shared" si="173"/>
        <v>24</v>
      </c>
      <c r="F703">
        <f t="shared" si="158"/>
        <v>24</v>
      </c>
    </row>
    <row r="704" spans="1:6" x14ac:dyDescent="0.25">
      <c r="A704" t="str">
        <f t="shared" si="163"/>
        <v>Eliot Horowitz</v>
      </c>
      <c r="E704">
        <f t="shared" si="173"/>
        <v>24</v>
      </c>
      <c r="F704">
        <f t="shared" si="158"/>
        <v>0</v>
      </c>
    </row>
    <row r="705" spans="1:6" x14ac:dyDescent="0.25">
      <c r="A705" t="str">
        <f t="shared" si="163"/>
        <v>Eliot Horowitz</v>
      </c>
      <c r="B705" t="s">
        <v>209</v>
      </c>
      <c r="E705">
        <v>6</v>
      </c>
      <c r="F705">
        <f t="shared" si="158"/>
        <v>0</v>
      </c>
    </row>
    <row r="706" spans="1:6" x14ac:dyDescent="0.25">
      <c r="A706" t="str">
        <f t="shared" si="163"/>
        <v>Eliot Horowitz</v>
      </c>
      <c r="E706">
        <f t="shared" ref="E706:E708" si="174">E705</f>
        <v>6</v>
      </c>
      <c r="F706">
        <f t="shared" si="158"/>
        <v>0</v>
      </c>
    </row>
    <row r="707" spans="1:6" x14ac:dyDescent="0.25">
      <c r="A707" t="str">
        <f t="shared" si="163"/>
        <v>Eliot Horowitz</v>
      </c>
      <c r="C707">
        <v>1</v>
      </c>
      <c r="D707" t="s">
        <v>28</v>
      </c>
      <c r="E707">
        <f t="shared" si="174"/>
        <v>6</v>
      </c>
      <c r="F707">
        <f t="shared" ref="F707:F770" si="175">E707*C707</f>
        <v>6</v>
      </c>
    </row>
    <row r="708" spans="1:6" x14ac:dyDescent="0.25">
      <c r="A708" t="str">
        <f t="shared" si="163"/>
        <v>Eliot Horowitz</v>
      </c>
      <c r="E708">
        <f t="shared" si="174"/>
        <v>6</v>
      </c>
      <c r="F708">
        <f t="shared" si="175"/>
        <v>0</v>
      </c>
    </row>
    <row r="709" spans="1:6" x14ac:dyDescent="0.25">
      <c r="A709" t="str">
        <f t="shared" si="163"/>
        <v>Eliot Horowitz</v>
      </c>
      <c r="B709" t="s">
        <v>210</v>
      </c>
      <c r="E709">
        <v>2</v>
      </c>
      <c r="F709">
        <f t="shared" si="175"/>
        <v>0</v>
      </c>
    </row>
    <row r="710" spans="1:6" x14ac:dyDescent="0.25">
      <c r="A710" t="str">
        <f t="shared" si="163"/>
        <v>Eliot Horowitz</v>
      </c>
      <c r="E710">
        <f t="shared" ref="E710:E712" si="176">E709</f>
        <v>2</v>
      </c>
      <c r="F710">
        <f t="shared" si="175"/>
        <v>0</v>
      </c>
    </row>
    <row r="711" spans="1:6" x14ac:dyDescent="0.25">
      <c r="A711" t="str">
        <f t="shared" si="163"/>
        <v>Eliot Horowitz</v>
      </c>
      <c r="C711">
        <v>1</v>
      </c>
      <c r="D711" t="s">
        <v>32</v>
      </c>
      <c r="E711">
        <f t="shared" si="176"/>
        <v>2</v>
      </c>
      <c r="F711">
        <f t="shared" si="175"/>
        <v>2</v>
      </c>
    </row>
    <row r="712" spans="1:6" x14ac:dyDescent="0.25">
      <c r="A712" t="str">
        <f t="shared" si="163"/>
        <v>Eliot Horowitz</v>
      </c>
      <c r="E712">
        <f t="shared" si="176"/>
        <v>2</v>
      </c>
      <c r="F712">
        <f t="shared" si="175"/>
        <v>0</v>
      </c>
    </row>
    <row r="713" spans="1:6" x14ac:dyDescent="0.25">
      <c r="A713" t="str">
        <f t="shared" si="163"/>
        <v>Eliot Horowitz</v>
      </c>
      <c r="B713" t="s">
        <v>211</v>
      </c>
      <c r="E713">
        <v>1876</v>
      </c>
      <c r="F713">
        <f t="shared" si="175"/>
        <v>0</v>
      </c>
    </row>
    <row r="714" spans="1:6" x14ac:dyDescent="0.25">
      <c r="A714" t="str">
        <f t="shared" si="163"/>
        <v>Eliot Horowitz</v>
      </c>
      <c r="E714">
        <f t="shared" ref="E714:E725" si="177">E713</f>
        <v>1876</v>
      </c>
      <c r="F714">
        <f t="shared" si="175"/>
        <v>0</v>
      </c>
    </row>
    <row r="715" spans="1:6" x14ac:dyDescent="0.25">
      <c r="A715" t="str">
        <f t="shared" si="163"/>
        <v>Eliot Horowitz</v>
      </c>
      <c r="C715">
        <v>1E-3</v>
      </c>
      <c r="D715" t="s">
        <v>212</v>
      </c>
      <c r="E715">
        <f t="shared" si="177"/>
        <v>1876</v>
      </c>
      <c r="F715">
        <f t="shared" si="175"/>
        <v>1.8760000000000001</v>
      </c>
    </row>
    <row r="716" spans="1:6" x14ac:dyDescent="0.25">
      <c r="A716" t="str">
        <f t="shared" si="163"/>
        <v>Eliot Horowitz</v>
      </c>
      <c r="C716">
        <v>0.28899999999999998</v>
      </c>
      <c r="D716" t="s">
        <v>42</v>
      </c>
      <c r="E716">
        <f t="shared" si="177"/>
        <v>1876</v>
      </c>
      <c r="F716">
        <f t="shared" si="175"/>
        <v>542.16399999999999</v>
      </c>
    </row>
    <row r="717" spans="1:6" x14ac:dyDescent="0.25">
      <c r="A717" t="str">
        <f t="shared" si="163"/>
        <v>Eliot Horowitz</v>
      </c>
      <c r="C717">
        <v>6.7000000000000004E-2</v>
      </c>
      <c r="D717" t="s">
        <v>18</v>
      </c>
      <c r="E717">
        <f t="shared" si="177"/>
        <v>1876</v>
      </c>
      <c r="F717">
        <f t="shared" si="175"/>
        <v>125.69200000000001</v>
      </c>
    </row>
    <row r="718" spans="1:6" x14ac:dyDescent="0.25">
      <c r="A718" t="str">
        <f t="shared" si="163"/>
        <v>Eliot Horowitz</v>
      </c>
      <c r="C718">
        <v>1E-3</v>
      </c>
      <c r="D718" t="s">
        <v>213</v>
      </c>
      <c r="E718">
        <f t="shared" si="177"/>
        <v>1876</v>
      </c>
      <c r="F718">
        <f t="shared" si="175"/>
        <v>1.8760000000000001</v>
      </c>
    </row>
    <row r="719" spans="1:6" x14ac:dyDescent="0.25">
      <c r="A719" t="str">
        <f t="shared" si="163"/>
        <v>Eliot Horowitz</v>
      </c>
      <c r="C719">
        <v>4.0000000000000001E-3</v>
      </c>
      <c r="D719" t="s">
        <v>4</v>
      </c>
      <c r="E719">
        <f t="shared" si="177"/>
        <v>1876</v>
      </c>
      <c r="F719">
        <f t="shared" si="175"/>
        <v>7.5040000000000004</v>
      </c>
    </row>
    <row r="720" spans="1:6" x14ac:dyDescent="0.25">
      <c r="A720" t="str">
        <f t="shared" si="163"/>
        <v>Eliot Horowitz</v>
      </c>
      <c r="C720">
        <v>3.1E-2</v>
      </c>
      <c r="D720" t="s">
        <v>151</v>
      </c>
      <c r="E720">
        <f t="shared" si="177"/>
        <v>1876</v>
      </c>
      <c r="F720">
        <f t="shared" si="175"/>
        <v>58.155999999999999</v>
      </c>
    </row>
    <row r="721" spans="1:6" x14ac:dyDescent="0.25">
      <c r="A721" t="str">
        <f t="shared" si="163"/>
        <v>Eliot Horowitz</v>
      </c>
      <c r="C721">
        <v>0.126</v>
      </c>
      <c r="D721" t="s">
        <v>32</v>
      </c>
      <c r="E721">
        <f t="shared" si="177"/>
        <v>1876</v>
      </c>
      <c r="F721">
        <f t="shared" si="175"/>
        <v>236.376</v>
      </c>
    </row>
    <row r="722" spans="1:6" x14ac:dyDescent="0.25">
      <c r="A722" t="str">
        <f t="shared" ref="A722:A785" si="178">A721</f>
        <v>Eliot Horowitz</v>
      </c>
      <c r="C722">
        <v>0.34499999999999997</v>
      </c>
      <c r="D722" t="s">
        <v>13</v>
      </c>
      <c r="E722">
        <f t="shared" si="177"/>
        <v>1876</v>
      </c>
      <c r="F722">
        <f t="shared" si="175"/>
        <v>647.21999999999991</v>
      </c>
    </row>
    <row r="723" spans="1:6" x14ac:dyDescent="0.25">
      <c r="A723" t="str">
        <f t="shared" si="178"/>
        <v>Eliot Horowitz</v>
      </c>
      <c r="C723">
        <v>0.13</v>
      </c>
      <c r="D723" t="s">
        <v>97</v>
      </c>
      <c r="E723">
        <f t="shared" si="177"/>
        <v>1876</v>
      </c>
      <c r="F723">
        <f t="shared" si="175"/>
        <v>243.88</v>
      </c>
    </row>
    <row r="724" spans="1:6" x14ac:dyDescent="0.25">
      <c r="A724" t="str">
        <f t="shared" si="178"/>
        <v>Eliot Horowitz</v>
      </c>
      <c r="C724">
        <v>0</v>
      </c>
      <c r="D724" t="s">
        <v>71</v>
      </c>
      <c r="E724">
        <f t="shared" si="177"/>
        <v>1876</v>
      </c>
      <c r="F724">
        <f t="shared" si="175"/>
        <v>0</v>
      </c>
    </row>
    <row r="725" spans="1:6" x14ac:dyDescent="0.25">
      <c r="A725" t="str">
        <f t="shared" si="178"/>
        <v>Eliot Horowitz</v>
      </c>
      <c r="E725">
        <f t="shared" si="177"/>
        <v>1876</v>
      </c>
      <c r="F725">
        <f t="shared" si="175"/>
        <v>0</v>
      </c>
    </row>
    <row r="726" spans="1:6" x14ac:dyDescent="0.25">
      <c r="A726" t="str">
        <f t="shared" si="178"/>
        <v>Eliot Horowitz</v>
      </c>
      <c r="B726" t="s">
        <v>214</v>
      </c>
      <c r="E726">
        <v>30</v>
      </c>
      <c r="F726">
        <f t="shared" si="175"/>
        <v>0</v>
      </c>
    </row>
    <row r="727" spans="1:6" x14ac:dyDescent="0.25">
      <c r="A727" t="str">
        <f t="shared" si="178"/>
        <v>Eliot Horowitz</v>
      </c>
      <c r="E727">
        <f t="shared" ref="E727:E729" si="179">E726</f>
        <v>30</v>
      </c>
      <c r="F727">
        <f t="shared" si="175"/>
        <v>0</v>
      </c>
    </row>
    <row r="728" spans="1:6" x14ac:dyDescent="0.25">
      <c r="A728" t="str">
        <f t="shared" si="178"/>
        <v>Eliot Horowitz</v>
      </c>
      <c r="C728">
        <v>1</v>
      </c>
      <c r="D728" t="s">
        <v>19</v>
      </c>
      <c r="E728">
        <f t="shared" si="179"/>
        <v>30</v>
      </c>
      <c r="F728">
        <f t="shared" si="175"/>
        <v>30</v>
      </c>
    </row>
    <row r="729" spans="1:6" x14ac:dyDescent="0.25">
      <c r="A729" t="str">
        <f t="shared" si="178"/>
        <v>Eliot Horowitz</v>
      </c>
      <c r="E729">
        <f t="shared" si="179"/>
        <v>30</v>
      </c>
      <c r="F729">
        <f t="shared" si="175"/>
        <v>0</v>
      </c>
    </row>
    <row r="730" spans="1:6" x14ac:dyDescent="0.25">
      <c r="A730" t="str">
        <f t="shared" si="178"/>
        <v>Eliot Horowitz</v>
      </c>
      <c r="B730" t="s">
        <v>215</v>
      </c>
      <c r="E730">
        <v>30</v>
      </c>
      <c r="F730">
        <f t="shared" si="175"/>
        <v>0</v>
      </c>
    </row>
    <row r="731" spans="1:6" x14ac:dyDescent="0.25">
      <c r="A731" t="str">
        <f t="shared" si="178"/>
        <v>Eliot Horowitz</v>
      </c>
      <c r="E731">
        <f t="shared" ref="E731:E738" si="180">E730</f>
        <v>30</v>
      </c>
      <c r="F731">
        <f t="shared" si="175"/>
        <v>0</v>
      </c>
    </row>
    <row r="732" spans="1:6" x14ac:dyDescent="0.25">
      <c r="A732" t="str">
        <f t="shared" si="178"/>
        <v>Eliot Horowitz</v>
      </c>
      <c r="C732">
        <v>0.217</v>
      </c>
      <c r="D732" t="s">
        <v>42</v>
      </c>
      <c r="E732">
        <f t="shared" si="180"/>
        <v>30</v>
      </c>
      <c r="F732">
        <f t="shared" si="175"/>
        <v>6.51</v>
      </c>
    </row>
    <row r="733" spans="1:6" x14ac:dyDescent="0.25">
      <c r="A733" t="str">
        <f t="shared" si="178"/>
        <v>Eliot Horowitz</v>
      </c>
      <c r="C733">
        <v>0.114</v>
      </c>
      <c r="D733" t="s">
        <v>18</v>
      </c>
      <c r="E733">
        <f t="shared" si="180"/>
        <v>30</v>
      </c>
      <c r="F733">
        <f t="shared" si="175"/>
        <v>3.42</v>
      </c>
    </row>
    <row r="734" spans="1:6" x14ac:dyDescent="0.25">
      <c r="A734" t="str">
        <f t="shared" si="178"/>
        <v>Eliot Horowitz</v>
      </c>
      <c r="C734">
        <v>0.09</v>
      </c>
      <c r="D734" t="s">
        <v>89</v>
      </c>
      <c r="E734">
        <f t="shared" si="180"/>
        <v>30</v>
      </c>
      <c r="F734">
        <f t="shared" si="175"/>
        <v>2.6999999999999997</v>
      </c>
    </row>
    <row r="735" spans="1:6" x14ac:dyDescent="0.25">
      <c r="A735" t="str">
        <f t="shared" si="178"/>
        <v>Eliot Horowitz</v>
      </c>
      <c r="C735">
        <v>0.186</v>
      </c>
      <c r="D735" t="s">
        <v>151</v>
      </c>
      <c r="E735">
        <f t="shared" si="180"/>
        <v>30</v>
      </c>
      <c r="F735">
        <f t="shared" si="175"/>
        <v>5.58</v>
      </c>
    </row>
    <row r="736" spans="1:6" x14ac:dyDescent="0.25">
      <c r="A736" t="str">
        <f t="shared" si="178"/>
        <v>Eliot Horowitz</v>
      </c>
      <c r="C736">
        <v>0.27900000000000003</v>
      </c>
      <c r="D736" t="s">
        <v>32</v>
      </c>
      <c r="E736">
        <f t="shared" si="180"/>
        <v>30</v>
      </c>
      <c r="F736">
        <f t="shared" si="175"/>
        <v>8.370000000000001</v>
      </c>
    </row>
    <row r="737" spans="1:6" x14ac:dyDescent="0.25">
      <c r="A737" t="str">
        <f t="shared" si="178"/>
        <v>Eliot Horowitz</v>
      </c>
      <c r="C737">
        <v>0.112</v>
      </c>
      <c r="D737" t="s">
        <v>13</v>
      </c>
      <c r="E737">
        <f t="shared" si="180"/>
        <v>30</v>
      </c>
      <c r="F737">
        <f t="shared" si="175"/>
        <v>3.36</v>
      </c>
    </row>
    <row r="738" spans="1:6" x14ac:dyDescent="0.25">
      <c r="A738" t="str">
        <f t="shared" si="178"/>
        <v>Eliot Horowitz</v>
      </c>
      <c r="E738">
        <f t="shared" si="180"/>
        <v>30</v>
      </c>
      <c r="F738">
        <f t="shared" si="175"/>
        <v>0</v>
      </c>
    </row>
    <row r="739" spans="1:6" x14ac:dyDescent="0.25">
      <c r="A739" t="str">
        <f t="shared" si="178"/>
        <v>Eliot Horowitz</v>
      </c>
      <c r="B739" t="s">
        <v>216</v>
      </c>
      <c r="E739">
        <v>3181</v>
      </c>
      <c r="F739">
        <f t="shared" si="175"/>
        <v>0</v>
      </c>
    </row>
    <row r="740" spans="1:6" x14ac:dyDescent="0.25">
      <c r="A740" t="str">
        <f t="shared" si="178"/>
        <v>Eliot Horowitz</v>
      </c>
      <c r="E740">
        <f t="shared" ref="E740:E758" si="181">E739</f>
        <v>3181</v>
      </c>
      <c r="F740">
        <f t="shared" si="175"/>
        <v>0</v>
      </c>
    </row>
    <row r="741" spans="1:6" x14ac:dyDescent="0.25">
      <c r="A741" t="str">
        <f t="shared" si="178"/>
        <v>Eliot Horowitz</v>
      </c>
      <c r="C741">
        <v>0</v>
      </c>
      <c r="D741" t="s">
        <v>9</v>
      </c>
      <c r="E741">
        <f t="shared" si="181"/>
        <v>3181</v>
      </c>
      <c r="F741">
        <f t="shared" si="175"/>
        <v>0</v>
      </c>
    </row>
    <row r="742" spans="1:6" x14ac:dyDescent="0.25">
      <c r="A742" t="str">
        <f t="shared" si="178"/>
        <v>Eliot Horowitz</v>
      </c>
      <c r="C742">
        <v>6.0000000000000001E-3</v>
      </c>
      <c r="D742" t="s">
        <v>42</v>
      </c>
      <c r="E742">
        <f t="shared" si="181"/>
        <v>3181</v>
      </c>
      <c r="F742">
        <f t="shared" si="175"/>
        <v>19.086000000000002</v>
      </c>
    </row>
    <row r="743" spans="1:6" x14ac:dyDescent="0.25">
      <c r="A743" t="str">
        <f t="shared" si="178"/>
        <v>Eliot Horowitz</v>
      </c>
      <c r="C743">
        <v>6.0000000000000001E-3</v>
      </c>
      <c r="D743" t="s">
        <v>18</v>
      </c>
      <c r="E743">
        <f t="shared" si="181"/>
        <v>3181</v>
      </c>
      <c r="F743">
        <f t="shared" si="175"/>
        <v>19.086000000000002</v>
      </c>
    </row>
    <row r="744" spans="1:6" x14ac:dyDescent="0.25">
      <c r="A744" t="str">
        <f t="shared" si="178"/>
        <v>Eliot Horowitz</v>
      </c>
      <c r="C744">
        <v>0</v>
      </c>
      <c r="D744" t="s">
        <v>89</v>
      </c>
      <c r="E744">
        <f t="shared" si="181"/>
        <v>3181</v>
      </c>
      <c r="F744">
        <f t="shared" si="175"/>
        <v>0</v>
      </c>
    </row>
    <row r="745" spans="1:6" x14ac:dyDescent="0.25">
      <c r="A745" t="str">
        <f t="shared" si="178"/>
        <v>Eliot Horowitz</v>
      </c>
      <c r="C745">
        <v>0</v>
      </c>
      <c r="D745" t="s">
        <v>90</v>
      </c>
      <c r="E745">
        <f t="shared" si="181"/>
        <v>3181</v>
      </c>
      <c r="F745">
        <f t="shared" si="175"/>
        <v>0</v>
      </c>
    </row>
    <row r="746" spans="1:6" x14ac:dyDescent="0.25">
      <c r="A746" t="str">
        <f t="shared" si="178"/>
        <v>Eliot Horowitz</v>
      </c>
      <c r="C746">
        <v>2E-3</v>
      </c>
      <c r="D746" t="s">
        <v>213</v>
      </c>
      <c r="E746">
        <f t="shared" si="181"/>
        <v>3181</v>
      </c>
      <c r="F746">
        <f t="shared" si="175"/>
        <v>6.3620000000000001</v>
      </c>
    </row>
    <row r="747" spans="1:6" x14ac:dyDescent="0.25">
      <c r="A747" t="str">
        <f t="shared" si="178"/>
        <v>Eliot Horowitz</v>
      </c>
      <c r="C747">
        <v>1E-3</v>
      </c>
      <c r="D747" t="s">
        <v>4</v>
      </c>
      <c r="E747">
        <f t="shared" si="181"/>
        <v>3181</v>
      </c>
      <c r="F747">
        <f t="shared" si="175"/>
        <v>3.181</v>
      </c>
    </row>
    <row r="748" spans="1:6" x14ac:dyDescent="0.25">
      <c r="A748" t="str">
        <f t="shared" si="178"/>
        <v>Eliot Horowitz</v>
      </c>
      <c r="C748">
        <v>0</v>
      </c>
      <c r="D748" t="s">
        <v>32</v>
      </c>
      <c r="E748">
        <f t="shared" si="181"/>
        <v>3181</v>
      </c>
      <c r="F748">
        <f t="shared" si="175"/>
        <v>0</v>
      </c>
    </row>
    <row r="749" spans="1:6" x14ac:dyDescent="0.25">
      <c r="A749" t="str">
        <f t="shared" si="178"/>
        <v>Eliot Horowitz</v>
      </c>
      <c r="C749">
        <v>1E-3</v>
      </c>
      <c r="D749" t="s">
        <v>19</v>
      </c>
      <c r="E749">
        <f t="shared" si="181"/>
        <v>3181</v>
      </c>
      <c r="F749">
        <f t="shared" si="175"/>
        <v>3.181</v>
      </c>
    </row>
    <row r="750" spans="1:6" x14ac:dyDescent="0.25">
      <c r="A750" t="str">
        <f t="shared" si="178"/>
        <v>Eliot Horowitz</v>
      </c>
      <c r="C750">
        <v>8.7999999999999995E-2</v>
      </c>
      <c r="D750" t="s">
        <v>217</v>
      </c>
      <c r="E750">
        <f t="shared" si="181"/>
        <v>3181</v>
      </c>
      <c r="F750">
        <f t="shared" si="175"/>
        <v>279.928</v>
      </c>
    </row>
    <row r="751" spans="1:6" x14ac:dyDescent="0.25">
      <c r="A751" t="str">
        <f t="shared" si="178"/>
        <v>Eliot Horowitz</v>
      </c>
      <c r="C751">
        <v>0.48399999999999999</v>
      </c>
      <c r="D751" t="s">
        <v>56</v>
      </c>
      <c r="E751">
        <f t="shared" si="181"/>
        <v>3181</v>
      </c>
      <c r="F751">
        <f t="shared" si="175"/>
        <v>1539.604</v>
      </c>
    </row>
    <row r="752" spans="1:6" x14ac:dyDescent="0.25">
      <c r="A752" t="str">
        <f t="shared" si="178"/>
        <v>Eliot Horowitz</v>
      </c>
      <c r="C752">
        <v>1E-3</v>
      </c>
      <c r="D752" t="s">
        <v>110</v>
      </c>
      <c r="E752">
        <f t="shared" si="181"/>
        <v>3181</v>
      </c>
      <c r="F752">
        <f t="shared" si="175"/>
        <v>3.181</v>
      </c>
    </row>
    <row r="753" spans="1:6" x14ac:dyDescent="0.25">
      <c r="A753" t="str">
        <f t="shared" si="178"/>
        <v>Eliot Horowitz</v>
      </c>
      <c r="C753">
        <v>0.39900000000000002</v>
      </c>
      <c r="D753" t="s">
        <v>13</v>
      </c>
      <c r="E753">
        <f t="shared" si="181"/>
        <v>3181</v>
      </c>
      <c r="F753">
        <f t="shared" si="175"/>
        <v>1269.2190000000001</v>
      </c>
    </row>
    <row r="754" spans="1:6" x14ac:dyDescent="0.25">
      <c r="A754" t="str">
        <f t="shared" si="178"/>
        <v>Eliot Horowitz</v>
      </c>
      <c r="C754">
        <v>0</v>
      </c>
      <c r="D754" t="s">
        <v>97</v>
      </c>
      <c r="E754">
        <f t="shared" si="181"/>
        <v>3181</v>
      </c>
      <c r="F754">
        <f t="shared" si="175"/>
        <v>0</v>
      </c>
    </row>
    <row r="755" spans="1:6" x14ac:dyDescent="0.25">
      <c r="A755" t="str">
        <f t="shared" si="178"/>
        <v>Eliot Horowitz</v>
      </c>
      <c r="C755">
        <v>0</v>
      </c>
      <c r="D755" t="s">
        <v>11</v>
      </c>
      <c r="E755">
        <f t="shared" si="181"/>
        <v>3181</v>
      </c>
      <c r="F755">
        <f t="shared" si="175"/>
        <v>0</v>
      </c>
    </row>
    <row r="756" spans="1:6" x14ac:dyDescent="0.25">
      <c r="A756" t="str">
        <f t="shared" si="178"/>
        <v>Eliot Horowitz</v>
      </c>
      <c r="C756">
        <v>0</v>
      </c>
      <c r="D756" t="s">
        <v>134</v>
      </c>
      <c r="E756">
        <f t="shared" si="181"/>
        <v>3181</v>
      </c>
      <c r="F756">
        <f t="shared" si="175"/>
        <v>0</v>
      </c>
    </row>
    <row r="757" spans="1:6" x14ac:dyDescent="0.25">
      <c r="A757" t="str">
        <f t="shared" si="178"/>
        <v>Eliot Horowitz</v>
      </c>
      <c r="C757">
        <v>1E-3</v>
      </c>
      <c r="D757" t="s">
        <v>71</v>
      </c>
      <c r="E757">
        <f t="shared" si="181"/>
        <v>3181</v>
      </c>
      <c r="F757">
        <f t="shared" si="175"/>
        <v>3.181</v>
      </c>
    </row>
    <row r="758" spans="1:6" x14ac:dyDescent="0.25">
      <c r="A758" t="str">
        <f t="shared" si="178"/>
        <v>Eliot Horowitz</v>
      </c>
      <c r="E758">
        <f t="shared" si="181"/>
        <v>3181</v>
      </c>
      <c r="F758">
        <f t="shared" si="175"/>
        <v>0</v>
      </c>
    </row>
    <row r="759" spans="1:6" x14ac:dyDescent="0.25">
      <c r="A759" t="str">
        <f t="shared" si="178"/>
        <v>Eliot Horowitz</v>
      </c>
      <c r="B759" t="s">
        <v>218</v>
      </c>
      <c r="E759">
        <v>5318</v>
      </c>
      <c r="F759">
        <f t="shared" si="175"/>
        <v>0</v>
      </c>
    </row>
    <row r="760" spans="1:6" x14ac:dyDescent="0.25">
      <c r="A760" t="str">
        <f t="shared" si="178"/>
        <v>Eliot Horowitz</v>
      </c>
      <c r="E760">
        <f t="shared" ref="E760:E778" si="182">E759</f>
        <v>5318</v>
      </c>
      <c r="F760">
        <f t="shared" si="175"/>
        <v>0</v>
      </c>
    </row>
    <row r="761" spans="1:6" x14ac:dyDescent="0.25">
      <c r="A761" t="str">
        <f t="shared" si="178"/>
        <v>Eliot Horowitz</v>
      </c>
      <c r="C761">
        <v>0</v>
      </c>
      <c r="D761" t="s">
        <v>9</v>
      </c>
      <c r="E761">
        <f t="shared" si="182"/>
        <v>5318</v>
      </c>
      <c r="F761">
        <f t="shared" si="175"/>
        <v>0</v>
      </c>
    </row>
    <row r="762" spans="1:6" x14ac:dyDescent="0.25">
      <c r="A762" t="str">
        <f t="shared" si="178"/>
        <v>Eliot Horowitz</v>
      </c>
      <c r="C762">
        <v>0.105</v>
      </c>
      <c r="D762" t="s">
        <v>219</v>
      </c>
      <c r="E762">
        <f t="shared" si="182"/>
        <v>5318</v>
      </c>
      <c r="F762">
        <f t="shared" si="175"/>
        <v>558.39</v>
      </c>
    </row>
    <row r="763" spans="1:6" x14ac:dyDescent="0.25">
      <c r="A763" t="str">
        <f t="shared" si="178"/>
        <v>Eliot Horowitz</v>
      </c>
      <c r="C763">
        <v>0.373</v>
      </c>
      <c r="D763" t="s">
        <v>42</v>
      </c>
      <c r="E763">
        <f t="shared" si="182"/>
        <v>5318</v>
      </c>
      <c r="F763">
        <f t="shared" si="175"/>
        <v>1983.614</v>
      </c>
    </row>
    <row r="764" spans="1:6" x14ac:dyDescent="0.25">
      <c r="A764" t="str">
        <f t="shared" si="178"/>
        <v>Eliot Horowitz</v>
      </c>
      <c r="C764">
        <v>5.0000000000000001E-3</v>
      </c>
      <c r="D764" t="s">
        <v>18</v>
      </c>
      <c r="E764">
        <f t="shared" si="182"/>
        <v>5318</v>
      </c>
      <c r="F764">
        <f t="shared" si="175"/>
        <v>26.59</v>
      </c>
    </row>
    <row r="765" spans="1:6" x14ac:dyDescent="0.25">
      <c r="A765" t="str">
        <f t="shared" si="178"/>
        <v>Eliot Horowitz</v>
      </c>
      <c r="C765">
        <v>2E-3</v>
      </c>
      <c r="D765" t="s">
        <v>89</v>
      </c>
      <c r="E765">
        <f t="shared" si="182"/>
        <v>5318</v>
      </c>
      <c r="F765">
        <f t="shared" si="175"/>
        <v>10.636000000000001</v>
      </c>
    </row>
    <row r="766" spans="1:6" x14ac:dyDescent="0.25">
      <c r="A766" t="str">
        <f t="shared" si="178"/>
        <v>Eliot Horowitz</v>
      </c>
      <c r="C766">
        <v>0</v>
      </c>
      <c r="D766" t="s">
        <v>90</v>
      </c>
      <c r="E766">
        <f t="shared" si="182"/>
        <v>5318</v>
      </c>
      <c r="F766">
        <f t="shared" si="175"/>
        <v>0</v>
      </c>
    </row>
    <row r="767" spans="1:6" x14ac:dyDescent="0.25">
      <c r="A767" t="str">
        <f t="shared" si="178"/>
        <v>Eliot Horowitz</v>
      </c>
      <c r="C767">
        <v>0</v>
      </c>
      <c r="D767" t="s">
        <v>213</v>
      </c>
      <c r="E767">
        <f t="shared" si="182"/>
        <v>5318</v>
      </c>
      <c r="F767">
        <f t="shared" si="175"/>
        <v>0</v>
      </c>
    </row>
    <row r="768" spans="1:6" x14ac:dyDescent="0.25">
      <c r="A768" t="str">
        <f t="shared" si="178"/>
        <v>Eliot Horowitz</v>
      </c>
      <c r="C768">
        <v>3.0000000000000001E-3</v>
      </c>
      <c r="D768" t="s">
        <v>4</v>
      </c>
      <c r="E768">
        <f t="shared" si="182"/>
        <v>5318</v>
      </c>
      <c r="F768">
        <f t="shared" si="175"/>
        <v>15.954000000000001</v>
      </c>
    </row>
    <row r="769" spans="1:6" x14ac:dyDescent="0.25">
      <c r="A769" t="str">
        <f t="shared" si="178"/>
        <v>Eliot Horowitz</v>
      </c>
      <c r="C769">
        <v>2E-3</v>
      </c>
      <c r="D769" t="s">
        <v>32</v>
      </c>
      <c r="E769">
        <f t="shared" si="182"/>
        <v>5318</v>
      </c>
      <c r="F769">
        <f t="shared" si="175"/>
        <v>10.636000000000001</v>
      </c>
    </row>
    <row r="770" spans="1:6" x14ac:dyDescent="0.25">
      <c r="A770" t="str">
        <f t="shared" si="178"/>
        <v>Eliot Horowitz</v>
      </c>
      <c r="C770">
        <v>1E-3</v>
      </c>
      <c r="D770" t="s">
        <v>19</v>
      </c>
      <c r="E770">
        <f t="shared" si="182"/>
        <v>5318</v>
      </c>
      <c r="F770">
        <f t="shared" si="175"/>
        <v>5.3180000000000005</v>
      </c>
    </row>
    <row r="771" spans="1:6" x14ac:dyDescent="0.25">
      <c r="A771" t="str">
        <f t="shared" si="178"/>
        <v>Eliot Horowitz</v>
      </c>
      <c r="C771">
        <v>2E-3</v>
      </c>
      <c r="D771" t="s">
        <v>217</v>
      </c>
      <c r="E771">
        <f t="shared" si="182"/>
        <v>5318</v>
      </c>
      <c r="F771">
        <f t="shared" ref="F771:F834" si="183">E771*C771</f>
        <v>10.636000000000001</v>
      </c>
    </row>
    <row r="772" spans="1:6" x14ac:dyDescent="0.25">
      <c r="A772" t="str">
        <f t="shared" si="178"/>
        <v>Eliot Horowitz</v>
      </c>
      <c r="C772">
        <v>0.105</v>
      </c>
      <c r="D772" t="s">
        <v>56</v>
      </c>
      <c r="E772">
        <f t="shared" si="182"/>
        <v>5318</v>
      </c>
      <c r="F772">
        <f t="shared" si="183"/>
        <v>558.39</v>
      </c>
    </row>
    <row r="773" spans="1:6" x14ac:dyDescent="0.25">
      <c r="A773" t="str">
        <f t="shared" si="178"/>
        <v>Eliot Horowitz</v>
      </c>
      <c r="C773">
        <v>0.155</v>
      </c>
      <c r="D773" t="s">
        <v>110</v>
      </c>
      <c r="E773">
        <f t="shared" si="182"/>
        <v>5318</v>
      </c>
      <c r="F773">
        <f t="shared" si="183"/>
        <v>824.29</v>
      </c>
    </row>
    <row r="774" spans="1:6" x14ac:dyDescent="0.25">
      <c r="A774" t="str">
        <f t="shared" si="178"/>
        <v>Eliot Horowitz</v>
      </c>
      <c r="C774">
        <v>0.22500000000000001</v>
      </c>
      <c r="D774" t="s">
        <v>13</v>
      </c>
      <c r="E774">
        <f t="shared" si="182"/>
        <v>5318</v>
      </c>
      <c r="F774">
        <f t="shared" si="183"/>
        <v>1196.55</v>
      </c>
    </row>
    <row r="775" spans="1:6" x14ac:dyDescent="0.25">
      <c r="A775" t="str">
        <f t="shared" si="178"/>
        <v>Eliot Horowitz</v>
      </c>
      <c r="C775">
        <v>1.0999999999999999E-2</v>
      </c>
      <c r="D775" t="s">
        <v>97</v>
      </c>
      <c r="E775">
        <f t="shared" si="182"/>
        <v>5318</v>
      </c>
      <c r="F775">
        <f t="shared" si="183"/>
        <v>58.497999999999998</v>
      </c>
    </row>
    <row r="776" spans="1:6" x14ac:dyDescent="0.25">
      <c r="A776" t="str">
        <f t="shared" si="178"/>
        <v>Eliot Horowitz</v>
      </c>
      <c r="C776">
        <v>0</v>
      </c>
      <c r="D776" t="s">
        <v>134</v>
      </c>
      <c r="E776">
        <f t="shared" si="182"/>
        <v>5318</v>
      </c>
      <c r="F776">
        <f t="shared" si="183"/>
        <v>0</v>
      </c>
    </row>
    <row r="777" spans="1:6" x14ac:dyDescent="0.25">
      <c r="A777" t="str">
        <f t="shared" si="178"/>
        <v>Eliot Horowitz</v>
      </c>
      <c r="C777">
        <v>4.0000000000000001E-3</v>
      </c>
      <c r="D777" t="s">
        <v>71</v>
      </c>
      <c r="E777">
        <f t="shared" si="182"/>
        <v>5318</v>
      </c>
      <c r="F777">
        <f t="shared" si="183"/>
        <v>21.272000000000002</v>
      </c>
    </row>
    <row r="778" spans="1:6" x14ac:dyDescent="0.25">
      <c r="A778" t="str">
        <f t="shared" si="178"/>
        <v>Eliot Horowitz</v>
      </c>
      <c r="E778">
        <f t="shared" si="182"/>
        <v>5318</v>
      </c>
      <c r="F778">
        <f t="shared" si="183"/>
        <v>0</v>
      </c>
    </row>
    <row r="779" spans="1:6" x14ac:dyDescent="0.25">
      <c r="A779" t="str">
        <f t="shared" si="178"/>
        <v>Eliot Horowitz</v>
      </c>
      <c r="B779" t="s">
        <v>220</v>
      </c>
      <c r="E779">
        <v>249</v>
      </c>
      <c r="F779">
        <f t="shared" si="183"/>
        <v>0</v>
      </c>
    </row>
    <row r="780" spans="1:6" x14ac:dyDescent="0.25">
      <c r="A780" t="str">
        <f t="shared" si="178"/>
        <v>Eliot Horowitz</v>
      </c>
      <c r="E780">
        <f t="shared" ref="E780:E786" si="184">E779</f>
        <v>249</v>
      </c>
      <c r="F780">
        <f t="shared" si="183"/>
        <v>0</v>
      </c>
    </row>
    <row r="781" spans="1:6" x14ac:dyDescent="0.25">
      <c r="A781" t="str">
        <f t="shared" si="178"/>
        <v>Eliot Horowitz</v>
      </c>
      <c r="C781">
        <v>6.4000000000000001E-2</v>
      </c>
      <c r="D781" t="s">
        <v>217</v>
      </c>
      <c r="E781">
        <f t="shared" si="184"/>
        <v>249</v>
      </c>
      <c r="F781">
        <f t="shared" si="183"/>
        <v>15.936</v>
      </c>
    </row>
    <row r="782" spans="1:6" x14ac:dyDescent="0.25">
      <c r="A782" t="str">
        <f t="shared" si="178"/>
        <v>Eliot Horowitz</v>
      </c>
      <c r="C782">
        <v>1.0999999999999999E-2</v>
      </c>
      <c r="D782" t="s">
        <v>143</v>
      </c>
      <c r="E782">
        <f t="shared" si="184"/>
        <v>249</v>
      </c>
      <c r="F782">
        <f t="shared" si="183"/>
        <v>2.7389999999999999</v>
      </c>
    </row>
    <row r="783" spans="1:6" x14ac:dyDescent="0.25">
      <c r="A783" t="str">
        <f t="shared" si="178"/>
        <v>Eliot Horowitz</v>
      </c>
      <c r="C783">
        <v>0.88</v>
      </c>
      <c r="D783" t="s">
        <v>13</v>
      </c>
      <c r="E783">
        <f t="shared" si="184"/>
        <v>249</v>
      </c>
      <c r="F783">
        <f t="shared" si="183"/>
        <v>219.12</v>
      </c>
    </row>
    <row r="784" spans="1:6" x14ac:dyDescent="0.25">
      <c r="A784" t="str">
        <f t="shared" si="178"/>
        <v>Eliot Horowitz</v>
      </c>
      <c r="C784">
        <v>3.9E-2</v>
      </c>
      <c r="D784" t="s">
        <v>30</v>
      </c>
      <c r="E784">
        <f t="shared" si="184"/>
        <v>249</v>
      </c>
      <c r="F784">
        <f t="shared" si="183"/>
        <v>9.7110000000000003</v>
      </c>
    </row>
    <row r="785" spans="1:6" x14ac:dyDescent="0.25">
      <c r="A785" t="str">
        <f t="shared" si="178"/>
        <v>Eliot Horowitz</v>
      </c>
      <c r="C785">
        <v>4.0000000000000001E-3</v>
      </c>
      <c r="D785" t="s">
        <v>71</v>
      </c>
      <c r="E785">
        <f t="shared" si="184"/>
        <v>249</v>
      </c>
      <c r="F785">
        <f t="shared" si="183"/>
        <v>0.996</v>
      </c>
    </row>
    <row r="786" spans="1:6" x14ac:dyDescent="0.25">
      <c r="A786" t="str">
        <f t="shared" ref="A786:A849" si="185">A785</f>
        <v>Eliot Horowitz</v>
      </c>
      <c r="E786">
        <f t="shared" si="184"/>
        <v>249</v>
      </c>
      <c r="F786">
        <f t="shared" si="183"/>
        <v>0</v>
      </c>
    </row>
    <row r="787" spans="1:6" x14ac:dyDescent="0.25">
      <c r="A787" t="str">
        <f t="shared" si="185"/>
        <v>Eliot Horowitz</v>
      </c>
      <c r="B787" t="s">
        <v>221</v>
      </c>
      <c r="E787">
        <v>60</v>
      </c>
      <c r="F787">
        <f t="shared" si="183"/>
        <v>0</v>
      </c>
    </row>
    <row r="788" spans="1:6" x14ac:dyDescent="0.25">
      <c r="A788" t="str">
        <f t="shared" si="185"/>
        <v>Eliot Horowitz</v>
      </c>
      <c r="E788">
        <f t="shared" ref="E788:E790" si="186">E787</f>
        <v>60</v>
      </c>
      <c r="F788">
        <f t="shared" si="183"/>
        <v>0</v>
      </c>
    </row>
    <row r="789" spans="1:6" x14ac:dyDescent="0.25">
      <c r="A789" t="str">
        <f t="shared" si="185"/>
        <v>Eliot Horowitz</v>
      </c>
      <c r="C789">
        <v>1</v>
      </c>
      <c r="D789" t="s">
        <v>42</v>
      </c>
      <c r="E789">
        <f t="shared" si="186"/>
        <v>60</v>
      </c>
      <c r="F789">
        <f t="shared" si="183"/>
        <v>60</v>
      </c>
    </row>
    <row r="790" spans="1:6" x14ac:dyDescent="0.25">
      <c r="A790" t="str">
        <f t="shared" si="185"/>
        <v>Eliot Horowitz</v>
      </c>
      <c r="E790">
        <f t="shared" si="186"/>
        <v>60</v>
      </c>
      <c r="F790">
        <f t="shared" si="183"/>
        <v>0</v>
      </c>
    </row>
    <row r="791" spans="1:6" x14ac:dyDescent="0.25">
      <c r="A791" t="str">
        <f t="shared" si="185"/>
        <v>Eliot Horowitz</v>
      </c>
      <c r="B791" t="s">
        <v>222</v>
      </c>
      <c r="E791">
        <v>19</v>
      </c>
      <c r="F791">
        <f t="shared" si="183"/>
        <v>0</v>
      </c>
    </row>
    <row r="792" spans="1:6" x14ac:dyDescent="0.25">
      <c r="A792" t="str">
        <f t="shared" si="185"/>
        <v>Eliot Horowitz</v>
      </c>
      <c r="E792">
        <f t="shared" ref="E792:E795" si="187">E791</f>
        <v>19</v>
      </c>
      <c r="F792">
        <f t="shared" si="183"/>
        <v>0</v>
      </c>
    </row>
    <row r="793" spans="1:6" x14ac:dyDescent="0.25">
      <c r="A793" t="str">
        <f t="shared" si="185"/>
        <v>Eliot Horowitz</v>
      </c>
      <c r="C793">
        <v>0.14799999999999999</v>
      </c>
      <c r="D793" t="s">
        <v>223</v>
      </c>
      <c r="E793">
        <f t="shared" si="187"/>
        <v>19</v>
      </c>
      <c r="F793">
        <f t="shared" si="183"/>
        <v>2.8119999999999998</v>
      </c>
    </row>
    <row r="794" spans="1:6" x14ac:dyDescent="0.25">
      <c r="A794" t="str">
        <f t="shared" si="185"/>
        <v>Eliot Horowitz</v>
      </c>
      <c r="C794">
        <v>0.85099999999999998</v>
      </c>
      <c r="D794" t="s">
        <v>30</v>
      </c>
      <c r="E794">
        <f t="shared" si="187"/>
        <v>19</v>
      </c>
      <c r="F794">
        <f t="shared" si="183"/>
        <v>16.169</v>
      </c>
    </row>
    <row r="795" spans="1:6" x14ac:dyDescent="0.25">
      <c r="A795" t="str">
        <f t="shared" si="185"/>
        <v>Eliot Horowitz</v>
      </c>
      <c r="E795">
        <f t="shared" si="187"/>
        <v>19</v>
      </c>
      <c r="F795">
        <f t="shared" si="183"/>
        <v>0</v>
      </c>
    </row>
    <row r="796" spans="1:6" x14ac:dyDescent="0.25">
      <c r="A796" t="str">
        <f t="shared" si="185"/>
        <v>Eliot Horowitz</v>
      </c>
      <c r="B796" t="s">
        <v>224</v>
      </c>
      <c r="E796">
        <v>742</v>
      </c>
      <c r="F796">
        <f t="shared" si="183"/>
        <v>0</v>
      </c>
    </row>
    <row r="797" spans="1:6" x14ac:dyDescent="0.25">
      <c r="A797" t="str">
        <f t="shared" si="185"/>
        <v>Eliot Horowitz</v>
      </c>
      <c r="E797">
        <f t="shared" ref="E797:E803" si="188">E796</f>
        <v>742</v>
      </c>
      <c r="F797">
        <f t="shared" si="183"/>
        <v>0</v>
      </c>
    </row>
    <row r="798" spans="1:6" x14ac:dyDescent="0.25">
      <c r="A798" t="str">
        <f t="shared" si="185"/>
        <v>Eliot Horowitz</v>
      </c>
      <c r="C798">
        <v>7.8E-2</v>
      </c>
      <c r="D798" t="s">
        <v>18</v>
      </c>
      <c r="E798">
        <f t="shared" si="188"/>
        <v>742</v>
      </c>
      <c r="F798">
        <f t="shared" si="183"/>
        <v>57.875999999999998</v>
      </c>
    </row>
    <row r="799" spans="1:6" x14ac:dyDescent="0.25">
      <c r="A799" t="str">
        <f t="shared" si="185"/>
        <v>Eliot Horowitz</v>
      </c>
      <c r="C799">
        <v>1.7000000000000001E-2</v>
      </c>
      <c r="D799" t="s">
        <v>217</v>
      </c>
      <c r="E799">
        <f t="shared" si="188"/>
        <v>742</v>
      </c>
      <c r="F799">
        <f t="shared" si="183"/>
        <v>12.614000000000001</v>
      </c>
    </row>
    <row r="800" spans="1:6" x14ac:dyDescent="0.25">
      <c r="A800" t="str">
        <f t="shared" si="185"/>
        <v>Eliot Horowitz</v>
      </c>
      <c r="C800">
        <v>0.49399999999999999</v>
      </c>
      <c r="D800" t="s">
        <v>110</v>
      </c>
      <c r="E800">
        <f t="shared" si="188"/>
        <v>742</v>
      </c>
      <c r="F800">
        <f t="shared" si="183"/>
        <v>366.548</v>
      </c>
    </row>
    <row r="801" spans="1:6" x14ac:dyDescent="0.25">
      <c r="A801" t="str">
        <f t="shared" si="185"/>
        <v>Eliot Horowitz</v>
      </c>
      <c r="C801">
        <v>0.40600000000000003</v>
      </c>
      <c r="D801" t="s">
        <v>13</v>
      </c>
      <c r="E801">
        <f t="shared" si="188"/>
        <v>742</v>
      </c>
      <c r="F801">
        <f t="shared" si="183"/>
        <v>301.25200000000001</v>
      </c>
    </row>
    <row r="802" spans="1:6" x14ac:dyDescent="0.25">
      <c r="A802" t="str">
        <f t="shared" si="185"/>
        <v>Eliot Horowitz</v>
      </c>
      <c r="C802">
        <v>3.0000000000000001E-3</v>
      </c>
      <c r="D802" t="s">
        <v>71</v>
      </c>
      <c r="E802">
        <f t="shared" si="188"/>
        <v>742</v>
      </c>
      <c r="F802">
        <f t="shared" si="183"/>
        <v>2.226</v>
      </c>
    </row>
    <row r="803" spans="1:6" x14ac:dyDescent="0.25">
      <c r="A803" t="str">
        <f t="shared" si="185"/>
        <v>Eliot Horowitz</v>
      </c>
      <c r="E803">
        <f t="shared" si="188"/>
        <v>742</v>
      </c>
      <c r="F803">
        <f t="shared" si="183"/>
        <v>0</v>
      </c>
    </row>
    <row r="804" spans="1:6" x14ac:dyDescent="0.25">
      <c r="A804" t="str">
        <f t="shared" si="185"/>
        <v>Eliot Horowitz</v>
      </c>
      <c r="B804" t="s">
        <v>225</v>
      </c>
      <c r="E804">
        <v>18</v>
      </c>
      <c r="F804">
        <f t="shared" si="183"/>
        <v>0</v>
      </c>
    </row>
    <row r="805" spans="1:6" x14ac:dyDescent="0.25">
      <c r="A805" t="str">
        <f t="shared" si="185"/>
        <v>Eliot Horowitz</v>
      </c>
      <c r="E805">
        <f t="shared" ref="E805:E807" si="189">E804</f>
        <v>18</v>
      </c>
      <c r="F805">
        <f t="shared" si="183"/>
        <v>0</v>
      </c>
    </row>
    <row r="806" spans="1:6" x14ac:dyDescent="0.25">
      <c r="A806" t="str">
        <f t="shared" si="185"/>
        <v>Eliot Horowitz</v>
      </c>
      <c r="C806">
        <v>1</v>
      </c>
      <c r="D806" t="s">
        <v>13</v>
      </c>
      <c r="E806">
        <f t="shared" si="189"/>
        <v>18</v>
      </c>
      <c r="F806">
        <f t="shared" si="183"/>
        <v>18</v>
      </c>
    </row>
    <row r="807" spans="1:6" x14ac:dyDescent="0.25">
      <c r="A807" t="str">
        <f t="shared" si="185"/>
        <v>Eliot Horowitz</v>
      </c>
      <c r="E807">
        <f t="shared" si="189"/>
        <v>18</v>
      </c>
      <c r="F807">
        <f t="shared" si="183"/>
        <v>0</v>
      </c>
    </row>
    <row r="808" spans="1:6" x14ac:dyDescent="0.25">
      <c r="A808" t="str">
        <f t="shared" si="185"/>
        <v>Eliot Horowitz</v>
      </c>
      <c r="B808" t="s">
        <v>226</v>
      </c>
      <c r="E808">
        <v>10</v>
      </c>
      <c r="F808">
        <f t="shared" si="183"/>
        <v>0</v>
      </c>
    </row>
    <row r="809" spans="1:6" x14ac:dyDescent="0.25">
      <c r="A809" t="str">
        <f t="shared" si="185"/>
        <v>Eliot Horowitz</v>
      </c>
      <c r="E809">
        <f t="shared" ref="E809:E812" si="190">E808</f>
        <v>10</v>
      </c>
      <c r="F809">
        <f t="shared" si="183"/>
        <v>0</v>
      </c>
    </row>
    <row r="810" spans="1:6" x14ac:dyDescent="0.25">
      <c r="A810" t="str">
        <f t="shared" si="185"/>
        <v>Eliot Horowitz</v>
      </c>
      <c r="C810">
        <v>0.28699999999999998</v>
      </c>
      <c r="D810" t="s">
        <v>86</v>
      </c>
      <c r="E810">
        <f t="shared" si="190"/>
        <v>10</v>
      </c>
      <c r="F810">
        <f t="shared" si="183"/>
        <v>2.8699999999999997</v>
      </c>
    </row>
    <row r="811" spans="1:6" x14ac:dyDescent="0.25">
      <c r="A811" t="str">
        <f t="shared" si="185"/>
        <v>Eliot Horowitz</v>
      </c>
      <c r="C811">
        <v>0.71199999999999997</v>
      </c>
      <c r="D811" t="s">
        <v>13</v>
      </c>
      <c r="E811">
        <f t="shared" si="190"/>
        <v>10</v>
      </c>
      <c r="F811">
        <f t="shared" si="183"/>
        <v>7.1199999999999992</v>
      </c>
    </row>
    <row r="812" spans="1:6" x14ac:dyDescent="0.25">
      <c r="A812" t="str">
        <f t="shared" si="185"/>
        <v>Eliot Horowitz</v>
      </c>
      <c r="E812">
        <f t="shared" si="190"/>
        <v>10</v>
      </c>
      <c r="F812">
        <f t="shared" si="183"/>
        <v>0</v>
      </c>
    </row>
    <row r="813" spans="1:6" x14ac:dyDescent="0.25">
      <c r="A813" t="str">
        <f t="shared" si="185"/>
        <v>Eliot Horowitz</v>
      </c>
      <c r="B813" t="s">
        <v>227</v>
      </c>
      <c r="E813">
        <v>39</v>
      </c>
      <c r="F813">
        <f t="shared" si="183"/>
        <v>0</v>
      </c>
    </row>
    <row r="814" spans="1:6" x14ac:dyDescent="0.25">
      <c r="A814" t="str">
        <f t="shared" si="185"/>
        <v>Eliot Horowitz</v>
      </c>
      <c r="E814">
        <f t="shared" ref="E814:E816" si="191">E813</f>
        <v>39</v>
      </c>
      <c r="F814">
        <f t="shared" si="183"/>
        <v>0</v>
      </c>
    </row>
    <row r="815" spans="1:6" x14ac:dyDescent="0.25">
      <c r="A815" t="str">
        <f t="shared" si="185"/>
        <v>Eliot Horowitz</v>
      </c>
      <c r="C815">
        <v>1</v>
      </c>
      <c r="D815" t="s">
        <v>30</v>
      </c>
      <c r="E815">
        <f t="shared" si="191"/>
        <v>39</v>
      </c>
      <c r="F815">
        <f t="shared" si="183"/>
        <v>39</v>
      </c>
    </row>
    <row r="816" spans="1:6" x14ac:dyDescent="0.25">
      <c r="A816" t="str">
        <f t="shared" si="185"/>
        <v>Eliot Horowitz</v>
      </c>
      <c r="E816">
        <f t="shared" si="191"/>
        <v>39</v>
      </c>
      <c r="F816">
        <f t="shared" si="183"/>
        <v>0</v>
      </c>
    </row>
    <row r="817" spans="1:6" x14ac:dyDescent="0.25">
      <c r="A817" t="str">
        <f t="shared" si="185"/>
        <v>Eliot Horowitz</v>
      </c>
      <c r="B817" t="s">
        <v>228</v>
      </c>
      <c r="E817">
        <v>114</v>
      </c>
      <c r="F817">
        <f t="shared" si="183"/>
        <v>0</v>
      </c>
    </row>
    <row r="818" spans="1:6" x14ac:dyDescent="0.25">
      <c r="A818" t="str">
        <f t="shared" si="185"/>
        <v>Eliot Horowitz</v>
      </c>
      <c r="E818">
        <f t="shared" ref="E818:E821" si="192">E817</f>
        <v>114</v>
      </c>
      <c r="F818">
        <f t="shared" si="183"/>
        <v>0</v>
      </c>
    </row>
    <row r="819" spans="1:6" x14ac:dyDescent="0.25">
      <c r="A819" t="str">
        <f t="shared" si="185"/>
        <v>Eliot Horowitz</v>
      </c>
      <c r="C819">
        <v>0.52400000000000002</v>
      </c>
      <c r="D819" t="s">
        <v>13</v>
      </c>
      <c r="E819">
        <f t="shared" si="192"/>
        <v>114</v>
      </c>
      <c r="F819">
        <f t="shared" si="183"/>
        <v>59.736000000000004</v>
      </c>
    </row>
    <row r="820" spans="1:6" x14ac:dyDescent="0.25">
      <c r="A820" t="str">
        <f t="shared" si="185"/>
        <v>Eliot Horowitz</v>
      </c>
      <c r="C820">
        <v>0.47499999999999998</v>
      </c>
      <c r="D820" t="s">
        <v>97</v>
      </c>
      <c r="E820">
        <f t="shared" si="192"/>
        <v>114</v>
      </c>
      <c r="F820">
        <f t="shared" si="183"/>
        <v>54.15</v>
      </c>
    </row>
    <row r="821" spans="1:6" x14ac:dyDescent="0.25">
      <c r="A821" t="str">
        <f t="shared" si="185"/>
        <v>Eliot Horowitz</v>
      </c>
      <c r="E821">
        <f t="shared" si="192"/>
        <v>114</v>
      </c>
      <c r="F821">
        <f t="shared" si="183"/>
        <v>0</v>
      </c>
    </row>
    <row r="822" spans="1:6" x14ac:dyDescent="0.25">
      <c r="A822" t="str">
        <f t="shared" si="185"/>
        <v>Eliot Horowitz</v>
      </c>
      <c r="B822" t="s">
        <v>229</v>
      </c>
      <c r="E822">
        <v>20</v>
      </c>
      <c r="F822">
        <f t="shared" si="183"/>
        <v>0</v>
      </c>
    </row>
    <row r="823" spans="1:6" x14ac:dyDescent="0.25">
      <c r="A823" t="str">
        <f t="shared" si="185"/>
        <v>Eliot Horowitz</v>
      </c>
      <c r="E823">
        <f t="shared" ref="E823:E826" si="193">E822</f>
        <v>20</v>
      </c>
      <c r="F823">
        <f t="shared" si="183"/>
        <v>0</v>
      </c>
    </row>
    <row r="824" spans="1:6" x14ac:dyDescent="0.25">
      <c r="A824" t="str">
        <f t="shared" si="185"/>
        <v>Eliot Horowitz</v>
      </c>
      <c r="C824">
        <v>0.39400000000000002</v>
      </c>
      <c r="D824" t="s">
        <v>42</v>
      </c>
      <c r="E824">
        <f t="shared" si="193"/>
        <v>20</v>
      </c>
      <c r="F824">
        <f t="shared" si="183"/>
        <v>7.8800000000000008</v>
      </c>
    </row>
    <row r="825" spans="1:6" x14ac:dyDescent="0.25">
      <c r="A825" t="str">
        <f t="shared" si="185"/>
        <v>Eliot Horowitz</v>
      </c>
      <c r="C825">
        <v>0.60499999999999998</v>
      </c>
      <c r="D825" t="s">
        <v>213</v>
      </c>
      <c r="E825">
        <f t="shared" si="193"/>
        <v>20</v>
      </c>
      <c r="F825">
        <f t="shared" si="183"/>
        <v>12.1</v>
      </c>
    </row>
    <row r="826" spans="1:6" x14ac:dyDescent="0.25">
      <c r="A826" t="str">
        <f t="shared" si="185"/>
        <v>Eliot Horowitz</v>
      </c>
      <c r="E826">
        <f t="shared" si="193"/>
        <v>20</v>
      </c>
      <c r="F826">
        <f t="shared" si="183"/>
        <v>0</v>
      </c>
    </row>
    <row r="827" spans="1:6" x14ac:dyDescent="0.25">
      <c r="A827" t="str">
        <f t="shared" si="185"/>
        <v>Eliot Horowitz</v>
      </c>
      <c r="B827" t="s">
        <v>230</v>
      </c>
      <c r="E827">
        <v>39</v>
      </c>
      <c r="F827">
        <f t="shared" si="183"/>
        <v>0</v>
      </c>
    </row>
    <row r="828" spans="1:6" x14ac:dyDescent="0.25">
      <c r="A828" t="str">
        <f t="shared" si="185"/>
        <v>Eliot Horowitz</v>
      </c>
      <c r="E828">
        <f t="shared" ref="E828:E830" si="194">E827</f>
        <v>39</v>
      </c>
      <c r="F828">
        <f t="shared" si="183"/>
        <v>0</v>
      </c>
    </row>
    <row r="829" spans="1:6" x14ac:dyDescent="0.25">
      <c r="A829" t="str">
        <f t="shared" si="185"/>
        <v>Eliot Horowitz</v>
      </c>
      <c r="C829">
        <v>1</v>
      </c>
      <c r="D829" t="s">
        <v>30</v>
      </c>
      <c r="E829">
        <f t="shared" si="194"/>
        <v>39</v>
      </c>
      <c r="F829">
        <f t="shared" si="183"/>
        <v>39</v>
      </c>
    </row>
    <row r="830" spans="1:6" x14ac:dyDescent="0.25">
      <c r="A830" t="str">
        <f t="shared" si="185"/>
        <v>Eliot Horowitz</v>
      </c>
      <c r="E830">
        <f t="shared" si="194"/>
        <v>39</v>
      </c>
      <c r="F830">
        <f t="shared" si="183"/>
        <v>0</v>
      </c>
    </row>
    <row r="831" spans="1:6" x14ac:dyDescent="0.25">
      <c r="A831" t="str">
        <f t="shared" si="185"/>
        <v>Eliot Horowitz</v>
      </c>
      <c r="B831" t="s">
        <v>231</v>
      </c>
      <c r="E831">
        <v>26</v>
      </c>
      <c r="F831">
        <f t="shared" si="183"/>
        <v>0</v>
      </c>
    </row>
    <row r="832" spans="1:6" x14ac:dyDescent="0.25">
      <c r="A832" t="str">
        <f t="shared" si="185"/>
        <v>Eliot Horowitz</v>
      </c>
      <c r="E832">
        <f t="shared" ref="E832:E836" si="195">E831</f>
        <v>26</v>
      </c>
      <c r="F832">
        <f t="shared" si="183"/>
        <v>0</v>
      </c>
    </row>
    <row r="833" spans="1:6" x14ac:dyDescent="0.25">
      <c r="A833" t="str">
        <f t="shared" si="185"/>
        <v>Eliot Horowitz</v>
      </c>
      <c r="C833">
        <v>0.252</v>
      </c>
      <c r="D833" t="s">
        <v>219</v>
      </c>
      <c r="E833">
        <f t="shared" si="195"/>
        <v>26</v>
      </c>
      <c r="F833">
        <f t="shared" si="183"/>
        <v>6.5519999999999996</v>
      </c>
    </row>
    <row r="834" spans="1:6" x14ac:dyDescent="0.25">
      <c r="A834" t="str">
        <f t="shared" si="185"/>
        <v>Eliot Horowitz</v>
      </c>
      <c r="C834">
        <v>0.14799999999999999</v>
      </c>
      <c r="D834" t="s">
        <v>42</v>
      </c>
      <c r="E834">
        <f t="shared" si="195"/>
        <v>26</v>
      </c>
      <c r="F834">
        <f t="shared" si="183"/>
        <v>3.8479999999999999</v>
      </c>
    </row>
    <row r="835" spans="1:6" x14ac:dyDescent="0.25">
      <c r="A835" t="str">
        <f t="shared" si="185"/>
        <v>Eliot Horowitz</v>
      </c>
      <c r="C835">
        <v>0.59799999999999998</v>
      </c>
      <c r="D835" t="s">
        <v>13</v>
      </c>
      <c r="E835">
        <f t="shared" si="195"/>
        <v>26</v>
      </c>
      <c r="F835">
        <f t="shared" ref="F835:F898" si="196">E835*C835</f>
        <v>15.548</v>
      </c>
    </row>
    <row r="836" spans="1:6" x14ac:dyDescent="0.25">
      <c r="A836" t="str">
        <f t="shared" si="185"/>
        <v>Eliot Horowitz</v>
      </c>
      <c r="E836">
        <f t="shared" si="195"/>
        <v>26</v>
      </c>
      <c r="F836">
        <f t="shared" si="196"/>
        <v>0</v>
      </c>
    </row>
    <row r="837" spans="1:6" x14ac:dyDescent="0.25">
      <c r="A837" t="str">
        <f t="shared" si="185"/>
        <v>Eliot Horowitz</v>
      </c>
      <c r="B837" t="s">
        <v>232</v>
      </c>
      <c r="E837">
        <v>116</v>
      </c>
      <c r="F837">
        <f t="shared" si="196"/>
        <v>0</v>
      </c>
    </row>
    <row r="838" spans="1:6" x14ac:dyDescent="0.25">
      <c r="A838" t="str">
        <f t="shared" si="185"/>
        <v>Eliot Horowitz</v>
      </c>
      <c r="E838">
        <f t="shared" ref="E838:E842" si="197">E837</f>
        <v>116</v>
      </c>
      <c r="F838">
        <f t="shared" si="196"/>
        <v>0</v>
      </c>
    </row>
    <row r="839" spans="1:6" x14ac:dyDescent="0.25">
      <c r="A839" t="str">
        <f t="shared" si="185"/>
        <v>Eliot Horowitz</v>
      </c>
      <c r="C839">
        <v>0.93400000000000005</v>
      </c>
      <c r="D839" t="s">
        <v>42</v>
      </c>
      <c r="E839">
        <f t="shared" si="197"/>
        <v>116</v>
      </c>
      <c r="F839">
        <f t="shared" si="196"/>
        <v>108.34400000000001</v>
      </c>
    </row>
    <row r="840" spans="1:6" x14ac:dyDescent="0.25">
      <c r="A840" t="str">
        <f t="shared" si="185"/>
        <v>Eliot Horowitz</v>
      </c>
      <c r="C840">
        <v>2.5000000000000001E-2</v>
      </c>
      <c r="D840" t="s">
        <v>13</v>
      </c>
      <c r="E840">
        <f t="shared" si="197"/>
        <v>116</v>
      </c>
      <c r="F840">
        <f t="shared" si="196"/>
        <v>2.9000000000000004</v>
      </c>
    </row>
    <row r="841" spans="1:6" x14ac:dyDescent="0.25">
      <c r="A841" t="str">
        <f t="shared" si="185"/>
        <v>Eliot Horowitz</v>
      </c>
      <c r="C841">
        <v>3.9E-2</v>
      </c>
      <c r="D841" t="s">
        <v>30</v>
      </c>
      <c r="E841">
        <f t="shared" si="197"/>
        <v>116</v>
      </c>
      <c r="F841">
        <f t="shared" si="196"/>
        <v>4.524</v>
      </c>
    </row>
    <row r="842" spans="1:6" x14ac:dyDescent="0.25">
      <c r="A842" t="str">
        <f t="shared" si="185"/>
        <v>Eliot Horowitz</v>
      </c>
      <c r="E842">
        <f t="shared" si="197"/>
        <v>116</v>
      </c>
      <c r="F842">
        <f t="shared" si="196"/>
        <v>0</v>
      </c>
    </row>
    <row r="843" spans="1:6" x14ac:dyDescent="0.25">
      <c r="A843" t="str">
        <f t="shared" si="185"/>
        <v>Eliot Horowitz</v>
      </c>
      <c r="B843" t="s">
        <v>233</v>
      </c>
      <c r="E843">
        <v>285</v>
      </c>
      <c r="F843">
        <f t="shared" si="196"/>
        <v>0</v>
      </c>
    </row>
    <row r="844" spans="1:6" x14ac:dyDescent="0.25">
      <c r="A844" t="str">
        <f t="shared" si="185"/>
        <v>Eliot Horowitz</v>
      </c>
      <c r="E844">
        <f t="shared" ref="E844:E847" si="198">E843</f>
        <v>285</v>
      </c>
      <c r="F844">
        <f t="shared" si="196"/>
        <v>0</v>
      </c>
    </row>
    <row r="845" spans="1:6" x14ac:dyDescent="0.25">
      <c r="A845" t="str">
        <f t="shared" si="185"/>
        <v>Eliot Horowitz</v>
      </c>
      <c r="C845">
        <v>0.98099999999999998</v>
      </c>
      <c r="D845" t="s">
        <v>42</v>
      </c>
      <c r="E845">
        <f t="shared" si="198"/>
        <v>285</v>
      </c>
      <c r="F845">
        <f t="shared" si="196"/>
        <v>279.58499999999998</v>
      </c>
    </row>
    <row r="846" spans="1:6" x14ac:dyDescent="0.25">
      <c r="A846" t="str">
        <f t="shared" si="185"/>
        <v>Eliot Horowitz</v>
      </c>
      <c r="C846">
        <v>1.7999999999999999E-2</v>
      </c>
      <c r="D846" t="s">
        <v>13</v>
      </c>
      <c r="E846">
        <f t="shared" si="198"/>
        <v>285</v>
      </c>
      <c r="F846">
        <f t="shared" si="196"/>
        <v>5.13</v>
      </c>
    </row>
    <row r="847" spans="1:6" x14ac:dyDescent="0.25">
      <c r="A847" t="str">
        <f t="shared" si="185"/>
        <v>Eliot Horowitz</v>
      </c>
      <c r="E847">
        <f t="shared" si="198"/>
        <v>285</v>
      </c>
      <c r="F847">
        <f t="shared" si="196"/>
        <v>0</v>
      </c>
    </row>
    <row r="848" spans="1:6" x14ac:dyDescent="0.25">
      <c r="A848" t="str">
        <f t="shared" si="185"/>
        <v>Eliot Horowitz</v>
      </c>
      <c r="B848" t="s">
        <v>234</v>
      </c>
      <c r="E848">
        <v>55</v>
      </c>
      <c r="F848">
        <f t="shared" si="196"/>
        <v>0</v>
      </c>
    </row>
    <row r="849" spans="1:6" x14ac:dyDescent="0.25">
      <c r="A849" t="str">
        <f t="shared" si="185"/>
        <v>Eliot Horowitz</v>
      </c>
      <c r="E849">
        <f t="shared" ref="E849:E852" si="199">E848</f>
        <v>55</v>
      </c>
      <c r="F849">
        <f t="shared" si="196"/>
        <v>0</v>
      </c>
    </row>
    <row r="850" spans="1:6" x14ac:dyDescent="0.25">
      <c r="A850" t="str">
        <f t="shared" ref="A850:A913" si="200">A849</f>
        <v>Eliot Horowitz</v>
      </c>
      <c r="C850">
        <v>0.99099999999999999</v>
      </c>
      <c r="D850" t="s">
        <v>42</v>
      </c>
      <c r="E850">
        <f t="shared" si="199"/>
        <v>55</v>
      </c>
      <c r="F850">
        <f t="shared" si="196"/>
        <v>54.505000000000003</v>
      </c>
    </row>
    <row r="851" spans="1:6" x14ac:dyDescent="0.25">
      <c r="A851" t="str">
        <f t="shared" si="200"/>
        <v>Eliot Horowitz</v>
      </c>
      <c r="C851">
        <v>8.0000000000000002E-3</v>
      </c>
      <c r="D851" t="s">
        <v>13</v>
      </c>
      <c r="E851">
        <f t="shared" si="199"/>
        <v>55</v>
      </c>
      <c r="F851">
        <f t="shared" si="196"/>
        <v>0.44</v>
      </c>
    </row>
    <row r="852" spans="1:6" x14ac:dyDescent="0.25">
      <c r="A852" t="str">
        <f t="shared" si="200"/>
        <v>Eliot Horowitz</v>
      </c>
      <c r="E852">
        <f t="shared" si="199"/>
        <v>55</v>
      </c>
      <c r="F852">
        <f t="shared" si="196"/>
        <v>0</v>
      </c>
    </row>
    <row r="853" spans="1:6" x14ac:dyDescent="0.25">
      <c r="A853" t="str">
        <f t="shared" si="200"/>
        <v>Eliot Horowitz</v>
      </c>
      <c r="B853" t="s">
        <v>235</v>
      </c>
      <c r="E853">
        <v>175</v>
      </c>
      <c r="F853">
        <f t="shared" si="196"/>
        <v>0</v>
      </c>
    </row>
    <row r="854" spans="1:6" x14ac:dyDescent="0.25">
      <c r="A854" t="str">
        <f t="shared" si="200"/>
        <v>Eliot Horowitz</v>
      </c>
      <c r="E854">
        <f t="shared" ref="E854:E858" si="201">E853</f>
        <v>175</v>
      </c>
      <c r="F854">
        <f t="shared" si="196"/>
        <v>0</v>
      </c>
    </row>
    <row r="855" spans="1:6" x14ac:dyDescent="0.25">
      <c r="A855" t="str">
        <f t="shared" si="200"/>
        <v>Eliot Horowitz</v>
      </c>
      <c r="C855">
        <v>0.42499999999999999</v>
      </c>
      <c r="D855" t="s">
        <v>18</v>
      </c>
      <c r="E855">
        <f t="shared" si="201"/>
        <v>175</v>
      </c>
      <c r="F855">
        <f t="shared" si="196"/>
        <v>74.375</v>
      </c>
    </row>
    <row r="856" spans="1:6" x14ac:dyDescent="0.25">
      <c r="A856" t="str">
        <f t="shared" si="200"/>
        <v>Eliot Horowitz</v>
      </c>
      <c r="C856">
        <v>0.14899999999999999</v>
      </c>
      <c r="D856" t="s">
        <v>110</v>
      </c>
      <c r="E856">
        <f t="shared" si="201"/>
        <v>175</v>
      </c>
      <c r="F856">
        <f t="shared" si="196"/>
        <v>26.074999999999999</v>
      </c>
    </row>
    <row r="857" spans="1:6" x14ac:dyDescent="0.25">
      <c r="A857" t="str">
        <f t="shared" si="200"/>
        <v>Eliot Horowitz</v>
      </c>
      <c r="C857">
        <v>0.42499999999999999</v>
      </c>
      <c r="D857" t="s">
        <v>13</v>
      </c>
      <c r="E857">
        <f t="shared" si="201"/>
        <v>175</v>
      </c>
      <c r="F857">
        <f t="shared" si="196"/>
        <v>74.375</v>
      </c>
    </row>
    <row r="858" spans="1:6" x14ac:dyDescent="0.25">
      <c r="A858" t="str">
        <f t="shared" si="200"/>
        <v>Eliot Horowitz</v>
      </c>
      <c r="E858">
        <f t="shared" si="201"/>
        <v>175</v>
      </c>
      <c r="F858">
        <f t="shared" si="196"/>
        <v>0</v>
      </c>
    </row>
    <row r="859" spans="1:6" x14ac:dyDescent="0.25">
      <c r="A859" t="str">
        <f t="shared" si="200"/>
        <v>Eliot Horowitz</v>
      </c>
      <c r="B859" t="s">
        <v>236</v>
      </c>
      <c r="E859">
        <v>13</v>
      </c>
      <c r="F859">
        <f t="shared" si="196"/>
        <v>0</v>
      </c>
    </row>
    <row r="860" spans="1:6" x14ac:dyDescent="0.25">
      <c r="A860" t="str">
        <f t="shared" si="200"/>
        <v>Eliot Horowitz</v>
      </c>
      <c r="E860">
        <f t="shared" ref="E860:E863" si="202">E859</f>
        <v>13</v>
      </c>
      <c r="F860">
        <f t="shared" si="196"/>
        <v>0</v>
      </c>
    </row>
    <row r="861" spans="1:6" x14ac:dyDescent="0.25">
      <c r="A861" t="str">
        <f t="shared" si="200"/>
        <v>Eliot Horowitz</v>
      </c>
      <c r="C861">
        <v>0.33900000000000002</v>
      </c>
      <c r="D861" t="s">
        <v>42</v>
      </c>
      <c r="E861">
        <f t="shared" si="202"/>
        <v>13</v>
      </c>
      <c r="F861">
        <f t="shared" si="196"/>
        <v>4.407</v>
      </c>
    </row>
    <row r="862" spans="1:6" x14ac:dyDescent="0.25">
      <c r="A862" t="str">
        <f t="shared" si="200"/>
        <v>Eliot Horowitz</v>
      </c>
      <c r="C862">
        <v>0.66</v>
      </c>
      <c r="D862" t="s">
        <v>213</v>
      </c>
      <c r="E862">
        <f t="shared" si="202"/>
        <v>13</v>
      </c>
      <c r="F862">
        <f t="shared" si="196"/>
        <v>8.58</v>
      </c>
    </row>
    <row r="863" spans="1:6" x14ac:dyDescent="0.25">
      <c r="A863" t="str">
        <f t="shared" si="200"/>
        <v>Eliot Horowitz</v>
      </c>
      <c r="E863">
        <f t="shared" si="202"/>
        <v>13</v>
      </c>
      <c r="F863">
        <f t="shared" si="196"/>
        <v>0</v>
      </c>
    </row>
    <row r="864" spans="1:6" x14ac:dyDescent="0.25">
      <c r="A864" t="str">
        <f t="shared" si="200"/>
        <v>Eliot Horowitz</v>
      </c>
      <c r="B864" t="s">
        <v>237</v>
      </c>
      <c r="E864">
        <v>398</v>
      </c>
      <c r="F864">
        <f t="shared" si="196"/>
        <v>0</v>
      </c>
    </row>
    <row r="865" spans="1:6" x14ac:dyDescent="0.25">
      <c r="A865" t="str">
        <f t="shared" si="200"/>
        <v>Eliot Horowitz</v>
      </c>
      <c r="E865">
        <f t="shared" ref="E865:E869" si="203">E864</f>
        <v>398</v>
      </c>
      <c r="F865">
        <f t="shared" si="196"/>
        <v>0</v>
      </c>
    </row>
    <row r="866" spans="1:6" x14ac:dyDescent="0.25">
      <c r="A866" t="str">
        <f t="shared" si="200"/>
        <v>Eliot Horowitz</v>
      </c>
      <c r="C866">
        <v>0.45600000000000002</v>
      </c>
      <c r="D866" t="s">
        <v>18</v>
      </c>
      <c r="E866">
        <f t="shared" si="203"/>
        <v>398</v>
      </c>
      <c r="F866">
        <f t="shared" si="196"/>
        <v>181.488</v>
      </c>
    </row>
    <row r="867" spans="1:6" x14ac:dyDescent="0.25">
      <c r="A867" t="str">
        <f t="shared" si="200"/>
        <v>Eliot Horowitz</v>
      </c>
      <c r="C867">
        <v>0.54</v>
      </c>
      <c r="D867" t="s">
        <v>13</v>
      </c>
      <c r="E867">
        <f t="shared" si="203"/>
        <v>398</v>
      </c>
      <c r="F867">
        <f t="shared" si="196"/>
        <v>214.92000000000002</v>
      </c>
    </row>
    <row r="868" spans="1:6" x14ac:dyDescent="0.25">
      <c r="A868" t="str">
        <f t="shared" si="200"/>
        <v>Eliot Horowitz</v>
      </c>
      <c r="C868">
        <v>2E-3</v>
      </c>
      <c r="D868" t="s">
        <v>71</v>
      </c>
      <c r="E868">
        <f t="shared" si="203"/>
        <v>398</v>
      </c>
      <c r="F868">
        <f t="shared" si="196"/>
        <v>0.79600000000000004</v>
      </c>
    </row>
    <row r="869" spans="1:6" x14ac:dyDescent="0.25">
      <c r="A869" t="str">
        <f t="shared" si="200"/>
        <v>Eliot Horowitz</v>
      </c>
      <c r="E869">
        <f t="shared" si="203"/>
        <v>398</v>
      </c>
      <c r="F869">
        <f t="shared" si="196"/>
        <v>0</v>
      </c>
    </row>
    <row r="870" spans="1:6" x14ac:dyDescent="0.25">
      <c r="A870" t="str">
        <f t="shared" si="200"/>
        <v>Eliot Horowitz</v>
      </c>
      <c r="B870" t="s">
        <v>238</v>
      </c>
      <c r="E870">
        <v>4</v>
      </c>
      <c r="F870">
        <f t="shared" si="196"/>
        <v>0</v>
      </c>
    </row>
    <row r="871" spans="1:6" x14ac:dyDescent="0.25">
      <c r="A871" t="str">
        <f t="shared" si="200"/>
        <v>Eliot Horowitz</v>
      </c>
      <c r="E871">
        <f t="shared" ref="E871:E873" si="204">E870</f>
        <v>4</v>
      </c>
      <c r="F871">
        <f t="shared" si="196"/>
        <v>0</v>
      </c>
    </row>
    <row r="872" spans="1:6" x14ac:dyDescent="0.25">
      <c r="A872" t="str">
        <f t="shared" si="200"/>
        <v>Eliot Horowitz</v>
      </c>
      <c r="C872">
        <v>1</v>
      </c>
      <c r="D872" t="s">
        <v>126</v>
      </c>
      <c r="E872">
        <f t="shared" si="204"/>
        <v>4</v>
      </c>
      <c r="F872">
        <f t="shared" si="196"/>
        <v>4</v>
      </c>
    </row>
    <row r="873" spans="1:6" x14ac:dyDescent="0.25">
      <c r="A873" t="str">
        <f t="shared" si="200"/>
        <v>Eliot Horowitz</v>
      </c>
      <c r="E873">
        <f t="shared" si="204"/>
        <v>4</v>
      </c>
      <c r="F873">
        <f t="shared" si="196"/>
        <v>0</v>
      </c>
    </row>
    <row r="874" spans="1:6" x14ac:dyDescent="0.25">
      <c r="A874" t="str">
        <f t="shared" si="200"/>
        <v>Eliot Horowitz</v>
      </c>
      <c r="B874" t="s">
        <v>239</v>
      </c>
      <c r="E874">
        <v>43</v>
      </c>
      <c r="F874">
        <f t="shared" si="196"/>
        <v>0</v>
      </c>
    </row>
    <row r="875" spans="1:6" x14ac:dyDescent="0.25">
      <c r="A875" t="str">
        <f t="shared" si="200"/>
        <v>Eliot Horowitz</v>
      </c>
      <c r="E875">
        <f t="shared" ref="E875:E877" si="205">E874</f>
        <v>43</v>
      </c>
      <c r="F875">
        <f t="shared" si="196"/>
        <v>0</v>
      </c>
    </row>
    <row r="876" spans="1:6" x14ac:dyDescent="0.25">
      <c r="A876" t="str">
        <f t="shared" si="200"/>
        <v>Eliot Horowitz</v>
      </c>
      <c r="C876">
        <v>1</v>
      </c>
      <c r="D876" t="s">
        <v>42</v>
      </c>
      <c r="E876">
        <f t="shared" si="205"/>
        <v>43</v>
      </c>
      <c r="F876">
        <f t="shared" si="196"/>
        <v>43</v>
      </c>
    </row>
    <row r="877" spans="1:6" x14ac:dyDescent="0.25">
      <c r="A877" t="str">
        <f t="shared" si="200"/>
        <v>Eliot Horowitz</v>
      </c>
      <c r="E877">
        <f t="shared" si="205"/>
        <v>43</v>
      </c>
      <c r="F877">
        <f t="shared" si="196"/>
        <v>0</v>
      </c>
    </row>
    <row r="878" spans="1:6" x14ac:dyDescent="0.25">
      <c r="A878" t="str">
        <f t="shared" si="200"/>
        <v>Eliot Horowitz</v>
      </c>
      <c r="B878" t="s">
        <v>240</v>
      </c>
      <c r="E878">
        <v>1052</v>
      </c>
      <c r="F878">
        <f t="shared" si="196"/>
        <v>0</v>
      </c>
    </row>
    <row r="879" spans="1:6" x14ac:dyDescent="0.25">
      <c r="A879" t="str">
        <f t="shared" si="200"/>
        <v>Eliot Horowitz</v>
      </c>
      <c r="E879">
        <f t="shared" ref="E879:E885" si="206">E878</f>
        <v>1052</v>
      </c>
      <c r="F879">
        <f t="shared" si="196"/>
        <v>0</v>
      </c>
    </row>
    <row r="880" spans="1:6" x14ac:dyDescent="0.25">
      <c r="A880" t="str">
        <f t="shared" si="200"/>
        <v>Eliot Horowitz</v>
      </c>
      <c r="C880">
        <v>0.185</v>
      </c>
      <c r="D880" t="s">
        <v>42</v>
      </c>
      <c r="E880">
        <f t="shared" si="206"/>
        <v>1052</v>
      </c>
      <c r="F880">
        <f t="shared" si="196"/>
        <v>194.62</v>
      </c>
    </row>
    <row r="881" spans="1:6" x14ac:dyDescent="0.25">
      <c r="A881" t="str">
        <f t="shared" si="200"/>
        <v>Eliot Horowitz</v>
      </c>
      <c r="C881">
        <v>0.64100000000000001</v>
      </c>
      <c r="D881" t="s">
        <v>213</v>
      </c>
      <c r="E881">
        <f t="shared" si="206"/>
        <v>1052</v>
      </c>
      <c r="F881">
        <f t="shared" si="196"/>
        <v>674.33199999999999</v>
      </c>
    </row>
    <row r="882" spans="1:6" x14ac:dyDescent="0.25">
      <c r="A882" t="str">
        <f t="shared" si="200"/>
        <v>Eliot Horowitz</v>
      </c>
      <c r="C882">
        <v>4.7E-2</v>
      </c>
      <c r="D882" t="s">
        <v>13</v>
      </c>
      <c r="E882">
        <f t="shared" si="206"/>
        <v>1052</v>
      </c>
      <c r="F882">
        <f t="shared" si="196"/>
        <v>49.444000000000003</v>
      </c>
    </row>
    <row r="883" spans="1:6" x14ac:dyDescent="0.25">
      <c r="A883" t="str">
        <f t="shared" si="200"/>
        <v>Eliot Horowitz</v>
      </c>
      <c r="C883">
        <v>0.123</v>
      </c>
      <c r="D883" t="s">
        <v>97</v>
      </c>
      <c r="E883">
        <f t="shared" si="206"/>
        <v>1052</v>
      </c>
      <c r="F883">
        <f t="shared" si="196"/>
        <v>129.39599999999999</v>
      </c>
    </row>
    <row r="884" spans="1:6" x14ac:dyDescent="0.25">
      <c r="A884" t="str">
        <f t="shared" si="200"/>
        <v>Eliot Horowitz</v>
      </c>
      <c r="C884">
        <v>1E-3</v>
      </c>
      <c r="D884" t="s">
        <v>71</v>
      </c>
      <c r="E884">
        <f t="shared" si="206"/>
        <v>1052</v>
      </c>
      <c r="F884">
        <f t="shared" si="196"/>
        <v>1.052</v>
      </c>
    </row>
    <row r="885" spans="1:6" x14ac:dyDescent="0.25">
      <c r="A885" t="str">
        <f t="shared" si="200"/>
        <v>Eliot Horowitz</v>
      </c>
      <c r="E885">
        <f t="shared" si="206"/>
        <v>1052</v>
      </c>
      <c r="F885">
        <f t="shared" si="196"/>
        <v>0</v>
      </c>
    </row>
    <row r="886" spans="1:6" x14ac:dyDescent="0.25">
      <c r="A886" t="str">
        <f t="shared" si="200"/>
        <v>Eliot Horowitz</v>
      </c>
      <c r="B886" t="s">
        <v>241</v>
      </c>
      <c r="E886">
        <v>1</v>
      </c>
      <c r="F886">
        <f t="shared" si="196"/>
        <v>0</v>
      </c>
    </row>
    <row r="887" spans="1:6" x14ac:dyDescent="0.25">
      <c r="A887" t="str">
        <f t="shared" si="200"/>
        <v>Eliot Horowitz</v>
      </c>
      <c r="E887">
        <f t="shared" ref="E887:E888" si="207">E886</f>
        <v>1</v>
      </c>
      <c r="F887">
        <f t="shared" si="196"/>
        <v>0</v>
      </c>
    </row>
    <row r="888" spans="1:6" x14ac:dyDescent="0.25">
      <c r="A888" t="str">
        <f t="shared" si="200"/>
        <v>Eliot Horowitz</v>
      </c>
      <c r="E888">
        <f t="shared" si="207"/>
        <v>1</v>
      </c>
      <c r="F888">
        <f t="shared" si="196"/>
        <v>0</v>
      </c>
    </row>
    <row r="889" spans="1:6" x14ac:dyDescent="0.25">
      <c r="A889" t="str">
        <f t="shared" si="200"/>
        <v>Eliot Horowitz</v>
      </c>
      <c r="B889" t="s">
        <v>242</v>
      </c>
      <c r="E889">
        <v>40</v>
      </c>
      <c r="F889">
        <f t="shared" si="196"/>
        <v>0</v>
      </c>
    </row>
    <row r="890" spans="1:6" x14ac:dyDescent="0.25">
      <c r="A890" t="str">
        <f t="shared" si="200"/>
        <v>Eliot Horowitz</v>
      </c>
      <c r="E890">
        <f t="shared" ref="E890:E892" si="208">E889</f>
        <v>40</v>
      </c>
      <c r="F890">
        <f t="shared" si="196"/>
        <v>0</v>
      </c>
    </row>
    <row r="891" spans="1:6" x14ac:dyDescent="0.25">
      <c r="A891" t="str">
        <f t="shared" si="200"/>
        <v>Eliot Horowitz</v>
      </c>
      <c r="C891">
        <v>1</v>
      </c>
      <c r="D891" t="s">
        <v>143</v>
      </c>
      <c r="E891">
        <f t="shared" si="208"/>
        <v>40</v>
      </c>
      <c r="F891">
        <f t="shared" si="196"/>
        <v>40</v>
      </c>
    </row>
    <row r="892" spans="1:6" x14ac:dyDescent="0.25">
      <c r="A892" t="str">
        <f t="shared" si="200"/>
        <v>Eliot Horowitz</v>
      </c>
      <c r="E892">
        <f t="shared" si="208"/>
        <v>40</v>
      </c>
      <c r="F892">
        <f t="shared" si="196"/>
        <v>0</v>
      </c>
    </row>
    <row r="893" spans="1:6" x14ac:dyDescent="0.25">
      <c r="A893" t="str">
        <f t="shared" si="200"/>
        <v>Eliot Horowitz</v>
      </c>
      <c r="B893" t="s">
        <v>243</v>
      </c>
      <c r="E893">
        <v>56</v>
      </c>
      <c r="F893">
        <f t="shared" si="196"/>
        <v>0</v>
      </c>
    </row>
    <row r="894" spans="1:6" x14ac:dyDescent="0.25">
      <c r="A894" t="str">
        <f t="shared" si="200"/>
        <v>Eliot Horowitz</v>
      </c>
      <c r="E894">
        <f t="shared" ref="E894:E897" si="209">E893</f>
        <v>56</v>
      </c>
      <c r="F894">
        <f t="shared" si="196"/>
        <v>0</v>
      </c>
    </row>
    <row r="895" spans="1:6" x14ac:dyDescent="0.25">
      <c r="A895" t="str">
        <f t="shared" si="200"/>
        <v>Eliot Horowitz</v>
      </c>
      <c r="C895">
        <v>0.377</v>
      </c>
      <c r="D895" t="s">
        <v>42</v>
      </c>
      <c r="E895">
        <f t="shared" si="209"/>
        <v>56</v>
      </c>
      <c r="F895">
        <f t="shared" si="196"/>
        <v>21.112000000000002</v>
      </c>
    </row>
    <row r="896" spans="1:6" x14ac:dyDescent="0.25">
      <c r="A896" t="str">
        <f t="shared" si="200"/>
        <v>Eliot Horowitz</v>
      </c>
      <c r="C896">
        <v>0.622</v>
      </c>
      <c r="D896" t="s">
        <v>213</v>
      </c>
      <c r="E896">
        <f t="shared" si="209"/>
        <v>56</v>
      </c>
      <c r="F896">
        <f t="shared" si="196"/>
        <v>34.832000000000001</v>
      </c>
    </row>
    <row r="897" spans="1:6" x14ac:dyDescent="0.25">
      <c r="A897" t="str">
        <f t="shared" si="200"/>
        <v>Eliot Horowitz</v>
      </c>
      <c r="E897">
        <f t="shared" si="209"/>
        <v>56</v>
      </c>
      <c r="F897">
        <f t="shared" si="196"/>
        <v>0</v>
      </c>
    </row>
    <row r="898" spans="1:6" x14ac:dyDescent="0.25">
      <c r="A898" t="str">
        <f t="shared" si="200"/>
        <v>Eliot Horowitz</v>
      </c>
      <c r="B898" t="s">
        <v>244</v>
      </c>
      <c r="E898">
        <v>770</v>
      </c>
      <c r="F898">
        <f t="shared" si="196"/>
        <v>0</v>
      </c>
    </row>
    <row r="899" spans="1:6" x14ac:dyDescent="0.25">
      <c r="A899" t="str">
        <f t="shared" si="200"/>
        <v>Eliot Horowitz</v>
      </c>
      <c r="E899">
        <f t="shared" ref="E899:E903" si="210">E898</f>
        <v>770</v>
      </c>
      <c r="F899">
        <f t="shared" ref="F899:F962" si="211">E899*C899</f>
        <v>0</v>
      </c>
    </row>
    <row r="900" spans="1:6" x14ac:dyDescent="0.25">
      <c r="A900" t="str">
        <f t="shared" si="200"/>
        <v>Eliot Horowitz</v>
      </c>
      <c r="C900">
        <v>3.0000000000000001E-3</v>
      </c>
      <c r="D900" t="s">
        <v>42</v>
      </c>
      <c r="E900">
        <f t="shared" si="210"/>
        <v>770</v>
      </c>
      <c r="F900">
        <f t="shared" si="211"/>
        <v>2.31</v>
      </c>
    </row>
    <row r="901" spans="1:6" x14ac:dyDescent="0.25">
      <c r="A901" t="str">
        <f t="shared" si="200"/>
        <v>Eliot Horowitz</v>
      </c>
      <c r="C901">
        <v>0.99399999999999999</v>
      </c>
      <c r="D901" t="s">
        <v>213</v>
      </c>
      <c r="E901">
        <f t="shared" si="210"/>
        <v>770</v>
      </c>
      <c r="F901">
        <f t="shared" si="211"/>
        <v>765.38</v>
      </c>
    </row>
    <row r="902" spans="1:6" x14ac:dyDescent="0.25">
      <c r="A902" t="str">
        <f t="shared" si="200"/>
        <v>Eliot Horowitz</v>
      </c>
      <c r="C902">
        <v>2E-3</v>
      </c>
      <c r="D902" t="s">
        <v>71</v>
      </c>
      <c r="E902">
        <f t="shared" si="210"/>
        <v>770</v>
      </c>
      <c r="F902">
        <f t="shared" si="211"/>
        <v>1.54</v>
      </c>
    </row>
    <row r="903" spans="1:6" x14ac:dyDescent="0.25">
      <c r="A903" t="str">
        <f t="shared" si="200"/>
        <v>Eliot Horowitz</v>
      </c>
      <c r="E903">
        <f t="shared" si="210"/>
        <v>770</v>
      </c>
      <c r="F903">
        <f t="shared" si="211"/>
        <v>0</v>
      </c>
    </row>
    <row r="904" spans="1:6" x14ac:dyDescent="0.25">
      <c r="A904" t="str">
        <f t="shared" si="200"/>
        <v>Eliot Horowitz</v>
      </c>
      <c r="B904" t="s">
        <v>245</v>
      </c>
      <c r="E904">
        <v>126</v>
      </c>
      <c r="F904">
        <f t="shared" si="211"/>
        <v>0</v>
      </c>
    </row>
    <row r="905" spans="1:6" x14ac:dyDescent="0.25">
      <c r="A905" t="str">
        <f t="shared" si="200"/>
        <v>Eliot Horowitz</v>
      </c>
      <c r="E905">
        <f t="shared" ref="E905:E908" si="212">E904</f>
        <v>126</v>
      </c>
      <c r="F905">
        <f t="shared" si="211"/>
        <v>0</v>
      </c>
    </row>
    <row r="906" spans="1:6" x14ac:dyDescent="0.25">
      <c r="A906" t="str">
        <f t="shared" si="200"/>
        <v>Eliot Horowitz</v>
      </c>
      <c r="C906">
        <v>0.47499999999999998</v>
      </c>
      <c r="D906" t="s">
        <v>213</v>
      </c>
      <c r="E906">
        <f t="shared" si="212"/>
        <v>126</v>
      </c>
      <c r="F906">
        <f t="shared" si="211"/>
        <v>59.849999999999994</v>
      </c>
    </row>
    <row r="907" spans="1:6" x14ac:dyDescent="0.25">
      <c r="A907" t="str">
        <f t="shared" si="200"/>
        <v>Eliot Horowitz</v>
      </c>
      <c r="C907">
        <v>0.52400000000000002</v>
      </c>
      <c r="D907" t="s">
        <v>143</v>
      </c>
      <c r="E907">
        <f t="shared" si="212"/>
        <v>126</v>
      </c>
      <c r="F907">
        <f t="shared" si="211"/>
        <v>66.024000000000001</v>
      </c>
    </row>
    <row r="908" spans="1:6" x14ac:dyDescent="0.25">
      <c r="A908" t="str">
        <f t="shared" si="200"/>
        <v>Eliot Horowitz</v>
      </c>
      <c r="E908">
        <f t="shared" si="212"/>
        <v>126</v>
      </c>
      <c r="F908">
        <f t="shared" si="211"/>
        <v>0</v>
      </c>
    </row>
    <row r="909" spans="1:6" x14ac:dyDescent="0.25">
      <c r="A909" t="str">
        <f t="shared" si="200"/>
        <v>Eliot Horowitz</v>
      </c>
      <c r="B909" t="s">
        <v>246</v>
      </c>
      <c r="E909">
        <v>1185</v>
      </c>
      <c r="F909">
        <f t="shared" si="211"/>
        <v>0</v>
      </c>
    </row>
    <row r="910" spans="1:6" x14ac:dyDescent="0.25">
      <c r="A910" t="str">
        <f t="shared" si="200"/>
        <v>Eliot Horowitz</v>
      </c>
      <c r="E910">
        <f t="shared" ref="E910:E917" si="213">E909</f>
        <v>1185</v>
      </c>
      <c r="F910">
        <f t="shared" si="211"/>
        <v>0</v>
      </c>
    </row>
    <row r="911" spans="1:6" x14ac:dyDescent="0.25">
      <c r="A911" t="str">
        <f t="shared" si="200"/>
        <v>Eliot Horowitz</v>
      </c>
      <c r="C911">
        <v>1E-3</v>
      </c>
      <c r="D911" t="s">
        <v>46</v>
      </c>
      <c r="E911">
        <f t="shared" si="213"/>
        <v>1185</v>
      </c>
      <c r="F911">
        <f t="shared" si="211"/>
        <v>1.1850000000000001</v>
      </c>
    </row>
    <row r="912" spans="1:6" x14ac:dyDescent="0.25">
      <c r="A912" t="str">
        <f t="shared" si="200"/>
        <v>Eliot Horowitz</v>
      </c>
      <c r="C912">
        <v>0.442</v>
      </c>
      <c r="D912" t="s">
        <v>42</v>
      </c>
      <c r="E912">
        <f t="shared" si="213"/>
        <v>1185</v>
      </c>
      <c r="F912">
        <f t="shared" si="211"/>
        <v>523.77</v>
      </c>
    </row>
    <row r="913" spans="1:6" x14ac:dyDescent="0.25">
      <c r="A913" t="str">
        <f t="shared" si="200"/>
        <v>Eliot Horowitz</v>
      </c>
      <c r="C913">
        <v>0.16700000000000001</v>
      </c>
      <c r="D913" t="s">
        <v>213</v>
      </c>
      <c r="E913">
        <f t="shared" si="213"/>
        <v>1185</v>
      </c>
      <c r="F913">
        <f t="shared" si="211"/>
        <v>197.89500000000001</v>
      </c>
    </row>
    <row r="914" spans="1:6" x14ac:dyDescent="0.25">
      <c r="A914" t="str">
        <f t="shared" ref="A914:A977" si="214">A913</f>
        <v>Eliot Horowitz</v>
      </c>
      <c r="C914">
        <v>0.38200000000000001</v>
      </c>
      <c r="D914" t="s">
        <v>143</v>
      </c>
      <c r="E914">
        <f t="shared" si="213"/>
        <v>1185</v>
      </c>
      <c r="F914">
        <f t="shared" si="211"/>
        <v>452.67</v>
      </c>
    </row>
    <row r="915" spans="1:6" x14ac:dyDescent="0.25">
      <c r="A915" t="str">
        <f t="shared" si="214"/>
        <v>Eliot Horowitz</v>
      </c>
      <c r="C915">
        <v>2E-3</v>
      </c>
      <c r="D915" t="s">
        <v>13</v>
      </c>
      <c r="E915">
        <f t="shared" si="213"/>
        <v>1185</v>
      </c>
      <c r="F915">
        <f t="shared" si="211"/>
        <v>2.37</v>
      </c>
    </row>
    <row r="916" spans="1:6" x14ac:dyDescent="0.25">
      <c r="A916" t="str">
        <f t="shared" si="214"/>
        <v>Eliot Horowitz</v>
      </c>
      <c r="C916">
        <v>3.0000000000000001E-3</v>
      </c>
      <c r="D916" t="s">
        <v>71</v>
      </c>
      <c r="E916">
        <f t="shared" si="213"/>
        <v>1185</v>
      </c>
      <c r="F916">
        <f t="shared" si="211"/>
        <v>3.5550000000000002</v>
      </c>
    </row>
    <row r="917" spans="1:6" x14ac:dyDescent="0.25">
      <c r="A917" t="str">
        <f t="shared" si="214"/>
        <v>Eliot Horowitz</v>
      </c>
      <c r="E917">
        <f t="shared" si="213"/>
        <v>1185</v>
      </c>
      <c r="F917">
        <f t="shared" si="211"/>
        <v>0</v>
      </c>
    </row>
    <row r="918" spans="1:6" x14ac:dyDescent="0.25">
      <c r="A918" t="str">
        <f t="shared" si="214"/>
        <v>Eliot Horowitz</v>
      </c>
      <c r="B918" t="s">
        <v>247</v>
      </c>
      <c r="E918">
        <v>1280</v>
      </c>
      <c r="F918">
        <f t="shared" si="211"/>
        <v>0</v>
      </c>
    </row>
    <row r="919" spans="1:6" x14ac:dyDescent="0.25">
      <c r="A919" t="str">
        <f t="shared" si="214"/>
        <v>Eliot Horowitz</v>
      </c>
      <c r="E919">
        <f t="shared" ref="E919:E932" si="215">E918</f>
        <v>1280</v>
      </c>
      <c r="F919">
        <f t="shared" si="211"/>
        <v>0</v>
      </c>
    </row>
    <row r="920" spans="1:6" x14ac:dyDescent="0.25">
      <c r="A920" t="str">
        <f t="shared" si="214"/>
        <v>Eliot Horowitz</v>
      </c>
      <c r="C920">
        <v>3.0000000000000001E-3</v>
      </c>
      <c r="D920" t="s">
        <v>126</v>
      </c>
      <c r="E920">
        <f t="shared" si="215"/>
        <v>1280</v>
      </c>
      <c r="F920">
        <f t="shared" si="211"/>
        <v>3.84</v>
      </c>
    </row>
    <row r="921" spans="1:6" x14ac:dyDescent="0.25">
      <c r="A921" t="str">
        <f t="shared" si="214"/>
        <v>Eliot Horowitz</v>
      </c>
      <c r="C921">
        <v>0.74299999999999999</v>
      </c>
      <c r="D921" t="s">
        <v>42</v>
      </c>
      <c r="E921">
        <f t="shared" si="215"/>
        <v>1280</v>
      </c>
      <c r="F921">
        <f t="shared" si="211"/>
        <v>951.04</v>
      </c>
    </row>
    <row r="922" spans="1:6" x14ac:dyDescent="0.25">
      <c r="A922" t="str">
        <f t="shared" si="214"/>
        <v>Eliot Horowitz</v>
      </c>
      <c r="C922">
        <v>3.0000000000000001E-3</v>
      </c>
      <c r="D922" t="s">
        <v>18</v>
      </c>
      <c r="E922">
        <f t="shared" si="215"/>
        <v>1280</v>
      </c>
      <c r="F922">
        <f t="shared" si="211"/>
        <v>3.84</v>
      </c>
    </row>
    <row r="923" spans="1:6" x14ac:dyDescent="0.25">
      <c r="A923" t="str">
        <f t="shared" si="214"/>
        <v>Eliot Horowitz</v>
      </c>
      <c r="C923">
        <v>4.2999999999999997E-2</v>
      </c>
      <c r="D923" t="s">
        <v>213</v>
      </c>
      <c r="E923">
        <f t="shared" si="215"/>
        <v>1280</v>
      </c>
      <c r="F923">
        <f t="shared" si="211"/>
        <v>55.039999999999992</v>
      </c>
    </row>
    <row r="924" spans="1:6" x14ac:dyDescent="0.25">
      <c r="A924" t="str">
        <f t="shared" si="214"/>
        <v>Eliot Horowitz</v>
      </c>
      <c r="C924">
        <v>6.0000000000000001E-3</v>
      </c>
      <c r="D924" t="s">
        <v>32</v>
      </c>
      <c r="E924">
        <f t="shared" si="215"/>
        <v>1280</v>
      </c>
      <c r="F924">
        <f t="shared" si="211"/>
        <v>7.68</v>
      </c>
    </row>
    <row r="925" spans="1:6" x14ac:dyDescent="0.25">
      <c r="A925" t="str">
        <f t="shared" si="214"/>
        <v>Eliot Horowitz</v>
      </c>
      <c r="C925">
        <v>7.0999999999999994E-2</v>
      </c>
      <c r="D925" t="s">
        <v>143</v>
      </c>
      <c r="E925">
        <f t="shared" si="215"/>
        <v>1280</v>
      </c>
      <c r="F925">
        <f t="shared" si="211"/>
        <v>90.88</v>
      </c>
    </row>
    <row r="926" spans="1:6" x14ac:dyDescent="0.25">
      <c r="A926" t="str">
        <f t="shared" si="214"/>
        <v>Eliot Horowitz</v>
      </c>
      <c r="C926">
        <v>1.7999999999999999E-2</v>
      </c>
      <c r="D926" t="s">
        <v>110</v>
      </c>
      <c r="E926">
        <f t="shared" si="215"/>
        <v>1280</v>
      </c>
      <c r="F926">
        <f t="shared" si="211"/>
        <v>23.04</v>
      </c>
    </row>
    <row r="927" spans="1:6" x14ac:dyDescent="0.25">
      <c r="A927" t="str">
        <f t="shared" si="214"/>
        <v>Eliot Horowitz</v>
      </c>
      <c r="C927">
        <v>7.5999999999999998E-2</v>
      </c>
      <c r="D927" t="s">
        <v>13</v>
      </c>
      <c r="E927">
        <f t="shared" si="215"/>
        <v>1280</v>
      </c>
      <c r="F927">
        <f t="shared" si="211"/>
        <v>97.28</v>
      </c>
    </row>
    <row r="928" spans="1:6" x14ac:dyDescent="0.25">
      <c r="A928" t="str">
        <f t="shared" si="214"/>
        <v>Eliot Horowitz</v>
      </c>
      <c r="C928">
        <v>1.2E-2</v>
      </c>
      <c r="D928" t="s">
        <v>97</v>
      </c>
      <c r="E928">
        <f t="shared" si="215"/>
        <v>1280</v>
      </c>
      <c r="F928">
        <f t="shared" si="211"/>
        <v>15.36</v>
      </c>
    </row>
    <row r="929" spans="1:6" x14ac:dyDescent="0.25">
      <c r="A929" t="str">
        <f t="shared" si="214"/>
        <v>Eliot Horowitz</v>
      </c>
      <c r="C929">
        <v>1.2999999999999999E-2</v>
      </c>
      <c r="D929" t="s">
        <v>11</v>
      </c>
      <c r="E929">
        <f t="shared" si="215"/>
        <v>1280</v>
      </c>
      <c r="F929">
        <f t="shared" si="211"/>
        <v>16.64</v>
      </c>
    </row>
    <row r="930" spans="1:6" x14ac:dyDescent="0.25">
      <c r="A930" t="str">
        <f t="shared" si="214"/>
        <v>Eliot Horowitz</v>
      </c>
      <c r="C930">
        <v>6.0000000000000001E-3</v>
      </c>
      <c r="D930" t="s">
        <v>30</v>
      </c>
      <c r="E930">
        <f t="shared" si="215"/>
        <v>1280</v>
      </c>
      <c r="F930">
        <f t="shared" si="211"/>
        <v>7.68</v>
      </c>
    </row>
    <row r="931" spans="1:6" x14ac:dyDescent="0.25">
      <c r="A931" t="str">
        <f t="shared" si="214"/>
        <v>Eliot Horowitz</v>
      </c>
      <c r="C931">
        <v>1E-3</v>
      </c>
      <c r="D931" t="s">
        <v>71</v>
      </c>
      <c r="E931">
        <f t="shared" si="215"/>
        <v>1280</v>
      </c>
      <c r="F931">
        <f t="shared" si="211"/>
        <v>1.28</v>
      </c>
    </row>
    <row r="932" spans="1:6" x14ac:dyDescent="0.25">
      <c r="A932" t="str">
        <f t="shared" si="214"/>
        <v>Eliot Horowitz</v>
      </c>
      <c r="E932">
        <f t="shared" si="215"/>
        <v>1280</v>
      </c>
      <c r="F932">
        <f t="shared" si="211"/>
        <v>0</v>
      </c>
    </row>
    <row r="933" spans="1:6" x14ac:dyDescent="0.25">
      <c r="A933" t="str">
        <f t="shared" si="214"/>
        <v>Eliot Horowitz</v>
      </c>
      <c r="B933" t="s">
        <v>248</v>
      </c>
      <c r="E933">
        <v>60</v>
      </c>
      <c r="F933">
        <f t="shared" si="211"/>
        <v>0</v>
      </c>
    </row>
    <row r="934" spans="1:6" x14ac:dyDescent="0.25">
      <c r="A934" t="str">
        <f t="shared" si="214"/>
        <v>Eliot Horowitz</v>
      </c>
      <c r="E934">
        <f t="shared" ref="E934:E936" si="216">E933</f>
        <v>60</v>
      </c>
      <c r="F934">
        <f t="shared" si="211"/>
        <v>0</v>
      </c>
    </row>
    <row r="935" spans="1:6" x14ac:dyDescent="0.25">
      <c r="A935" t="str">
        <f t="shared" si="214"/>
        <v>Eliot Horowitz</v>
      </c>
      <c r="C935">
        <v>1</v>
      </c>
      <c r="D935" t="s">
        <v>42</v>
      </c>
      <c r="E935">
        <f t="shared" si="216"/>
        <v>60</v>
      </c>
      <c r="F935">
        <f t="shared" si="211"/>
        <v>60</v>
      </c>
    </row>
    <row r="936" spans="1:6" x14ac:dyDescent="0.25">
      <c r="A936" t="str">
        <f t="shared" si="214"/>
        <v>Eliot Horowitz</v>
      </c>
      <c r="E936">
        <f t="shared" si="216"/>
        <v>60</v>
      </c>
      <c r="F936">
        <f t="shared" si="211"/>
        <v>0</v>
      </c>
    </row>
    <row r="937" spans="1:6" x14ac:dyDescent="0.25">
      <c r="A937" t="str">
        <f t="shared" si="214"/>
        <v>Eliot Horowitz</v>
      </c>
      <c r="B937" t="s">
        <v>249</v>
      </c>
      <c r="E937">
        <v>22</v>
      </c>
      <c r="F937">
        <f t="shared" si="211"/>
        <v>0</v>
      </c>
    </row>
    <row r="938" spans="1:6" x14ac:dyDescent="0.25">
      <c r="A938" t="str">
        <f t="shared" si="214"/>
        <v>Eliot Horowitz</v>
      </c>
      <c r="E938">
        <f t="shared" ref="E938:E941" si="217">E937</f>
        <v>22</v>
      </c>
      <c r="F938">
        <f t="shared" si="211"/>
        <v>0</v>
      </c>
    </row>
    <row r="939" spans="1:6" x14ac:dyDescent="0.25">
      <c r="A939" t="str">
        <f t="shared" si="214"/>
        <v>Eliot Horowitz</v>
      </c>
      <c r="C939">
        <v>0.68200000000000005</v>
      </c>
      <c r="D939" t="s">
        <v>4</v>
      </c>
      <c r="E939">
        <f t="shared" si="217"/>
        <v>22</v>
      </c>
      <c r="F939">
        <f t="shared" si="211"/>
        <v>15.004000000000001</v>
      </c>
    </row>
    <row r="940" spans="1:6" x14ac:dyDescent="0.25">
      <c r="A940" t="str">
        <f t="shared" si="214"/>
        <v>Eliot Horowitz</v>
      </c>
      <c r="C940">
        <v>0.317</v>
      </c>
      <c r="D940" t="s">
        <v>13</v>
      </c>
      <c r="E940">
        <f t="shared" si="217"/>
        <v>22</v>
      </c>
      <c r="F940">
        <f t="shared" si="211"/>
        <v>6.9740000000000002</v>
      </c>
    </row>
    <row r="941" spans="1:6" x14ac:dyDescent="0.25">
      <c r="A941" t="str">
        <f t="shared" si="214"/>
        <v>Eliot Horowitz</v>
      </c>
      <c r="E941">
        <f t="shared" si="217"/>
        <v>22</v>
      </c>
      <c r="F941">
        <f t="shared" si="211"/>
        <v>0</v>
      </c>
    </row>
    <row r="942" spans="1:6" x14ac:dyDescent="0.25">
      <c r="A942" t="str">
        <f t="shared" si="214"/>
        <v>Eliot Horowitz</v>
      </c>
      <c r="B942" t="s">
        <v>250</v>
      </c>
      <c r="E942">
        <v>120</v>
      </c>
      <c r="F942">
        <f t="shared" si="211"/>
        <v>0</v>
      </c>
    </row>
    <row r="943" spans="1:6" x14ac:dyDescent="0.25">
      <c r="A943" t="str">
        <f t="shared" si="214"/>
        <v>Eliot Horowitz</v>
      </c>
      <c r="E943">
        <f t="shared" ref="E943:E947" si="218">E942</f>
        <v>120</v>
      </c>
      <c r="F943">
        <f t="shared" si="211"/>
        <v>0</v>
      </c>
    </row>
    <row r="944" spans="1:6" x14ac:dyDescent="0.25">
      <c r="A944" t="str">
        <f t="shared" si="214"/>
        <v>Eliot Horowitz</v>
      </c>
      <c r="C944">
        <v>0.78900000000000003</v>
      </c>
      <c r="D944" t="s">
        <v>126</v>
      </c>
      <c r="E944">
        <f t="shared" si="218"/>
        <v>120</v>
      </c>
      <c r="F944">
        <f t="shared" si="211"/>
        <v>94.68</v>
      </c>
    </row>
    <row r="945" spans="1:6" x14ac:dyDescent="0.25">
      <c r="A945" t="str">
        <f t="shared" si="214"/>
        <v>Eliot Horowitz</v>
      </c>
      <c r="C945">
        <v>0.112</v>
      </c>
      <c r="D945" t="s">
        <v>42</v>
      </c>
      <c r="E945">
        <f t="shared" si="218"/>
        <v>120</v>
      </c>
      <c r="F945">
        <f t="shared" si="211"/>
        <v>13.44</v>
      </c>
    </row>
    <row r="946" spans="1:6" x14ac:dyDescent="0.25">
      <c r="A946" t="str">
        <f t="shared" si="214"/>
        <v>Eliot Horowitz</v>
      </c>
      <c r="C946">
        <v>9.8000000000000004E-2</v>
      </c>
      <c r="D946" t="s">
        <v>13</v>
      </c>
      <c r="E946">
        <f t="shared" si="218"/>
        <v>120</v>
      </c>
      <c r="F946">
        <f t="shared" si="211"/>
        <v>11.76</v>
      </c>
    </row>
    <row r="947" spans="1:6" x14ac:dyDescent="0.25">
      <c r="A947" t="str">
        <f t="shared" si="214"/>
        <v>Eliot Horowitz</v>
      </c>
      <c r="E947">
        <f t="shared" si="218"/>
        <v>120</v>
      </c>
      <c r="F947">
        <f t="shared" si="211"/>
        <v>0</v>
      </c>
    </row>
    <row r="948" spans="1:6" x14ac:dyDescent="0.25">
      <c r="A948" t="str">
        <f t="shared" si="214"/>
        <v>Eliot Horowitz</v>
      </c>
      <c r="B948" t="s">
        <v>251</v>
      </c>
      <c r="E948">
        <v>65</v>
      </c>
      <c r="F948">
        <f t="shared" si="211"/>
        <v>0</v>
      </c>
    </row>
    <row r="949" spans="1:6" x14ac:dyDescent="0.25">
      <c r="A949" t="str">
        <f t="shared" si="214"/>
        <v>Eliot Horowitz</v>
      </c>
      <c r="E949">
        <f t="shared" ref="E949:E955" si="219">E948</f>
        <v>65</v>
      </c>
      <c r="F949">
        <f t="shared" si="211"/>
        <v>0</v>
      </c>
    </row>
    <row r="950" spans="1:6" x14ac:dyDescent="0.25">
      <c r="A950" t="str">
        <f t="shared" si="214"/>
        <v>Eliot Horowitz</v>
      </c>
      <c r="C950">
        <v>5.8000000000000003E-2</v>
      </c>
      <c r="D950" t="s">
        <v>42</v>
      </c>
      <c r="E950">
        <f t="shared" si="219"/>
        <v>65</v>
      </c>
      <c r="F950">
        <f t="shared" si="211"/>
        <v>3.77</v>
      </c>
    </row>
    <row r="951" spans="1:6" x14ac:dyDescent="0.25">
      <c r="A951" t="str">
        <f t="shared" si="214"/>
        <v>Eliot Horowitz</v>
      </c>
      <c r="C951">
        <v>9.9000000000000005E-2</v>
      </c>
      <c r="D951" t="s">
        <v>4</v>
      </c>
      <c r="E951">
        <f t="shared" si="219"/>
        <v>65</v>
      </c>
      <c r="F951">
        <f t="shared" si="211"/>
        <v>6.4350000000000005</v>
      </c>
    </row>
    <row r="952" spans="1:6" x14ac:dyDescent="0.25">
      <c r="A952" t="str">
        <f t="shared" si="214"/>
        <v>Eliot Horowitz</v>
      </c>
      <c r="C952">
        <v>0.36</v>
      </c>
      <c r="D952" t="s">
        <v>19</v>
      </c>
      <c r="E952">
        <f t="shared" si="219"/>
        <v>65</v>
      </c>
      <c r="F952">
        <f t="shared" si="211"/>
        <v>23.4</v>
      </c>
    </row>
    <row r="953" spans="1:6" x14ac:dyDescent="0.25">
      <c r="A953" t="str">
        <f t="shared" si="214"/>
        <v>Eliot Horowitz</v>
      </c>
      <c r="C953">
        <v>0.14399999999999999</v>
      </c>
      <c r="D953" t="s">
        <v>13</v>
      </c>
      <c r="E953">
        <f t="shared" si="219"/>
        <v>65</v>
      </c>
      <c r="F953">
        <f t="shared" si="211"/>
        <v>9.36</v>
      </c>
    </row>
    <row r="954" spans="1:6" x14ac:dyDescent="0.25">
      <c r="A954" t="str">
        <f t="shared" si="214"/>
        <v>Eliot Horowitz</v>
      </c>
      <c r="C954">
        <v>0.33600000000000002</v>
      </c>
      <c r="D954" t="s">
        <v>97</v>
      </c>
      <c r="E954">
        <f t="shared" si="219"/>
        <v>65</v>
      </c>
      <c r="F954">
        <f t="shared" si="211"/>
        <v>21.84</v>
      </c>
    </row>
    <row r="955" spans="1:6" x14ac:dyDescent="0.25">
      <c r="A955" t="str">
        <f t="shared" si="214"/>
        <v>Eliot Horowitz</v>
      </c>
      <c r="E955">
        <f t="shared" si="219"/>
        <v>65</v>
      </c>
      <c r="F955">
        <f t="shared" si="211"/>
        <v>0</v>
      </c>
    </row>
    <row r="956" spans="1:6" x14ac:dyDescent="0.25">
      <c r="A956" t="str">
        <f t="shared" si="214"/>
        <v>Eliot Horowitz</v>
      </c>
      <c r="B956" t="s">
        <v>252</v>
      </c>
      <c r="E956">
        <v>416</v>
      </c>
      <c r="F956">
        <f t="shared" si="211"/>
        <v>0</v>
      </c>
    </row>
    <row r="957" spans="1:6" x14ac:dyDescent="0.25">
      <c r="A957" t="str">
        <f t="shared" si="214"/>
        <v>Eliot Horowitz</v>
      </c>
      <c r="E957">
        <f t="shared" ref="E957:E966" si="220">E956</f>
        <v>416</v>
      </c>
      <c r="F957">
        <f t="shared" si="211"/>
        <v>0</v>
      </c>
    </row>
    <row r="958" spans="1:6" x14ac:dyDescent="0.25">
      <c r="A958" t="str">
        <f t="shared" si="214"/>
        <v>Eliot Horowitz</v>
      </c>
      <c r="C958">
        <v>0.30099999999999999</v>
      </c>
      <c r="D958" t="s">
        <v>42</v>
      </c>
      <c r="E958">
        <f t="shared" si="220"/>
        <v>416</v>
      </c>
      <c r="F958">
        <f t="shared" si="211"/>
        <v>125.21599999999999</v>
      </c>
    </row>
    <row r="959" spans="1:6" x14ac:dyDescent="0.25">
      <c r="A959" t="str">
        <f t="shared" si="214"/>
        <v>Eliot Horowitz</v>
      </c>
      <c r="C959">
        <v>0.13200000000000001</v>
      </c>
      <c r="D959" t="s">
        <v>18</v>
      </c>
      <c r="E959">
        <f t="shared" si="220"/>
        <v>416</v>
      </c>
      <c r="F959">
        <f t="shared" si="211"/>
        <v>54.912000000000006</v>
      </c>
    </row>
    <row r="960" spans="1:6" x14ac:dyDescent="0.25">
      <c r="A960" t="str">
        <f t="shared" si="214"/>
        <v>Eliot Horowitz</v>
      </c>
      <c r="C960">
        <v>6.6000000000000003E-2</v>
      </c>
      <c r="D960" t="s">
        <v>89</v>
      </c>
      <c r="E960">
        <f t="shared" si="220"/>
        <v>416</v>
      </c>
      <c r="F960">
        <f t="shared" si="211"/>
        <v>27.456000000000003</v>
      </c>
    </row>
    <row r="961" spans="1:6" x14ac:dyDescent="0.25">
      <c r="A961" t="str">
        <f t="shared" si="214"/>
        <v>Eliot Horowitz</v>
      </c>
      <c r="C961">
        <v>0.02</v>
      </c>
      <c r="D961" t="s">
        <v>90</v>
      </c>
      <c r="E961">
        <f t="shared" si="220"/>
        <v>416</v>
      </c>
      <c r="F961">
        <f t="shared" si="211"/>
        <v>8.32</v>
      </c>
    </row>
    <row r="962" spans="1:6" x14ac:dyDescent="0.25">
      <c r="A962" t="str">
        <f t="shared" si="214"/>
        <v>Eliot Horowitz</v>
      </c>
      <c r="C962">
        <v>9.2999999999999999E-2</v>
      </c>
      <c r="D962" t="s">
        <v>32</v>
      </c>
      <c r="E962">
        <f t="shared" si="220"/>
        <v>416</v>
      </c>
      <c r="F962">
        <f t="shared" si="211"/>
        <v>38.688000000000002</v>
      </c>
    </row>
    <row r="963" spans="1:6" x14ac:dyDescent="0.25">
      <c r="A963" t="str">
        <f t="shared" si="214"/>
        <v>Eliot Horowitz</v>
      </c>
      <c r="C963">
        <v>6.4000000000000001E-2</v>
      </c>
      <c r="D963" t="s">
        <v>110</v>
      </c>
      <c r="E963">
        <f t="shared" si="220"/>
        <v>416</v>
      </c>
      <c r="F963">
        <f t="shared" ref="F963:F1026" si="221">E963*C963</f>
        <v>26.624000000000002</v>
      </c>
    </row>
    <row r="964" spans="1:6" x14ac:dyDescent="0.25">
      <c r="A964" t="str">
        <f t="shared" si="214"/>
        <v>Eliot Horowitz</v>
      </c>
      <c r="C964">
        <v>0.247</v>
      </c>
      <c r="D964" t="s">
        <v>13</v>
      </c>
      <c r="E964">
        <f t="shared" si="220"/>
        <v>416</v>
      </c>
      <c r="F964">
        <f t="shared" si="221"/>
        <v>102.752</v>
      </c>
    </row>
    <row r="965" spans="1:6" x14ac:dyDescent="0.25">
      <c r="A965" t="str">
        <f t="shared" si="214"/>
        <v>Eliot Horowitz</v>
      </c>
      <c r="C965">
        <v>7.2999999999999995E-2</v>
      </c>
      <c r="D965" t="s">
        <v>97</v>
      </c>
      <c r="E965">
        <f t="shared" si="220"/>
        <v>416</v>
      </c>
      <c r="F965">
        <f t="shared" si="221"/>
        <v>30.367999999999999</v>
      </c>
    </row>
    <row r="966" spans="1:6" x14ac:dyDescent="0.25">
      <c r="A966" t="str">
        <f t="shared" si="214"/>
        <v>Eliot Horowitz</v>
      </c>
      <c r="E966">
        <f t="shared" si="220"/>
        <v>416</v>
      </c>
      <c r="F966">
        <f t="shared" si="221"/>
        <v>0</v>
      </c>
    </row>
    <row r="967" spans="1:6" x14ac:dyDescent="0.25">
      <c r="A967" t="str">
        <f t="shared" si="214"/>
        <v>Eliot Horowitz</v>
      </c>
      <c r="B967" t="s">
        <v>253</v>
      </c>
      <c r="E967">
        <v>5</v>
      </c>
      <c r="F967">
        <f t="shared" si="221"/>
        <v>0</v>
      </c>
    </row>
    <row r="968" spans="1:6" x14ac:dyDescent="0.25">
      <c r="A968" t="str">
        <f t="shared" si="214"/>
        <v>Eliot Horowitz</v>
      </c>
      <c r="E968">
        <f t="shared" ref="E968:E970" si="222">E967</f>
        <v>5</v>
      </c>
      <c r="F968">
        <f t="shared" si="221"/>
        <v>0</v>
      </c>
    </row>
    <row r="969" spans="1:6" x14ac:dyDescent="0.25">
      <c r="A969" t="str">
        <f t="shared" si="214"/>
        <v>Eliot Horowitz</v>
      </c>
      <c r="C969">
        <v>1</v>
      </c>
      <c r="D969" t="s">
        <v>213</v>
      </c>
      <c r="E969">
        <f t="shared" si="222"/>
        <v>5</v>
      </c>
      <c r="F969">
        <f t="shared" si="221"/>
        <v>5</v>
      </c>
    </row>
    <row r="970" spans="1:6" x14ac:dyDescent="0.25">
      <c r="A970" t="str">
        <f t="shared" si="214"/>
        <v>Eliot Horowitz</v>
      </c>
      <c r="E970">
        <f t="shared" si="222"/>
        <v>5</v>
      </c>
      <c r="F970">
        <f t="shared" si="221"/>
        <v>0</v>
      </c>
    </row>
    <row r="971" spans="1:6" x14ac:dyDescent="0.25">
      <c r="A971" t="str">
        <f t="shared" si="214"/>
        <v>Eliot Horowitz</v>
      </c>
      <c r="B971" t="s">
        <v>254</v>
      </c>
      <c r="E971">
        <v>8</v>
      </c>
      <c r="F971">
        <f t="shared" si="221"/>
        <v>0</v>
      </c>
    </row>
    <row r="972" spans="1:6" x14ac:dyDescent="0.25">
      <c r="A972" t="str">
        <f t="shared" si="214"/>
        <v>Eliot Horowitz</v>
      </c>
      <c r="E972">
        <f t="shared" ref="E972:E974" si="223">E971</f>
        <v>8</v>
      </c>
      <c r="F972">
        <f t="shared" si="221"/>
        <v>0</v>
      </c>
    </row>
    <row r="973" spans="1:6" x14ac:dyDescent="0.25">
      <c r="A973" t="str">
        <f t="shared" si="214"/>
        <v>Eliot Horowitz</v>
      </c>
      <c r="C973">
        <v>1</v>
      </c>
      <c r="D973" t="s">
        <v>61</v>
      </c>
      <c r="E973">
        <f t="shared" si="223"/>
        <v>8</v>
      </c>
      <c r="F973">
        <f t="shared" si="221"/>
        <v>8</v>
      </c>
    </row>
    <row r="974" spans="1:6" x14ac:dyDescent="0.25">
      <c r="A974" t="str">
        <f t="shared" si="214"/>
        <v>Eliot Horowitz</v>
      </c>
      <c r="E974">
        <f t="shared" si="223"/>
        <v>8</v>
      </c>
      <c r="F974">
        <f t="shared" si="221"/>
        <v>0</v>
      </c>
    </row>
    <row r="975" spans="1:6" x14ac:dyDescent="0.25">
      <c r="A975" t="str">
        <f t="shared" si="214"/>
        <v>Eliot Horowitz</v>
      </c>
      <c r="B975" t="s">
        <v>255</v>
      </c>
      <c r="E975">
        <v>4</v>
      </c>
      <c r="F975">
        <f t="shared" si="221"/>
        <v>0</v>
      </c>
    </row>
    <row r="976" spans="1:6" x14ac:dyDescent="0.25">
      <c r="A976" t="str">
        <f t="shared" si="214"/>
        <v>Eliot Horowitz</v>
      </c>
      <c r="E976">
        <f t="shared" ref="E976:E978" si="224">E975</f>
        <v>4</v>
      </c>
      <c r="F976">
        <f t="shared" si="221"/>
        <v>0</v>
      </c>
    </row>
    <row r="977" spans="1:6" x14ac:dyDescent="0.25">
      <c r="A977" t="str">
        <f t="shared" si="214"/>
        <v>Eliot Horowitz</v>
      </c>
      <c r="C977">
        <v>1</v>
      </c>
      <c r="D977" t="s">
        <v>126</v>
      </c>
      <c r="E977">
        <f t="shared" si="224"/>
        <v>4</v>
      </c>
      <c r="F977">
        <f t="shared" si="221"/>
        <v>4</v>
      </c>
    </row>
    <row r="978" spans="1:6" x14ac:dyDescent="0.25">
      <c r="A978" t="s">
        <v>550</v>
      </c>
      <c r="E978">
        <f t="shared" si="224"/>
        <v>4</v>
      </c>
      <c r="F978">
        <f t="shared" si="221"/>
        <v>0</v>
      </c>
    </row>
    <row r="979" spans="1:6" x14ac:dyDescent="0.25">
      <c r="A979" t="str">
        <f t="shared" ref="A979:A1010" si="225">A978</f>
        <v>Eric Milkie</v>
      </c>
      <c r="B979" t="s">
        <v>258</v>
      </c>
      <c r="E979">
        <v>18</v>
      </c>
      <c r="F979">
        <f t="shared" si="221"/>
        <v>0</v>
      </c>
    </row>
    <row r="980" spans="1:6" x14ac:dyDescent="0.25">
      <c r="A980" t="str">
        <f t="shared" si="225"/>
        <v>Eric Milkie</v>
      </c>
      <c r="E980">
        <f t="shared" ref="E980:E982" si="226">E979</f>
        <v>18</v>
      </c>
      <c r="F980">
        <f t="shared" si="221"/>
        <v>0</v>
      </c>
    </row>
    <row r="981" spans="1:6" x14ac:dyDescent="0.25">
      <c r="A981" t="str">
        <f t="shared" si="225"/>
        <v>Eric Milkie</v>
      </c>
      <c r="C981">
        <v>1</v>
      </c>
      <c r="D981" t="s">
        <v>86</v>
      </c>
      <c r="E981">
        <f t="shared" si="226"/>
        <v>18</v>
      </c>
      <c r="F981">
        <f t="shared" si="221"/>
        <v>18</v>
      </c>
    </row>
    <row r="982" spans="1:6" x14ac:dyDescent="0.25">
      <c r="A982" t="str">
        <f t="shared" si="225"/>
        <v>Eric Milkie</v>
      </c>
      <c r="E982">
        <f t="shared" si="226"/>
        <v>18</v>
      </c>
      <c r="F982">
        <f t="shared" si="221"/>
        <v>0</v>
      </c>
    </row>
    <row r="983" spans="1:6" x14ac:dyDescent="0.25">
      <c r="A983" t="str">
        <f t="shared" si="225"/>
        <v>Eric Milkie</v>
      </c>
      <c r="B983" t="s">
        <v>259</v>
      </c>
      <c r="E983">
        <v>192</v>
      </c>
      <c r="F983">
        <f t="shared" si="221"/>
        <v>0</v>
      </c>
    </row>
    <row r="984" spans="1:6" x14ac:dyDescent="0.25">
      <c r="A984" t="str">
        <f t="shared" si="225"/>
        <v>Eric Milkie</v>
      </c>
      <c r="E984">
        <f t="shared" ref="E984:E988" si="227">E983</f>
        <v>192</v>
      </c>
      <c r="F984">
        <f t="shared" si="221"/>
        <v>0</v>
      </c>
    </row>
    <row r="985" spans="1:6" x14ac:dyDescent="0.25">
      <c r="A985" t="str">
        <f t="shared" si="225"/>
        <v>Eric Milkie</v>
      </c>
      <c r="C985">
        <v>0.249</v>
      </c>
      <c r="D985" t="s">
        <v>223</v>
      </c>
      <c r="E985">
        <f t="shared" si="227"/>
        <v>192</v>
      </c>
      <c r="F985">
        <f t="shared" si="221"/>
        <v>47.808</v>
      </c>
    </row>
    <row r="986" spans="1:6" x14ac:dyDescent="0.25">
      <c r="A986" t="str">
        <f t="shared" si="225"/>
        <v>Eric Milkie</v>
      </c>
      <c r="C986">
        <v>2.5999999999999999E-2</v>
      </c>
      <c r="D986" t="s">
        <v>13</v>
      </c>
      <c r="E986">
        <f t="shared" si="227"/>
        <v>192</v>
      </c>
      <c r="F986">
        <f t="shared" si="221"/>
        <v>4.992</v>
      </c>
    </row>
    <row r="987" spans="1:6" x14ac:dyDescent="0.25">
      <c r="A987" t="str">
        <f t="shared" si="225"/>
        <v>Eric Milkie</v>
      </c>
      <c r="C987">
        <v>0.72299999999999998</v>
      </c>
      <c r="D987" t="s">
        <v>11</v>
      </c>
      <c r="E987">
        <f t="shared" si="227"/>
        <v>192</v>
      </c>
      <c r="F987">
        <f t="shared" si="221"/>
        <v>138.816</v>
      </c>
    </row>
    <row r="988" spans="1:6" x14ac:dyDescent="0.25">
      <c r="A988" t="str">
        <f t="shared" si="225"/>
        <v>Eric Milkie</v>
      </c>
      <c r="E988">
        <f t="shared" si="227"/>
        <v>192</v>
      </c>
      <c r="F988">
        <f t="shared" si="221"/>
        <v>0</v>
      </c>
    </row>
    <row r="989" spans="1:6" x14ac:dyDescent="0.25">
      <c r="A989" t="str">
        <f t="shared" si="225"/>
        <v>Eric Milkie</v>
      </c>
      <c r="B989" t="s">
        <v>260</v>
      </c>
      <c r="E989">
        <v>4</v>
      </c>
      <c r="F989">
        <f t="shared" si="221"/>
        <v>0</v>
      </c>
    </row>
    <row r="990" spans="1:6" x14ac:dyDescent="0.25">
      <c r="A990" t="str">
        <f t="shared" si="225"/>
        <v>Eric Milkie</v>
      </c>
      <c r="E990">
        <f t="shared" ref="E990:E992" si="228">E989</f>
        <v>4</v>
      </c>
      <c r="F990">
        <f t="shared" si="221"/>
        <v>0</v>
      </c>
    </row>
    <row r="991" spans="1:6" x14ac:dyDescent="0.25">
      <c r="A991" t="str">
        <f t="shared" si="225"/>
        <v>Eric Milkie</v>
      </c>
      <c r="C991">
        <v>1</v>
      </c>
      <c r="D991" t="s">
        <v>18</v>
      </c>
      <c r="E991">
        <f t="shared" si="228"/>
        <v>4</v>
      </c>
      <c r="F991">
        <f t="shared" si="221"/>
        <v>4</v>
      </c>
    </row>
    <row r="992" spans="1:6" x14ac:dyDescent="0.25">
      <c r="A992" t="str">
        <f t="shared" si="225"/>
        <v>Eric Milkie</v>
      </c>
      <c r="E992">
        <f t="shared" si="228"/>
        <v>4</v>
      </c>
      <c r="F992">
        <f t="shared" si="221"/>
        <v>0</v>
      </c>
    </row>
    <row r="993" spans="1:6" x14ac:dyDescent="0.25">
      <c r="A993" t="str">
        <f t="shared" si="225"/>
        <v>Eric Milkie</v>
      </c>
      <c r="B993" t="s">
        <v>261</v>
      </c>
      <c r="E993">
        <v>108</v>
      </c>
      <c r="F993">
        <f t="shared" si="221"/>
        <v>0</v>
      </c>
    </row>
    <row r="994" spans="1:6" x14ac:dyDescent="0.25">
      <c r="A994" t="str">
        <f t="shared" si="225"/>
        <v>Eric Milkie</v>
      </c>
      <c r="E994">
        <f t="shared" ref="E994:E999" si="229">E993</f>
        <v>108</v>
      </c>
      <c r="F994">
        <f t="shared" si="221"/>
        <v>0</v>
      </c>
    </row>
    <row r="995" spans="1:6" x14ac:dyDescent="0.25">
      <c r="A995" t="str">
        <f t="shared" si="225"/>
        <v>Eric Milkie</v>
      </c>
      <c r="C995">
        <v>0.16400000000000001</v>
      </c>
      <c r="D995" t="s">
        <v>139</v>
      </c>
      <c r="E995">
        <f t="shared" si="229"/>
        <v>108</v>
      </c>
      <c r="F995">
        <f t="shared" si="221"/>
        <v>17.712</v>
      </c>
    </row>
    <row r="996" spans="1:6" x14ac:dyDescent="0.25">
      <c r="A996" t="str">
        <f t="shared" si="225"/>
        <v>Eric Milkie</v>
      </c>
      <c r="C996">
        <v>0.156</v>
      </c>
      <c r="D996" t="s">
        <v>13</v>
      </c>
      <c r="E996">
        <f t="shared" si="229"/>
        <v>108</v>
      </c>
      <c r="F996">
        <f t="shared" si="221"/>
        <v>16.847999999999999</v>
      </c>
    </row>
    <row r="997" spans="1:6" x14ac:dyDescent="0.25">
      <c r="A997" t="str">
        <f t="shared" si="225"/>
        <v>Eric Milkie</v>
      </c>
      <c r="C997">
        <v>0.29199999999999998</v>
      </c>
      <c r="D997" t="s">
        <v>262</v>
      </c>
      <c r="E997">
        <f t="shared" si="229"/>
        <v>108</v>
      </c>
      <c r="F997">
        <f t="shared" si="221"/>
        <v>31.535999999999998</v>
      </c>
    </row>
    <row r="998" spans="1:6" x14ac:dyDescent="0.25">
      <c r="A998" t="str">
        <f t="shared" si="225"/>
        <v>Eric Milkie</v>
      </c>
      <c r="C998">
        <v>0.38600000000000001</v>
      </c>
      <c r="D998" t="s">
        <v>11</v>
      </c>
      <c r="E998">
        <f t="shared" si="229"/>
        <v>108</v>
      </c>
      <c r="F998">
        <f t="shared" si="221"/>
        <v>41.688000000000002</v>
      </c>
    </row>
    <row r="999" spans="1:6" x14ac:dyDescent="0.25">
      <c r="A999" t="str">
        <f t="shared" si="225"/>
        <v>Eric Milkie</v>
      </c>
      <c r="E999">
        <f t="shared" si="229"/>
        <v>108</v>
      </c>
      <c r="F999">
        <f t="shared" si="221"/>
        <v>0</v>
      </c>
    </row>
    <row r="1000" spans="1:6" x14ac:dyDescent="0.25">
      <c r="A1000" t="str">
        <f t="shared" si="225"/>
        <v>Eric Milkie</v>
      </c>
      <c r="B1000" t="s">
        <v>263</v>
      </c>
      <c r="E1000">
        <v>105</v>
      </c>
      <c r="F1000">
        <f t="shared" si="221"/>
        <v>0</v>
      </c>
    </row>
    <row r="1001" spans="1:6" x14ac:dyDescent="0.25">
      <c r="A1001" t="str">
        <f t="shared" si="225"/>
        <v>Eric Milkie</v>
      </c>
      <c r="E1001">
        <f t="shared" ref="E1001:E1004" si="230">E1000</f>
        <v>105</v>
      </c>
      <c r="F1001">
        <f t="shared" si="221"/>
        <v>0</v>
      </c>
    </row>
    <row r="1002" spans="1:6" x14ac:dyDescent="0.25">
      <c r="A1002" t="str">
        <f t="shared" si="225"/>
        <v>Eric Milkie</v>
      </c>
      <c r="C1002">
        <v>3.5999999999999997E-2</v>
      </c>
      <c r="D1002" t="s">
        <v>264</v>
      </c>
      <c r="E1002">
        <f t="shared" si="230"/>
        <v>105</v>
      </c>
      <c r="F1002">
        <f t="shared" si="221"/>
        <v>3.78</v>
      </c>
    </row>
    <row r="1003" spans="1:6" x14ac:dyDescent="0.25">
      <c r="A1003" t="str">
        <f t="shared" si="225"/>
        <v>Eric Milkie</v>
      </c>
      <c r="C1003">
        <v>0.96299999999999997</v>
      </c>
      <c r="D1003" t="s">
        <v>262</v>
      </c>
      <c r="E1003">
        <f t="shared" si="230"/>
        <v>105</v>
      </c>
      <c r="F1003">
        <f t="shared" si="221"/>
        <v>101.11499999999999</v>
      </c>
    </row>
    <row r="1004" spans="1:6" x14ac:dyDescent="0.25">
      <c r="A1004" t="str">
        <f t="shared" si="225"/>
        <v>Eric Milkie</v>
      </c>
      <c r="E1004">
        <f t="shared" si="230"/>
        <v>105</v>
      </c>
      <c r="F1004">
        <f t="shared" si="221"/>
        <v>0</v>
      </c>
    </row>
    <row r="1005" spans="1:6" x14ac:dyDescent="0.25">
      <c r="A1005" t="str">
        <f t="shared" si="225"/>
        <v>Eric Milkie</v>
      </c>
      <c r="B1005" t="s">
        <v>265</v>
      </c>
      <c r="E1005">
        <v>107</v>
      </c>
      <c r="F1005">
        <f t="shared" si="221"/>
        <v>0</v>
      </c>
    </row>
    <row r="1006" spans="1:6" x14ac:dyDescent="0.25">
      <c r="A1006" t="str">
        <f t="shared" si="225"/>
        <v>Eric Milkie</v>
      </c>
      <c r="E1006">
        <f t="shared" ref="E1006:E1010" si="231">E1005</f>
        <v>107</v>
      </c>
      <c r="F1006">
        <f t="shared" si="221"/>
        <v>0</v>
      </c>
    </row>
    <row r="1007" spans="1:6" x14ac:dyDescent="0.25">
      <c r="A1007" t="str">
        <f t="shared" si="225"/>
        <v>Eric Milkie</v>
      </c>
      <c r="C1007">
        <v>0.74</v>
      </c>
      <c r="D1007" t="s">
        <v>18</v>
      </c>
      <c r="E1007">
        <f t="shared" si="231"/>
        <v>107</v>
      </c>
      <c r="F1007">
        <f t="shared" si="221"/>
        <v>79.179999999999993</v>
      </c>
    </row>
    <row r="1008" spans="1:6" x14ac:dyDescent="0.25">
      <c r="A1008" t="str">
        <f t="shared" si="225"/>
        <v>Eric Milkie</v>
      </c>
      <c r="C1008">
        <v>9.5000000000000001E-2</v>
      </c>
      <c r="D1008" t="s">
        <v>19</v>
      </c>
      <c r="E1008">
        <f t="shared" si="231"/>
        <v>107</v>
      </c>
      <c r="F1008">
        <f t="shared" si="221"/>
        <v>10.165000000000001</v>
      </c>
    </row>
    <row r="1009" spans="1:6" x14ac:dyDescent="0.25">
      <c r="A1009" t="str">
        <f t="shared" si="225"/>
        <v>Eric Milkie</v>
      </c>
      <c r="C1009">
        <v>0.16400000000000001</v>
      </c>
      <c r="D1009" t="s">
        <v>13</v>
      </c>
      <c r="E1009">
        <f t="shared" si="231"/>
        <v>107</v>
      </c>
      <c r="F1009">
        <f t="shared" si="221"/>
        <v>17.548000000000002</v>
      </c>
    </row>
    <row r="1010" spans="1:6" x14ac:dyDescent="0.25">
      <c r="A1010" t="str">
        <f t="shared" si="225"/>
        <v>Eric Milkie</v>
      </c>
      <c r="E1010">
        <f t="shared" si="231"/>
        <v>107</v>
      </c>
      <c r="F1010">
        <f t="shared" si="221"/>
        <v>0</v>
      </c>
    </row>
    <row r="1011" spans="1:6" x14ac:dyDescent="0.25">
      <c r="A1011" t="str">
        <f t="shared" ref="A1011:A1042" si="232">A1010</f>
        <v>Eric Milkie</v>
      </c>
      <c r="B1011" t="s">
        <v>266</v>
      </c>
      <c r="E1011">
        <v>21</v>
      </c>
      <c r="F1011">
        <f t="shared" si="221"/>
        <v>0</v>
      </c>
    </row>
    <row r="1012" spans="1:6" x14ac:dyDescent="0.25">
      <c r="A1012" t="str">
        <f t="shared" si="232"/>
        <v>Eric Milkie</v>
      </c>
      <c r="E1012">
        <f t="shared" ref="E1012:E1014" si="233">E1011</f>
        <v>21</v>
      </c>
      <c r="F1012">
        <f t="shared" si="221"/>
        <v>0</v>
      </c>
    </row>
    <row r="1013" spans="1:6" x14ac:dyDescent="0.25">
      <c r="A1013" t="str">
        <f t="shared" si="232"/>
        <v>Eric Milkie</v>
      </c>
      <c r="C1013">
        <v>1</v>
      </c>
      <c r="D1013" t="s">
        <v>11</v>
      </c>
      <c r="E1013">
        <f t="shared" si="233"/>
        <v>21</v>
      </c>
      <c r="F1013">
        <f t="shared" si="221"/>
        <v>21</v>
      </c>
    </row>
    <row r="1014" spans="1:6" x14ac:dyDescent="0.25">
      <c r="A1014" t="str">
        <f t="shared" si="232"/>
        <v>Eric Milkie</v>
      </c>
      <c r="E1014">
        <f t="shared" si="233"/>
        <v>21</v>
      </c>
      <c r="F1014">
        <f t="shared" si="221"/>
        <v>0</v>
      </c>
    </row>
    <row r="1015" spans="1:6" x14ac:dyDescent="0.25">
      <c r="A1015" t="str">
        <f t="shared" si="232"/>
        <v>Eric Milkie</v>
      </c>
      <c r="B1015" t="s">
        <v>267</v>
      </c>
      <c r="E1015">
        <v>60</v>
      </c>
      <c r="F1015">
        <f t="shared" si="221"/>
        <v>0</v>
      </c>
    </row>
    <row r="1016" spans="1:6" x14ac:dyDescent="0.25">
      <c r="A1016" t="str">
        <f t="shared" si="232"/>
        <v>Eric Milkie</v>
      </c>
      <c r="E1016">
        <f t="shared" ref="E1016:E1018" si="234">E1015</f>
        <v>60</v>
      </c>
      <c r="F1016">
        <f t="shared" si="221"/>
        <v>0</v>
      </c>
    </row>
    <row r="1017" spans="1:6" x14ac:dyDescent="0.25">
      <c r="A1017" t="str">
        <f t="shared" si="232"/>
        <v>Eric Milkie</v>
      </c>
      <c r="C1017">
        <v>0.41499999999999998</v>
      </c>
      <c r="D1017" t="s">
        <v>268</v>
      </c>
      <c r="E1017">
        <f t="shared" si="234"/>
        <v>60</v>
      </c>
      <c r="F1017">
        <f t="shared" si="221"/>
        <v>24.9</v>
      </c>
    </row>
    <row r="1018" spans="1:6" x14ac:dyDescent="0.25">
      <c r="A1018" t="str">
        <f t="shared" si="232"/>
        <v>Eric Milkie</v>
      </c>
      <c r="E1018">
        <f t="shared" si="234"/>
        <v>60</v>
      </c>
      <c r="F1018">
        <f t="shared" si="221"/>
        <v>0</v>
      </c>
    </row>
    <row r="1019" spans="1:6" x14ac:dyDescent="0.25">
      <c r="A1019" t="str">
        <f t="shared" si="232"/>
        <v>Eric Milkie</v>
      </c>
      <c r="B1019" t="s">
        <v>269</v>
      </c>
      <c r="E1019">
        <v>11</v>
      </c>
      <c r="F1019">
        <f t="shared" si="221"/>
        <v>0</v>
      </c>
    </row>
    <row r="1020" spans="1:6" x14ac:dyDescent="0.25">
      <c r="A1020" t="str">
        <f t="shared" si="232"/>
        <v>Eric Milkie</v>
      </c>
      <c r="E1020">
        <f t="shared" ref="E1020:E1022" si="235">E1019</f>
        <v>11</v>
      </c>
      <c r="F1020">
        <f t="shared" si="221"/>
        <v>0</v>
      </c>
    </row>
    <row r="1021" spans="1:6" x14ac:dyDescent="0.25">
      <c r="A1021" t="str">
        <f t="shared" si="232"/>
        <v>Eric Milkie</v>
      </c>
      <c r="C1021">
        <v>1</v>
      </c>
      <c r="D1021" t="s">
        <v>79</v>
      </c>
      <c r="E1021">
        <f t="shared" si="235"/>
        <v>11</v>
      </c>
      <c r="F1021">
        <f t="shared" si="221"/>
        <v>11</v>
      </c>
    </row>
    <row r="1022" spans="1:6" x14ac:dyDescent="0.25">
      <c r="A1022" t="str">
        <f t="shared" si="232"/>
        <v>Eric Milkie</v>
      </c>
      <c r="E1022">
        <f t="shared" si="235"/>
        <v>11</v>
      </c>
      <c r="F1022">
        <f t="shared" si="221"/>
        <v>0</v>
      </c>
    </row>
    <row r="1023" spans="1:6" x14ac:dyDescent="0.25">
      <c r="A1023" t="str">
        <f t="shared" si="232"/>
        <v>Eric Milkie</v>
      </c>
      <c r="B1023" t="s">
        <v>270</v>
      </c>
      <c r="E1023">
        <v>6</v>
      </c>
      <c r="F1023">
        <f t="shared" si="221"/>
        <v>0</v>
      </c>
    </row>
    <row r="1024" spans="1:6" x14ac:dyDescent="0.25">
      <c r="A1024" t="str">
        <f t="shared" si="232"/>
        <v>Eric Milkie</v>
      </c>
      <c r="E1024">
        <f t="shared" ref="E1024:E1025" si="236">E1023</f>
        <v>6</v>
      </c>
      <c r="F1024">
        <f t="shared" si="221"/>
        <v>0</v>
      </c>
    </row>
    <row r="1025" spans="1:6" x14ac:dyDescent="0.25">
      <c r="A1025" t="str">
        <f t="shared" si="232"/>
        <v>Eric Milkie</v>
      </c>
      <c r="E1025">
        <f t="shared" si="236"/>
        <v>6</v>
      </c>
      <c r="F1025">
        <f t="shared" si="221"/>
        <v>0</v>
      </c>
    </row>
    <row r="1026" spans="1:6" x14ac:dyDescent="0.25">
      <c r="A1026" t="str">
        <f t="shared" si="232"/>
        <v>Eric Milkie</v>
      </c>
      <c r="B1026" t="s">
        <v>271</v>
      </c>
      <c r="E1026">
        <v>30</v>
      </c>
      <c r="F1026">
        <f t="shared" si="221"/>
        <v>0</v>
      </c>
    </row>
    <row r="1027" spans="1:6" x14ac:dyDescent="0.25">
      <c r="A1027" t="str">
        <f t="shared" si="232"/>
        <v>Eric Milkie</v>
      </c>
      <c r="E1027">
        <f t="shared" ref="E1027:E1029" si="237">E1026</f>
        <v>30</v>
      </c>
      <c r="F1027">
        <f t="shared" ref="F1027:F1090" si="238">E1027*C1027</f>
        <v>0</v>
      </c>
    </row>
    <row r="1028" spans="1:6" x14ac:dyDescent="0.25">
      <c r="A1028" t="str">
        <f t="shared" si="232"/>
        <v>Eric Milkie</v>
      </c>
      <c r="C1028">
        <v>1</v>
      </c>
      <c r="D1028" t="s">
        <v>30</v>
      </c>
      <c r="E1028">
        <f t="shared" si="237"/>
        <v>30</v>
      </c>
      <c r="F1028">
        <f t="shared" si="238"/>
        <v>30</v>
      </c>
    </row>
    <row r="1029" spans="1:6" x14ac:dyDescent="0.25">
      <c r="A1029" t="str">
        <f t="shared" si="232"/>
        <v>Eric Milkie</v>
      </c>
      <c r="E1029">
        <f t="shared" si="237"/>
        <v>30</v>
      </c>
      <c r="F1029">
        <f t="shared" si="238"/>
        <v>0</v>
      </c>
    </row>
    <row r="1030" spans="1:6" x14ac:dyDescent="0.25">
      <c r="A1030" t="str">
        <f t="shared" si="232"/>
        <v>Eric Milkie</v>
      </c>
      <c r="B1030" t="s">
        <v>272</v>
      </c>
      <c r="E1030">
        <v>4</v>
      </c>
      <c r="F1030">
        <f t="shared" si="238"/>
        <v>0</v>
      </c>
    </row>
    <row r="1031" spans="1:6" x14ac:dyDescent="0.25">
      <c r="A1031" t="str">
        <f t="shared" si="232"/>
        <v>Eric Milkie</v>
      </c>
      <c r="E1031">
        <f t="shared" ref="E1031:E1033" si="239">E1030</f>
        <v>4</v>
      </c>
      <c r="F1031">
        <f t="shared" si="238"/>
        <v>0</v>
      </c>
    </row>
    <row r="1032" spans="1:6" x14ac:dyDescent="0.25">
      <c r="A1032" t="str">
        <f t="shared" si="232"/>
        <v>Eric Milkie</v>
      </c>
      <c r="C1032">
        <v>1</v>
      </c>
      <c r="D1032" t="s">
        <v>11</v>
      </c>
      <c r="E1032">
        <f t="shared" si="239"/>
        <v>4</v>
      </c>
      <c r="F1032">
        <f t="shared" si="238"/>
        <v>4</v>
      </c>
    </row>
    <row r="1033" spans="1:6" x14ac:dyDescent="0.25">
      <c r="A1033" t="str">
        <f t="shared" si="232"/>
        <v>Eric Milkie</v>
      </c>
      <c r="E1033">
        <f t="shared" si="239"/>
        <v>4</v>
      </c>
      <c r="F1033">
        <f t="shared" si="238"/>
        <v>0</v>
      </c>
    </row>
    <row r="1034" spans="1:6" x14ac:dyDescent="0.25">
      <c r="A1034" t="str">
        <f t="shared" si="232"/>
        <v>Eric Milkie</v>
      </c>
      <c r="B1034" t="s">
        <v>273</v>
      </c>
      <c r="E1034">
        <v>10</v>
      </c>
      <c r="F1034">
        <f t="shared" si="238"/>
        <v>0</v>
      </c>
    </row>
    <row r="1035" spans="1:6" x14ac:dyDescent="0.25">
      <c r="A1035" t="str">
        <f t="shared" si="232"/>
        <v>Eric Milkie</v>
      </c>
      <c r="E1035">
        <f t="shared" ref="E1035:E1037" si="240">E1034</f>
        <v>10</v>
      </c>
      <c r="F1035">
        <f t="shared" si="238"/>
        <v>0</v>
      </c>
    </row>
    <row r="1036" spans="1:6" x14ac:dyDescent="0.25">
      <c r="A1036" t="str">
        <f t="shared" si="232"/>
        <v>Eric Milkie</v>
      </c>
      <c r="C1036">
        <v>1</v>
      </c>
      <c r="D1036" t="s">
        <v>126</v>
      </c>
      <c r="E1036">
        <f t="shared" si="240"/>
        <v>10</v>
      </c>
      <c r="F1036">
        <f t="shared" si="238"/>
        <v>10</v>
      </c>
    </row>
    <row r="1037" spans="1:6" x14ac:dyDescent="0.25">
      <c r="A1037" t="str">
        <f t="shared" si="232"/>
        <v>Eric Milkie</v>
      </c>
      <c r="E1037">
        <f t="shared" si="240"/>
        <v>10</v>
      </c>
      <c r="F1037">
        <f t="shared" si="238"/>
        <v>0</v>
      </c>
    </row>
    <row r="1038" spans="1:6" x14ac:dyDescent="0.25">
      <c r="A1038" t="str">
        <f t="shared" si="232"/>
        <v>Eric Milkie</v>
      </c>
      <c r="B1038" t="s">
        <v>274</v>
      </c>
      <c r="E1038">
        <v>6</v>
      </c>
      <c r="F1038">
        <f t="shared" si="238"/>
        <v>0</v>
      </c>
    </row>
    <row r="1039" spans="1:6" x14ac:dyDescent="0.25">
      <c r="A1039" t="str">
        <f t="shared" si="232"/>
        <v>Eric Milkie</v>
      </c>
      <c r="E1039">
        <f t="shared" ref="E1039:E1041" si="241">E1038</f>
        <v>6</v>
      </c>
      <c r="F1039">
        <f t="shared" si="238"/>
        <v>0</v>
      </c>
    </row>
    <row r="1040" spans="1:6" x14ac:dyDescent="0.25">
      <c r="A1040" t="str">
        <f t="shared" si="232"/>
        <v>Eric Milkie</v>
      </c>
      <c r="C1040">
        <v>1</v>
      </c>
      <c r="D1040" t="s">
        <v>19</v>
      </c>
      <c r="E1040">
        <f t="shared" si="241"/>
        <v>6</v>
      </c>
      <c r="F1040">
        <f t="shared" si="238"/>
        <v>6</v>
      </c>
    </row>
    <row r="1041" spans="1:6" x14ac:dyDescent="0.25">
      <c r="A1041" t="str">
        <f t="shared" si="232"/>
        <v>Eric Milkie</v>
      </c>
      <c r="E1041">
        <f t="shared" si="241"/>
        <v>6</v>
      </c>
      <c r="F1041">
        <f t="shared" si="238"/>
        <v>0</v>
      </c>
    </row>
    <row r="1042" spans="1:6" x14ac:dyDescent="0.25">
      <c r="A1042" t="str">
        <f t="shared" si="232"/>
        <v>Eric Milkie</v>
      </c>
      <c r="B1042" t="s">
        <v>275</v>
      </c>
      <c r="E1042">
        <v>30</v>
      </c>
      <c r="F1042">
        <f t="shared" si="238"/>
        <v>0</v>
      </c>
    </row>
    <row r="1043" spans="1:6" x14ac:dyDescent="0.25">
      <c r="A1043" t="str">
        <f t="shared" ref="A1043:A1066" si="242">A1042</f>
        <v>Eric Milkie</v>
      </c>
      <c r="E1043">
        <f t="shared" ref="E1043:E1046" si="243">E1042</f>
        <v>30</v>
      </c>
      <c r="F1043">
        <f t="shared" si="238"/>
        <v>0</v>
      </c>
    </row>
    <row r="1044" spans="1:6" x14ac:dyDescent="0.25">
      <c r="A1044" t="str">
        <f t="shared" si="242"/>
        <v>Eric Milkie</v>
      </c>
      <c r="C1044">
        <v>0.57599999999999996</v>
      </c>
      <c r="D1044" t="s">
        <v>126</v>
      </c>
      <c r="E1044">
        <f t="shared" si="243"/>
        <v>30</v>
      </c>
      <c r="F1044">
        <f t="shared" si="238"/>
        <v>17.279999999999998</v>
      </c>
    </row>
    <row r="1045" spans="1:6" x14ac:dyDescent="0.25">
      <c r="A1045" t="str">
        <f t="shared" si="242"/>
        <v>Eric Milkie</v>
      </c>
      <c r="C1045">
        <v>0.42299999999999999</v>
      </c>
      <c r="D1045" t="s">
        <v>18</v>
      </c>
      <c r="E1045">
        <f t="shared" si="243"/>
        <v>30</v>
      </c>
      <c r="F1045">
        <f t="shared" si="238"/>
        <v>12.69</v>
      </c>
    </row>
    <row r="1046" spans="1:6" x14ac:dyDescent="0.25">
      <c r="A1046" t="str">
        <f t="shared" si="242"/>
        <v>Eric Milkie</v>
      </c>
      <c r="E1046">
        <f t="shared" si="243"/>
        <v>30</v>
      </c>
      <c r="F1046">
        <f t="shared" si="238"/>
        <v>0</v>
      </c>
    </row>
    <row r="1047" spans="1:6" x14ac:dyDescent="0.25">
      <c r="A1047" t="str">
        <f t="shared" si="242"/>
        <v>Eric Milkie</v>
      </c>
      <c r="B1047" t="s">
        <v>276</v>
      </c>
      <c r="E1047">
        <v>2</v>
      </c>
      <c r="F1047">
        <f t="shared" si="238"/>
        <v>0</v>
      </c>
    </row>
    <row r="1048" spans="1:6" x14ac:dyDescent="0.25">
      <c r="A1048" t="str">
        <f t="shared" si="242"/>
        <v>Eric Milkie</v>
      </c>
      <c r="E1048">
        <f t="shared" ref="E1048:E1050" si="244">E1047</f>
        <v>2</v>
      </c>
      <c r="F1048">
        <f t="shared" si="238"/>
        <v>0</v>
      </c>
    </row>
    <row r="1049" spans="1:6" x14ac:dyDescent="0.25">
      <c r="A1049" t="str">
        <f t="shared" si="242"/>
        <v>Eric Milkie</v>
      </c>
      <c r="C1049">
        <v>1</v>
      </c>
      <c r="D1049" t="s">
        <v>126</v>
      </c>
      <c r="E1049">
        <f t="shared" si="244"/>
        <v>2</v>
      </c>
      <c r="F1049">
        <f t="shared" si="238"/>
        <v>2</v>
      </c>
    </row>
    <row r="1050" spans="1:6" x14ac:dyDescent="0.25">
      <c r="A1050" t="str">
        <f t="shared" si="242"/>
        <v>Eric Milkie</v>
      </c>
      <c r="E1050">
        <f t="shared" si="244"/>
        <v>2</v>
      </c>
      <c r="F1050">
        <f t="shared" si="238"/>
        <v>0</v>
      </c>
    </row>
    <row r="1051" spans="1:6" x14ac:dyDescent="0.25">
      <c r="A1051" t="str">
        <f t="shared" si="242"/>
        <v>Eric Milkie</v>
      </c>
      <c r="B1051" t="s">
        <v>277</v>
      </c>
      <c r="E1051">
        <v>1</v>
      </c>
      <c r="F1051">
        <f t="shared" si="238"/>
        <v>0</v>
      </c>
    </row>
    <row r="1052" spans="1:6" x14ac:dyDescent="0.25">
      <c r="A1052" t="str">
        <f t="shared" si="242"/>
        <v>Eric Milkie</v>
      </c>
      <c r="E1052">
        <f t="shared" ref="E1052:E1054" si="245">E1051</f>
        <v>1</v>
      </c>
      <c r="F1052">
        <f t="shared" si="238"/>
        <v>0</v>
      </c>
    </row>
    <row r="1053" spans="1:6" x14ac:dyDescent="0.25">
      <c r="A1053" t="str">
        <f t="shared" si="242"/>
        <v>Eric Milkie</v>
      </c>
      <c r="C1053">
        <v>1</v>
      </c>
      <c r="D1053" t="s">
        <v>61</v>
      </c>
      <c r="E1053">
        <f t="shared" si="245"/>
        <v>1</v>
      </c>
      <c r="F1053">
        <f t="shared" si="238"/>
        <v>1</v>
      </c>
    </row>
    <row r="1054" spans="1:6" x14ac:dyDescent="0.25">
      <c r="A1054" t="str">
        <f t="shared" si="242"/>
        <v>Eric Milkie</v>
      </c>
      <c r="E1054">
        <f t="shared" si="245"/>
        <v>1</v>
      </c>
      <c r="F1054">
        <f t="shared" si="238"/>
        <v>0</v>
      </c>
    </row>
    <row r="1055" spans="1:6" x14ac:dyDescent="0.25">
      <c r="A1055" t="str">
        <f t="shared" si="242"/>
        <v>Eric Milkie</v>
      </c>
      <c r="B1055" t="s">
        <v>278</v>
      </c>
      <c r="E1055">
        <v>574</v>
      </c>
      <c r="F1055">
        <f t="shared" si="238"/>
        <v>0</v>
      </c>
    </row>
    <row r="1056" spans="1:6" x14ac:dyDescent="0.25">
      <c r="A1056" t="str">
        <f t="shared" si="242"/>
        <v>Eric Milkie</v>
      </c>
      <c r="E1056">
        <f t="shared" ref="E1056:E1059" si="246">E1055</f>
        <v>574</v>
      </c>
      <c r="F1056">
        <f t="shared" si="238"/>
        <v>0</v>
      </c>
    </row>
    <row r="1057" spans="1:6" x14ac:dyDescent="0.25">
      <c r="A1057" t="str">
        <f t="shared" si="242"/>
        <v>Eric Milkie</v>
      </c>
      <c r="C1057">
        <v>0.97499999999999998</v>
      </c>
      <c r="D1057" t="s">
        <v>126</v>
      </c>
      <c r="E1057">
        <f t="shared" si="246"/>
        <v>574</v>
      </c>
      <c r="F1057">
        <f t="shared" si="238"/>
        <v>559.65</v>
      </c>
    </row>
    <row r="1058" spans="1:6" x14ac:dyDescent="0.25">
      <c r="A1058" t="str">
        <f t="shared" si="242"/>
        <v>Eric Milkie</v>
      </c>
      <c r="C1058">
        <v>2.4E-2</v>
      </c>
      <c r="D1058" t="s">
        <v>13</v>
      </c>
      <c r="E1058">
        <f t="shared" si="246"/>
        <v>574</v>
      </c>
      <c r="F1058">
        <f t="shared" si="238"/>
        <v>13.776</v>
      </c>
    </row>
    <row r="1059" spans="1:6" x14ac:dyDescent="0.25">
      <c r="A1059" t="str">
        <f t="shared" si="242"/>
        <v>Eric Milkie</v>
      </c>
      <c r="E1059">
        <f t="shared" si="246"/>
        <v>574</v>
      </c>
      <c r="F1059">
        <f t="shared" si="238"/>
        <v>0</v>
      </c>
    </row>
    <row r="1060" spans="1:6" x14ac:dyDescent="0.25">
      <c r="A1060" t="str">
        <f t="shared" si="242"/>
        <v>Eric Milkie</v>
      </c>
      <c r="B1060" t="s">
        <v>279</v>
      </c>
      <c r="E1060">
        <v>2</v>
      </c>
      <c r="F1060">
        <f t="shared" si="238"/>
        <v>0</v>
      </c>
    </row>
    <row r="1061" spans="1:6" x14ac:dyDescent="0.25">
      <c r="A1061" t="str">
        <f t="shared" si="242"/>
        <v>Eric Milkie</v>
      </c>
      <c r="E1061">
        <f t="shared" ref="E1061:E1063" si="247">E1060</f>
        <v>2</v>
      </c>
      <c r="F1061">
        <f t="shared" si="238"/>
        <v>0</v>
      </c>
    </row>
    <row r="1062" spans="1:6" x14ac:dyDescent="0.25">
      <c r="A1062" t="str">
        <f t="shared" si="242"/>
        <v>Eric Milkie</v>
      </c>
      <c r="C1062">
        <v>1</v>
      </c>
      <c r="D1062" t="s">
        <v>32</v>
      </c>
      <c r="E1062">
        <f t="shared" si="247"/>
        <v>2</v>
      </c>
      <c r="F1062">
        <f t="shared" si="238"/>
        <v>2</v>
      </c>
    </row>
    <row r="1063" spans="1:6" x14ac:dyDescent="0.25">
      <c r="A1063" t="str">
        <f t="shared" si="242"/>
        <v>Eric Milkie</v>
      </c>
      <c r="E1063">
        <f t="shared" si="247"/>
        <v>2</v>
      </c>
      <c r="F1063">
        <f t="shared" si="238"/>
        <v>0</v>
      </c>
    </row>
    <row r="1064" spans="1:6" x14ac:dyDescent="0.25">
      <c r="A1064" t="str">
        <f t="shared" si="242"/>
        <v>Eric Milkie</v>
      </c>
      <c r="B1064" t="s">
        <v>280</v>
      </c>
      <c r="E1064">
        <v>4</v>
      </c>
      <c r="F1064">
        <f t="shared" si="238"/>
        <v>0</v>
      </c>
    </row>
    <row r="1065" spans="1:6" x14ac:dyDescent="0.25">
      <c r="A1065" t="str">
        <f t="shared" si="242"/>
        <v>Eric Milkie</v>
      </c>
      <c r="E1065">
        <f t="shared" ref="E1065:E1067" si="248">E1064</f>
        <v>4</v>
      </c>
      <c r="F1065">
        <f t="shared" si="238"/>
        <v>0</v>
      </c>
    </row>
    <row r="1066" spans="1:6" x14ac:dyDescent="0.25">
      <c r="A1066" t="str">
        <f t="shared" si="242"/>
        <v>Eric Milkie</v>
      </c>
      <c r="C1066">
        <v>1</v>
      </c>
      <c r="D1066" t="s">
        <v>223</v>
      </c>
      <c r="E1066">
        <f t="shared" si="248"/>
        <v>4</v>
      </c>
      <c r="F1066">
        <f t="shared" si="238"/>
        <v>4</v>
      </c>
    </row>
    <row r="1067" spans="1:6" x14ac:dyDescent="0.25">
      <c r="A1067" t="s">
        <v>551</v>
      </c>
      <c r="E1067">
        <f t="shared" si="248"/>
        <v>4</v>
      </c>
      <c r="F1067">
        <f t="shared" si="238"/>
        <v>0</v>
      </c>
    </row>
    <row r="1068" spans="1:6" x14ac:dyDescent="0.25">
      <c r="A1068" t="str">
        <f t="shared" ref="A1068:A1070" si="249">A1067</f>
        <v>Ernie Hershey</v>
      </c>
      <c r="B1068" t="s">
        <v>283</v>
      </c>
      <c r="E1068">
        <v>14</v>
      </c>
      <c r="F1068">
        <f t="shared" si="238"/>
        <v>0</v>
      </c>
    </row>
    <row r="1069" spans="1:6" x14ac:dyDescent="0.25">
      <c r="A1069" t="str">
        <f t="shared" si="249"/>
        <v>Ernie Hershey</v>
      </c>
      <c r="E1069">
        <f t="shared" ref="E1069:E1071" si="250">E1068</f>
        <v>14</v>
      </c>
      <c r="F1069">
        <f t="shared" si="238"/>
        <v>0</v>
      </c>
    </row>
    <row r="1070" spans="1:6" x14ac:dyDescent="0.25">
      <c r="A1070" t="str">
        <f t="shared" si="249"/>
        <v>Ernie Hershey</v>
      </c>
      <c r="C1070">
        <v>0.879</v>
      </c>
      <c r="D1070" t="s">
        <v>71</v>
      </c>
      <c r="E1070">
        <f t="shared" si="250"/>
        <v>14</v>
      </c>
      <c r="F1070">
        <f t="shared" si="238"/>
        <v>12.306000000000001</v>
      </c>
    </row>
    <row r="1071" spans="1:6" x14ac:dyDescent="0.25">
      <c r="A1071" t="s">
        <v>552</v>
      </c>
      <c r="E1071">
        <f t="shared" si="250"/>
        <v>14</v>
      </c>
      <c r="F1071">
        <f t="shared" si="238"/>
        <v>0</v>
      </c>
    </row>
    <row r="1072" spans="1:6" x14ac:dyDescent="0.25">
      <c r="A1072" t="str">
        <f t="shared" ref="A1072:A1103" si="251">A1071</f>
        <v>Greg Studer</v>
      </c>
      <c r="B1072" t="s">
        <v>286</v>
      </c>
      <c r="E1072">
        <v>277</v>
      </c>
      <c r="F1072">
        <f t="shared" si="238"/>
        <v>0</v>
      </c>
    </row>
    <row r="1073" spans="1:6" x14ac:dyDescent="0.25">
      <c r="A1073" t="str">
        <f t="shared" si="251"/>
        <v>Greg Studer</v>
      </c>
      <c r="E1073">
        <f t="shared" ref="E1073:E1077" si="252">E1072</f>
        <v>277</v>
      </c>
      <c r="F1073">
        <f t="shared" si="238"/>
        <v>0</v>
      </c>
    </row>
    <row r="1074" spans="1:6" x14ac:dyDescent="0.25">
      <c r="A1074" t="str">
        <f t="shared" si="251"/>
        <v>Greg Studer</v>
      </c>
      <c r="C1074">
        <v>0.93600000000000005</v>
      </c>
      <c r="D1074" t="s">
        <v>139</v>
      </c>
      <c r="E1074">
        <f t="shared" si="252"/>
        <v>277</v>
      </c>
      <c r="F1074">
        <f t="shared" si="238"/>
        <v>259.27199999999999</v>
      </c>
    </row>
    <row r="1075" spans="1:6" x14ac:dyDescent="0.25">
      <c r="A1075" t="str">
        <f t="shared" si="251"/>
        <v>Greg Studer</v>
      </c>
      <c r="C1075">
        <v>4.8000000000000001E-2</v>
      </c>
      <c r="D1075" t="s">
        <v>18</v>
      </c>
      <c r="E1075">
        <f t="shared" si="252"/>
        <v>277</v>
      </c>
      <c r="F1075">
        <f t="shared" si="238"/>
        <v>13.296000000000001</v>
      </c>
    </row>
    <row r="1076" spans="1:6" x14ac:dyDescent="0.25">
      <c r="A1076" t="str">
        <f t="shared" si="251"/>
        <v>Greg Studer</v>
      </c>
      <c r="C1076">
        <v>1.4E-2</v>
      </c>
      <c r="D1076" t="s">
        <v>262</v>
      </c>
      <c r="E1076">
        <f t="shared" si="252"/>
        <v>277</v>
      </c>
      <c r="F1076">
        <f t="shared" si="238"/>
        <v>3.8780000000000001</v>
      </c>
    </row>
    <row r="1077" spans="1:6" x14ac:dyDescent="0.25">
      <c r="A1077" t="str">
        <f t="shared" si="251"/>
        <v>Greg Studer</v>
      </c>
      <c r="E1077">
        <f t="shared" si="252"/>
        <v>277</v>
      </c>
      <c r="F1077">
        <f t="shared" si="238"/>
        <v>0</v>
      </c>
    </row>
    <row r="1078" spans="1:6" x14ac:dyDescent="0.25">
      <c r="A1078" t="str">
        <f t="shared" si="251"/>
        <v>Greg Studer</v>
      </c>
      <c r="B1078" t="s">
        <v>287</v>
      </c>
      <c r="E1078">
        <v>773</v>
      </c>
      <c r="F1078">
        <f t="shared" si="238"/>
        <v>0</v>
      </c>
    </row>
    <row r="1079" spans="1:6" x14ac:dyDescent="0.25">
      <c r="A1079" t="str">
        <f t="shared" si="251"/>
        <v>Greg Studer</v>
      </c>
      <c r="E1079">
        <f t="shared" ref="E1079:E1085" si="253">E1078</f>
        <v>773</v>
      </c>
      <c r="F1079">
        <f t="shared" si="238"/>
        <v>0</v>
      </c>
    </row>
    <row r="1080" spans="1:6" x14ac:dyDescent="0.25">
      <c r="A1080" t="str">
        <f t="shared" si="251"/>
        <v>Greg Studer</v>
      </c>
      <c r="C1080">
        <v>0.111</v>
      </c>
      <c r="D1080" t="s">
        <v>139</v>
      </c>
      <c r="E1080">
        <f t="shared" si="253"/>
        <v>773</v>
      </c>
      <c r="F1080">
        <f t="shared" si="238"/>
        <v>85.802999999999997</v>
      </c>
    </row>
    <row r="1081" spans="1:6" x14ac:dyDescent="0.25">
      <c r="A1081" t="str">
        <f t="shared" si="251"/>
        <v>Greg Studer</v>
      </c>
      <c r="C1081">
        <v>1E-3</v>
      </c>
      <c r="D1081" t="s">
        <v>61</v>
      </c>
      <c r="E1081">
        <f t="shared" si="253"/>
        <v>773</v>
      </c>
      <c r="F1081">
        <f t="shared" si="238"/>
        <v>0.77300000000000002</v>
      </c>
    </row>
    <row r="1082" spans="1:6" x14ac:dyDescent="0.25">
      <c r="A1082" t="str">
        <f t="shared" si="251"/>
        <v>Greg Studer</v>
      </c>
      <c r="C1082">
        <v>8.5999999999999993E-2</v>
      </c>
      <c r="D1082" t="s">
        <v>264</v>
      </c>
      <c r="E1082">
        <f t="shared" si="253"/>
        <v>773</v>
      </c>
      <c r="F1082">
        <f t="shared" si="238"/>
        <v>66.477999999999994</v>
      </c>
    </row>
    <row r="1083" spans="1:6" x14ac:dyDescent="0.25">
      <c r="A1083" t="str">
        <f t="shared" si="251"/>
        <v>Greg Studer</v>
      </c>
      <c r="C1083">
        <v>0.55500000000000005</v>
      </c>
      <c r="D1083" t="s">
        <v>262</v>
      </c>
      <c r="E1083">
        <f t="shared" si="253"/>
        <v>773</v>
      </c>
      <c r="F1083">
        <f t="shared" si="238"/>
        <v>429.01500000000004</v>
      </c>
    </row>
    <row r="1084" spans="1:6" x14ac:dyDescent="0.25">
      <c r="A1084" t="str">
        <f t="shared" si="251"/>
        <v>Greg Studer</v>
      </c>
      <c r="C1084">
        <v>0.24399999999999999</v>
      </c>
      <c r="D1084" t="s">
        <v>11</v>
      </c>
      <c r="E1084">
        <f t="shared" si="253"/>
        <v>773</v>
      </c>
      <c r="F1084">
        <f t="shared" si="238"/>
        <v>188.61199999999999</v>
      </c>
    </row>
    <row r="1085" spans="1:6" x14ac:dyDescent="0.25">
      <c r="A1085" t="str">
        <f t="shared" si="251"/>
        <v>Greg Studer</v>
      </c>
      <c r="E1085">
        <f t="shared" si="253"/>
        <v>773</v>
      </c>
      <c r="F1085">
        <f t="shared" si="238"/>
        <v>0</v>
      </c>
    </row>
    <row r="1086" spans="1:6" x14ac:dyDescent="0.25">
      <c r="A1086" t="str">
        <f t="shared" si="251"/>
        <v>Greg Studer</v>
      </c>
      <c r="B1086" t="s">
        <v>288</v>
      </c>
      <c r="E1086">
        <v>110</v>
      </c>
      <c r="F1086">
        <f t="shared" si="238"/>
        <v>0</v>
      </c>
    </row>
    <row r="1087" spans="1:6" x14ac:dyDescent="0.25">
      <c r="A1087" t="str">
        <f t="shared" si="251"/>
        <v>Greg Studer</v>
      </c>
      <c r="E1087">
        <f t="shared" ref="E1087:E1093" si="254">E1086</f>
        <v>110</v>
      </c>
      <c r="F1087">
        <f t="shared" si="238"/>
        <v>0</v>
      </c>
    </row>
    <row r="1088" spans="1:6" x14ac:dyDescent="0.25">
      <c r="A1088" t="str">
        <f t="shared" si="251"/>
        <v>Greg Studer</v>
      </c>
      <c r="C1088">
        <v>0.629</v>
      </c>
      <c r="D1088" t="s">
        <v>223</v>
      </c>
      <c r="E1088">
        <f t="shared" si="254"/>
        <v>110</v>
      </c>
      <c r="F1088">
        <f t="shared" si="238"/>
        <v>69.19</v>
      </c>
    </row>
    <row r="1089" spans="1:6" x14ac:dyDescent="0.25">
      <c r="A1089" t="str">
        <f t="shared" si="251"/>
        <v>Greg Studer</v>
      </c>
      <c r="C1089">
        <v>0.09</v>
      </c>
      <c r="D1089" t="s">
        <v>264</v>
      </c>
      <c r="E1089">
        <f t="shared" si="254"/>
        <v>110</v>
      </c>
      <c r="F1089">
        <f t="shared" si="238"/>
        <v>9.9</v>
      </c>
    </row>
    <row r="1090" spans="1:6" x14ac:dyDescent="0.25">
      <c r="A1090" t="str">
        <f t="shared" si="251"/>
        <v>Greg Studer</v>
      </c>
      <c r="C1090">
        <v>1.6E-2</v>
      </c>
      <c r="D1090" t="s">
        <v>13</v>
      </c>
      <c r="E1090">
        <f t="shared" si="254"/>
        <v>110</v>
      </c>
      <c r="F1090">
        <f t="shared" si="238"/>
        <v>1.76</v>
      </c>
    </row>
    <row r="1091" spans="1:6" x14ac:dyDescent="0.25">
      <c r="A1091" t="str">
        <f t="shared" si="251"/>
        <v>Greg Studer</v>
      </c>
      <c r="C1091">
        <v>3.5999999999999997E-2</v>
      </c>
      <c r="D1091" t="s">
        <v>289</v>
      </c>
      <c r="E1091">
        <f t="shared" si="254"/>
        <v>110</v>
      </c>
      <c r="F1091">
        <f t="shared" ref="F1091:F1154" si="255">E1091*C1091</f>
        <v>3.9599999999999995</v>
      </c>
    </row>
    <row r="1092" spans="1:6" x14ac:dyDescent="0.25">
      <c r="A1092" t="str">
        <f t="shared" si="251"/>
        <v>Greg Studer</v>
      </c>
      <c r="C1092">
        <v>0.22700000000000001</v>
      </c>
      <c r="D1092" t="s">
        <v>11</v>
      </c>
      <c r="E1092">
        <f t="shared" si="254"/>
        <v>110</v>
      </c>
      <c r="F1092">
        <f t="shared" si="255"/>
        <v>24.970000000000002</v>
      </c>
    </row>
    <row r="1093" spans="1:6" x14ac:dyDescent="0.25">
      <c r="A1093" t="str">
        <f t="shared" si="251"/>
        <v>Greg Studer</v>
      </c>
      <c r="E1093">
        <f t="shared" si="254"/>
        <v>110</v>
      </c>
      <c r="F1093">
        <f t="shared" si="255"/>
        <v>0</v>
      </c>
    </row>
    <row r="1094" spans="1:6" x14ac:dyDescent="0.25">
      <c r="A1094" t="str">
        <f t="shared" si="251"/>
        <v>Greg Studer</v>
      </c>
      <c r="B1094" t="s">
        <v>290</v>
      </c>
      <c r="E1094">
        <v>14</v>
      </c>
      <c r="F1094">
        <f t="shared" si="255"/>
        <v>0</v>
      </c>
    </row>
    <row r="1095" spans="1:6" x14ac:dyDescent="0.25">
      <c r="A1095" t="str">
        <f t="shared" si="251"/>
        <v>Greg Studer</v>
      </c>
      <c r="E1095">
        <f t="shared" ref="E1095:E1097" si="256">E1094</f>
        <v>14</v>
      </c>
      <c r="F1095">
        <f t="shared" si="255"/>
        <v>0</v>
      </c>
    </row>
    <row r="1096" spans="1:6" x14ac:dyDescent="0.25">
      <c r="A1096" t="str">
        <f t="shared" si="251"/>
        <v>Greg Studer</v>
      </c>
      <c r="C1096">
        <v>1</v>
      </c>
      <c r="D1096" t="s">
        <v>291</v>
      </c>
      <c r="E1096">
        <f t="shared" si="256"/>
        <v>14</v>
      </c>
      <c r="F1096">
        <f t="shared" si="255"/>
        <v>14</v>
      </c>
    </row>
    <row r="1097" spans="1:6" x14ac:dyDescent="0.25">
      <c r="A1097" t="str">
        <f t="shared" si="251"/>
        <v>Greg Studer</v>
      </c>
      <c r="E1097">
        <f t="shared" si="256"/>
        <v>14</v>
      </c>
      <c r="F1097">
        <f t="shared" si="255"/>
        <v>0</v>
      </c>
    </row>
    <row r="1098" spans="1:6" x14ac:dyDescent="0.25">
      <c r="A1098" t="str">
        <f t="shared" si="251"/>
        <v>Greg Studer</v>
      </c>
      <c r="B1098" t="s">
        <v>292</v>
      </c>
      <c r="E1098">
        <v>59</v>
      </c>
      <c r="F1098">
        <f t="shared" si="255"/>
        <v>0</v>
      </c>
    </row>
    <row r="1099" spans="1:6" x14ac:dyDescent="0.25">
      <c r="A1099" t="str">
        <f t="shared" si="251"/>
        <v>Greg Studer</v>
      </c>
      <c r="E1099">
        <f t="shared" ref="E1099:E1104" si="257">E1098</f>
        <v>59</v>
      </c>
      <c r="F1099">
        <f t="shared" si="255"/>
        <v>0</v>
      </c>
    </row>
    <row r="1100" spans="1:6" x14ac:dyDescent="0.25">
      <c r="A1100" t="str">
        <f t="shared" si="251"/>
        <v>Greg Studer</v>
      </c>
      <c r="C1100">
        <v>0.13500000000000001</v>
      </c>
      <c r="D1100" t="s">
        <v>291</v>
      </c>
      <c r="E1100">
        <f t="shared" si="257"/>
        <v>59</v>
      </c>
      <c r="F1100">
        <f t="shared" si="255"/>
        <v>7.9650000000000007</v>
      </c>
    </row>
    <row r="1101" spans="1:6" x14ac:dyDescent="0.25">
      <c r="A1101" t="str">
        <f t="shared" si="251"/>
        <v>Greg Studer</v>
      </c>
      <c r="C1101">
        <v>0.46</v>
      </c>
      <c r="D1101" t="s">
        <v>18</v>
      </c>
      <c r="E1101">
        <f t="shared" si="257"/>
        <v>59</v>
      </c>
      <c r="F1101">
        <f t="shared" si="255"/>
        <v>27.14</v>
      </c>
    </row>
    <row r="1102" spans="1:6" x14ac:dyDescent="0.25">
      <c r="A1102" t="str">
        <f t="shared" si="251"/>
        <v>Greg Studer</v>
      </c>
      <c r="C1102">
        <v>0.20300000000000001</v>
      </c>
      <c r="D1102" t="s">
        <v>262</v>
      </c>
      <c r="E1102">
        <f t="shared" si="257"/>
        <v>59</v>
      </c>
      <c r="F1102">
        <f t="shared" si="255"/>
        <v>11.977</v>
      </c>
    </row>
    <row r="1103" spans="1:6" x14ac:dyDescent="0.25">
      <c r="A1103" t="str">
        <f t="shared" si="251"/>
        <v>Greg Studer</v>
      </c>
      <c r="C1103">
        <v>0.2</v>
      </c>
      <c r="D1103" t="s">
        <v>11</v>
      </c>
      <c r="E1103">
        <f t="shared" si="257"/>
        <v>59</v>
      </c>
      <c r="F1103">
        <f t="shared" si="255"/>
        <v>11.8</v>
      </c>
    </row>
    <row r="1104" spans="1:6" x14ac:dyDescent="0.25">
      <c r="A1104" t="str">
        <f t="shared" ref="A1104:A1135" si="258">A1103</f>
        <v>Greg Studer</v>
      </c>
      <c r="E1104">
        <f t="shared" si="257"/>
        <v>59</v>
      </c>
      <c r="F1104">
        <f t="shared" si="255"/>
        <v>0</v>
      </c>
    </row>
    <row r="1105" spans="1:6" x14ac:dyDescent="0.25">
      <c r="A1105" t="str">
        <f t="shared" si="258"/>
        <v>Greg Studer</v>
      </c>
      <c r="B1105" t="s">
        <v>293</v>
      </c>
      <c r="E1105">
        <v>3</v>
      </c>
      <c r="F1105">
        <f t="shared" si="255"/>
        <v>0</v>
      </c>
    </row>
    <row r="1106" spans="1:6" x14ac:dyDescent="0.25">
      <c r="A1106" t="str">
        <f t="shared" si="258"/>
        <v>Greg Studer</v>
      </c>
      <c r="E1106">
        <f t="shared" ref="E1106:E1108" si="259">E1105</f>
        <v>3</v>
      </c>
      <c r="F1106">
        <f t="shared" si="255"/>
        <v>0</v>
      </c>
    </row>
    <row r="1107" spans="1:6" x14ac:dyDescent="0.25">
      <c r="A1107" t="str">
        <f t="shared" si="258"/>
        <v>Greg Studer</v>
      </c>
      <c r="C1107">
        <v>1</v>
      </c>
      <c r="D1107" t="s">
        <v>262</v>
      </c>
      <c r="E1107">
        <f t="shared" si="259"/>
        <v>3</v>
      </c>
      <c r="F1107">
        <f t="shared" si="255"/>
        <v>3</v>
      </c>
    </row>
    <row r="1108" spans="1:6" x14ac:dyDescent="0.25">
      <c r="A1108" t="str">
        <f t="shared" si="258"/>
        <v>Greg Studer</v>
      </c>
      <c r="E1108">
        <f t="shared" si="259"/>
        <v>3</v>
      </c>
      <c r="F1108">
        <f t="shared" si="255"/>
        <v>0</v>
      </c>
    </row>
    <row r="1109" spans="1:6" x14ac:dyDescent="0.25">
      <c r="A1109" t="str">
        <f t="shared" si="258"/>
        <v>Greg Studer</v>
      </c>
      <c r="B1109" t="s">
        <v>294</v>
      </c>
      <c r="E1109">
        <v>1314</v>
      </c>
      <c r="F1109">
        <f t="shared" si="255"/>
        <v>0</v>
      </c>
    </row>
    <row r="1110" spans="1:6" x14ac:dyDescent="0.25">
      <c r="A1110" t="str">
        <f t="shared" si="258"/>
        <v>Greg Studer</v>
      </c>
      <c r="E1110">
        <f t="shared" ref="E1110:E1115" si="260">E1109</f>
        <v>1314</v>
      </c>
      <c r="F1110">
        <f t="shared" si="255"/>
        <v>0</v>
      </c>
    </row>
    <row r="1111" spans="1:6" x14ac:dyDescent="0.25">
      <c r="A1111" t="str">
        <f t="shared" si="258"/>
        <v>Greg Studer</v>
      </c>
      <c r="C1111">
        <v>0.193</v>
      </c>
      <c r="D1111" t="s">
        <v>139</v>
      </c>
      <c r="E1111">
        <f t="shared" si="260"/>
        <v>1314</v>
      </c>
      <c r="F1111">
        <f t="shared" si="255"/>
        <v>253.602</v>
      </c>
    </row>
    <row r="1112" spans="1:6" x14ac:dyDescent="0.25">
      <c r="A1112" t="str">
        <f t="shared" si="258"/>
        <v>Greg Studer</v>
      </c>
      <c r="C1112">
        <v>8.0000000000000002E-3</v>
      </c>
      <c r="D1112" t="s">
        <v>223</v>
      </c>
      <c r="E1112">
        <f t="shared" si="260"/>
        <v>1314</v>
      </c>
      <c r="F1112">
        <f t="shared" si="255"/>
        <v>10.512</v>
      </c>
    </row>
    <row r="1113" spans="1:6" x14ac:dyDescent="0.25">
      <c r="A1113" t="str">
        <f t="shared" si="258"/>
        <v>Greg Studer</v>
      </c>
      <c r="C1113">
        <v>0.36699999999999999</v>
      </c>
      <c r="D1113" t="s">
        <v>262</v>
      </c>
      <c r="E1113">
        <f t="shared" si="260"/>
        <v>1314</v>
      </c>
      <c r="F1113">
        <f t="shared" si="255"/>
        <v>482.238</v>
      </c>
    </row>
    <row r="1114" spans="1:6" x14ac:dyDescent="0.25">
      <c r="A1114" t="str">
        <f t="shared" si="258"/>
        <v>Greg Studer</v>
      </c>
      <c r="C1114">
        <v>0.42899999999999999</v>
      </c>
      <c r="D1114" t="s">
        <v>11</v>
      </c>
      <c r="E1114">
        <f t="shared" si="260"/>
        <v>1314</v>
      </c>
      <c r="F1114">
        <f t="shared" si="255"/>
        <v>563.70600000000002</v>
      </c>
    </row>
    <row r="1115" spans="1:6" x14ac:dyDescent="0.25">
      <c r="A1115" t="str">
        <f t="shared" si="258"/>
        <v>Greg Studer</v>
      </c>
      <c r="E1115">
        <f t="shared" si="260"/>
        <v>1314</v>
      </c>
      <c r="F1115">
        <f t="shared" si="255"/>
        <v>0</v>
      </c>
    </row>
    <row r="1116" spans="1:6" x14ac:dyDescent="0.25">
      <c r="A1116" t="str">
        <f t="shared" si="258"/>
        <v>Greg Studer</v>
      </c>
      <c r="B1116" t="s">
        <v>295</v>
      </c>
      <c r="E1116">
        <v>8</v>
      </c>
      <c r="F1116">
        <f t="shared" si="255"/>
        <v>0</v>
      </c>
    </row>
    <row r="1117" spans="1:6" x14ac:dyDescent="0.25">
      <c r="A1117" t="str">
        <f t="shared" si="258"/>
        <v>Greg Studer</v>
      </c>
      <c r="E1117">
        <f t="shared" ref="E1117:E1120" si="261">E1116</f>
        <v>8</v>
      </c>
      <c r="F1117">
        <f t="shared" si="255"/>
        <v>0</v>
      </c>
    </row>
    <row r="1118" spans="1:6" x14ac:dyDescent="0.25">
      <c r="A1118" t="str">
        <f t="shared" si="258"/>
        <v>Greg Studer</v>
      </c>
      <c r="C1118">
        <v>0.75900000000000001</v>
      </c>
      <c r="D1118" t="s">
        <v>67</v>
      </c>
      <c r="E1118">
        <f t="shared" si="261"/>
        <v>8</v>
      </c>
      <c r="F1118">
        <f t="shared" si="255"/>
        <v>6.0720000000000001</v>
      </c>
    </row>
    <row r="1119" spans="1:6" x14ac:dyDescent="0.25">
      <c r="A1119" t="str">
        <f t="shared" si="258"/>
        <v>Greg Studer</v>
      </c>
      <c r="C1119">
        <v>0.24</v>
      </c>
      <c r="D1119" t="s">
        <v>126</v>
      </c>
      <c r="E1119">
        <f t="shared" si="261"/>
        <v>8</v>
      </c>
      <c r="F1119">
        <f t="shared" si="255"/>
        <v>1.92</v>
      </c>
    </row>
    <row r="1120" spans="1:6" x14ac:dyDescent="0.25">
      <c r="A1120" t="str">
        <f t="shared" si="258"/>
        <v>Greg Studer</v>
      </c>
      <c r="E1120">
        <f t="shared" si="261"/>
        <v>8</v>
      </c>
      <c r="F1120">
        <f t="shared" si="255"/>
        <v>0</v>
      </c>
    </row>
    <row r="1121" spans="1:6" x14ac:dyDescent="0.25">
      <c r="A1121" t="str">
        <f t="shared" si="258"/>
        <v>Greg Studer</v>
      </c>
      <c r="B1121" t="s">
        <v>296</v>
      </c>
      <c r="E1121">
        <v>24</v>
      </c>
      <c r="F1121">
        <f t="shared" si="255"/>
        <v>0</v>
      </c>
    </row>
    <row r="1122" spans="1:6" x14ac:dyDescent="0.25">
      <c r="A1122" t="str">
        <f t="shared" si="258"/>
        <v>Greg Studer</v>
      </c>
      <c r="E1122">
        <f t="shared" ref="E1122:E1126" si="262">E1121</f>
        <v>24</v>
      </c>
      <c r="F1122">
        <f t="shared" si="255"/>
        <v>0</v>
      </c>
    </row>
    <row r="1123" spans="1:6" x14ac:dyDescent="0.25">
      <c r="A1123" t="str">
        <f t="shared" si="258"/>
        <v>Greg Studer</v>
      </c>
      <c r="C1123">
        <v>0.70799999999999996</v>
      </c>
      <c r="D1123" t="s">
        <v>126</v>
      </c>
      <c r="E1123">
        <f t="shared" si="262"/>
        <v>24</v>
      </c>
      <c r="F1123">
        <f t="shared" si="255"/>
        <v>16.991999999999997</v>
      </c>
    </row>
    <row r="1124" spans="1:6" x14ac:dyDescent="0.25">
      <c r="A1124" t="str">
        <f t="shared" si="258"/>
        <v>Greg Studer</v>
      </c>
      <c r="C1124">
        <v>0.04</v>
      </c>
      <c r="D1124" t="s">
        <v>18</v>
      </c>
      <c r="E1124">
        <f t="shared" si="262"/>
        <v>24</v>
      </c>
      <c r="F1124">
        <f t="shared" si="255"/>
        <v>0.96</v>
      </c>
    </row>
    <row r="1125" spans="1:6" x14ac:dyDescent="0.25">
      <c r="A1125" t="str">
        <f t="shared" si="258"/>
        <v>Greg Studer</v>
      </c>
      <c r="C1125">
        <v>0.25</v>
      </c>
      <c r="D1125" t="s">
        <v>262</v>
      </c>
      <c r="E1125">
        <f t="shared" si="262"/>
        <v>24</v>
      </c>
      <c r="F1125">
        <f t="shared" si="255"/>
        <v>6</v>
      </c>
    </row>
    <row r="1126" spans="1:6" x14ac:dyDescent="0.25">
      <c r="A1126" t="str">
        <f t="shared" si="258"/>
        <v>Greg Studer</v>
      </c>
      <c r="E1126">
        <f t="shared" si="262"/>
        <v>24</v>
      </c>
      <c r="F1126">
        <f t="shared" si="255"/>
        <v>0</v>
      </c>
    </row>
    <row r="1127" spans="1:6" x14ac:dyDescent="0.25">
      <c r="A1127" t="str">
        <f t="shared" si="258"/>
        <v>Greg Studer</v>
      </c>
      <c r="B1127" t="s">
        <v>297</v>
      </c>
      <c r="E1127">
        <v>1220</v>
      </c>
      <c r="F1127">
        <f t="shared" si="255"/>
        <v>0</v>
      </c>
    </row>
    <row r="1128" spans="1:6" x14ac:dyDescent="0.25">
      <c r="A1128" t="str">
        <f t="shared" si="258"/>
        <v>Greg Studer</v>
      </c>
      <c r="E1128">
        <f t="shared" ref="E1128:E1140" si="263">E1127</f>
        <v>1220</v>
      </c>
      <c r="F1128">
        <f t="shared" si="255"/>
        <v>0</v>
      </c>
    </row>
    <row r="1129" spans="1:6" x14ac:dyDescent="0.25">
      <c r="A1129" t="str">
        <f t="shared" si="258"/>
        <v>Greg Studer</v>
      </c>
      <c r="C1129">
        <v>6.6000000000000003E-2</v>
      </c>
      <c r="D1129" t="s">
        <v>125</v>
      </c>
      <c r="E1129">
        <f t="shared" si="263"/>
        <v>1220</v>
      </c>
      <c r="F1129">
        <f t="shared" si="255"/>
        <v>80.52000000000001</v>
      </c>
    </row>
    <row r="1130" spans="1:6" x14ac:dyDescent="0.25">
      <c r="A1130" t="str">
        <f t="shared" si="258"/>
        <v>Greg Studer</v>
      </c>
      <c r="C1130">
        <v>4.8000000000000001E-2</v>
      </c>
      <c r="D1130" t="s">
        <v>67</v>
      </c>
      <c r="E1130">
        <f t="shared" si="263"/>
        <v>1220</v>
      </c>
      <c r="F1130">
        <f t="shared" si="255"/>
        <v>58.56</v>
      </c>
    </row>
    <row r="1131" spans="1:6" x14ac:dyDescent="0.25">
      <c r="A1131" t="str">
        <f t="shared" si="258"/>
        <v>Greg Studer</v>
      </c>
      <c r="C1131">
        <v>4.5999999999999999E-2</v>
      </c>
      <c r="D1131" t="s">
        <v>298</v>
      </c>
      <c r="E1131">
        <f t="shared" si="263"/>
        <v>1220</v>
      </c>
      <c r="F1131">
        <f t="shared" si="255"/>
        <v>56.12</v>
      </c>
    </row>
    <row r="1132" spans="1:6" x14ac:dyDescent="0.25">
      <c r="A1132" t="str">
        <f t="shared" si="258"/>
        <v>Greg Studer</v>
      </c>
      <c r="C1132">
        <v>0.316</v>
      </c>
      <c r="D1132" t="s">
        <v>126</v>
      </c>
      <c r="E1132">
        <f t="shared" si="263"/>
        <v>1220</v>
      </c>
      <c r="F1132">
        <f t="shared" si="255"/>
        <v>385.52</v>
      </c>
    </row>
    <row r="1133" spans="1:6" x14ac:dyDescent="0.25">
      <c r="A1133" t="str">
        <f t="shared" si="258"/>
        <v>Greg Studer</v>
      </c>
      <c r="C1133">
        <v>0.109</v>
      </c>
      <c r="D1133" t="s">
        <v>108</v>
      </c>
      <c r="E1133">
        <f t="shared" si="263"/>
        <v>1220</v>
      </c>
      <c r="F1133">
        <f t="shared" si="255"/>
        <v>132.97999999999999</v>
      </c>
    </row>
    <row r="1134" spans="1:6" x14ac:dyDescent="0.25">
      <c r="A1134" t="str">
        <f t="shared" si="258"/>
        <v>Greg Studer</v>
      </c>
      <c r="C1134">
        <v>1E-3</v>
      </c>
      <c r="D1134" t="s">
        <v>61</v>
      </c>
      <c r="E1134">
        <f t="shared" si="263"/>
        <v>1220</v>
      </c>
      <c r="F1134">
        <f t="shared" si="255"/>
        <v>1.22</v>
      </c>
    </row>
    <row r="1135" spans="1:6" x14ac:dyDescent="0.25">
      <c r="A1135" t="str">
        <f t="shared" si="258"/>
        <v>Greg Studer</v>
      </c>
      <c r="C1135">
        <v>2.1000000000000001E-2</v>
      </c>
      <c r="D1135" t="s">
        <v>264</v>
      </c>
      <c r="E1135">
        <f t="shared" si="263"/>
        <v>1220</v>
      </c>
      <c r="F1135">
        <f t="shared" si="255"/>
        <v>25.62</v>
      </c>
    </row>
    <row r="1136" spans="1:6" x14ac:dyDescent="0.25">
      <c r="A1136" t="str">
        <f t="shared" ref="A1136:A1167" si="264">A1135</f>
        <v>Greg Studer</v>
      </c>
      <c r="C1136">
        <v>0.12</v>
      </c>
      <c r="D1136" t="s">
        <v>18</v>
      </c>
      <c r="E1136">
        <f t="shared" si="263"/>
        <v>1220</v>
      </c>
      <c r="F1136">
        <f t="shared" si="255"/>
        <v>146.4</v>
      </c>
    </row>
    <row r="1137" spans="1:6" x14ac:dyDescent="0.25">
      <c r="A1137" t="str">
        <f t="shared" si="264"/>
        <v>Greg Studer</v>
      </c>
      <c r="C1137">
        <v>1.4E-2</v>
      </c>
      <c r="D1137" t="s">
        <v>19</v>
      </c>
      <c r="E1137">
        <f t="shared" si="263"/>
        <v>1220</v>
      </c>
      <c r="F1137">
        <f t="shared" si="255"/>
        <v>17.080000000000002</v>
      </c>
    </row>
    <row r="1138" spans="1:6" x14ac:dyDescent="0.25">
      <c r="A1138" t="str">
        <f t="shared" si="264"/>
        <v>Greg Studer</v>
      </c>
      <c r="C1138">
        <v>0.25</v>
      </c>
      <c r="D1138" t="s">
        <v>13</v>
      </c>
      <c r="E1138">
        <f t="shared" si="263"/>
        <v>1220</v>
      </c>
      <c r="F1138">
        <f t="shared" si="255"/>
        <v>305</v>
      </c>
    </row>
    <row r="1139" spans="1:6" x14ac:dyDescent="0.25">
      <c r="A1139" t="str">
        <f t="shared" si="264"/>
        <v>Greg Studer</v>
      </c>
      <c r="C1139">
        <v>4.0000000000000001E-3</v>
      </c>
      <c r="D1139" t="s">
        <v>79</v>
      </c>
      <c r="E1139">
        <f t="shared" si="263"/>
        <v>1220</v>
      </c>
      <c r="F1139">
        <f t="shared" si="255"/>
        <v>4.88</v>
      </c>
    </row>
    <row r="1140" spans="1:6" x14ac:dyDescent="0.25">
      <c r="A1140" t="str">
        <f t="shared" si="264"/>
        <v>Greg Studer</v>
      </c>
      <c r="E1140">
        <f t="shared" si="263"/>
        <v>1220</v>
      </c>
      <c r="F1140">
        <f t="shared" si="255"/>
        <v>0</v>
      </c>
    </row>
    <row r="1141" spans="1:6" x14ac:dyDescent="0.25">
      <c r="A1141" t="str">
        <f t="shared" si="264"/>
        <v>Greg Studer</v>
      </c>
      <c r="B1141" t="s">
        <v>299</v>
      </c>
      <c r="E1141">
        <v>1129</v>
      </c>
      <c r="F1141">
        <f t="shared" si="255"/>
        <v>0</v>
      </c>
    </row>
    <row r="1142" spans="1:6" x14ac:dyDescent="0.25">
      <c r="A1142" t="str">
        <f t="shared" si="264"/>
        <v>Greg Studer</v>
      </c>
      <c r="E1142">
        <f t="shared" ref="E1142:E1148" si="265">E1141</f>
        <v>1129</v>
      </c>
      <c r="F1142">
        <f t="shared" si="255"/>
        <v>0</v>
      </c>
    </row>
    <row r="1143" spans="1:6" x14ac:dyDescent="0.25">
      <c r="A1143" t="str">
        <f t="shared" si="264"/>
        <v>Greg Studer</v>
      </c>
      <c r="C1143">
        <v>5.0000000000000001E-3</v>
      </c>
      <c r="D1143" t="s">
        <v>125</v>
      </c>
      <c r="E1143">
        <f t="shared" si="265"/>
        <v>1129</v>
      </c>
      <c r="F1143">
        <f t="shared" si="255"/>
        <v>5.6450000000000005</v>
      </c>
    </row>
    <row r="1144" spans="1:6" x14ac:dyDescent="0.25">
      <c r="A1144" t="str">
        <f t="shared" si="264"/>
        <v>Greg Studer</v>
      </c>
      <c r="C1144">
        <v>0.10299999999999999</v>
      </c>
      <c r="D1144" t="s">
        <v>67</v>
      </c>
      <c r="E1144">
        <f t="shared" si="265"/>
        <v>1129</v>
      </c>
      <c r="F1144">
        <f t="shared" si="255"/>
        <v>116.28699999999999</v>
      </c>
    </row>
    <row r="1145" spans="1:6" x14ac:dyDescent="0.25">
      <c r="A1145" t="str">
        <f t="shared" si="264"/>
        <v>Greg Studer</v>
      </c>
      <c r="C1145">
        <v>2E-3</v>
      </c>
      <c r="D1145" t="s">
        <v>108</v>
      </c>
      <c r="E1145">
        <f t="shared" si="265"/>
        <v>1129</v>
      </c>
      <c r="F1145">
        <f t="shared" si="255"/>
        <v>2.258</v>
      </c>
    </row>
    <row r="1146" spans="1:6" x14ac:dyDescent="0.25">
      <c r="A1146" t="str">
        <f t="shared" si="264"/>
        <v>Greg Studer</v>
      </c>
      <c r="C1146">
        <v>6.8000000000000005E-2</v>
      </c>
      <c r="D1146" t="s">
        <v>264</v>
      </c>
      <c r="E1146">
        <f t="shared" si="265"/>
        <v>1129</v>
      </c>
      <c r="F1146">
        <f t="shared" si="255"/>
        <v>76.772000000000006</v>
      </c>
    </row>
    <row r="1147" spans="1:6" x14ac:dyDescent="0.25">
      <c r="A1147" t="str">
        <f t="shared" si="264"/>
        <v>Greg Studer</v>
      </c>
      <c r="C1147">
        <v>0.81899999999999995</v>
      </c>
      <c r="D1147" t="s">
        <v>262</v>
      </c>
      <c r="E1147">
        <f t="shared" si="265"/>
        <v>1129</v>
      </c>
      <c r="F1147">
        <f t="shared" si="255"/>
        <v>924.65099999999995</v>
      </c>
    </row>
    <row r="1148" spans="1:6" x14ac:dyDescent="0.25">
      <c r="A1148" t="str">
        <f t="shared" si="264"/>
        <v>Greg Studer</v>
      </c>
      <c r="E1148">
        <f t="shared" si="265"/>
        <v>1129</v>
      </c>
      <c r="F1148">
        <f t="shared" si="255"/>
        <v>0</v>
      </c>
    </row>
    <row r="1149" spans="1:6" x14ac:dyDescent="0.25">
      <c r="A1149" t="str">
        <f t="shared" si="264"/>
        <v>Greg Studer</v>
      </c>
      <c r="B1149" t="s">
        <v>300</v>
      </c>
      <c r="E1149">
        <v>4116</v>
      </c>
      <c r="F1149">
        <f t="shared" si="255"/>
        <v>0</v>
      </c>
    </row>
    <row r="1150" spans="1:6" x14ac:dyDescent="0.25">
      <c r="A1150" t="str">
        <f t="shared" si="264"/>
        <v>Greg Studer</v>
      </c>
      <c r="E1150">
        <f t="shared" ref="E1150:E1156" si="266">E1149</f>
        <v>4116</v>
      </c>
      <c r="F1150">
        <f t="shared" si="255"/>
        <v>0</v>
      </c>
    </row>
    <row r="1151" spans="1:6" x14ac:dyDescent="0.25">
      <c r="A1151" t="str">
        <f t="shared" si="264"/>
        <v>Greg Studer</v>
      </c>
      <c r="C1151">
        <v>0.497</v>
      </c>
      <c r="D1151" t="s">
        <v>223</v>
      </c>
      <c r="E1151">
        <f t="shared" si="266"/>
        <v>4116</v>
      </c>
      <c r="F1151">
        <f t="shared" si="255"/>
        <v>2045.652</v>
      </c>
    </row>
    <row r="1152" spans="1:6" x14ac:dyDescent="0.25">
      <c r="A1152" t="str">
        <f t="shared" si="264"/>
        <v>Greg Studer</v>
      </c>
      <c r="C1152">
        <v>0</v>
      </c>
      <c r="D1152" t="s">
        <v>9</v>
      </c>
      <c r="E1152">
        <f t="shared" si="266"/>
        <v>4116</v>
      </c>
      <c r="F1152">
        <f t="shared" si="255"/>
        <v>0</v>
      </c>
    </row>
    <row r="1153" spans="1:6" x14ac:dyDescent="0.25">
      <c r="A1153" t="str">
        <f t="shared" si="264"/>
        <v>Greg Studer</v>
      </c>
      <c r="C1153">
        <v>0</v>
      </c>
      <c r="D1153" t="s">
        <v>97</v>
      </c>
      <c r="E1153">
        <f t="shared" si="266"/>
        <v>4116</v>
      </c>
      <c r="F1153">
        <f t="shared" si="255"/>
        <v>0</v>
      </c>
    </row>
    <row r="1154" spans="1:6" x14ac:dyDescent="0.25">
      <c r="A1154" t="str">
        <f t="shared" si="264"/>
        <v>Greg Studer</v>
      </c>
      <c r="C1154">
        <v>0.499</v>
      </c>
      <c r="D1154" t="s">
        <v>11</v>
      </c>
      <c r="E1154">
        <f t="shared" si="266"/>
        <v>4116</v>
      </c>
      <c r="F1154">
        <f t="shared" si="255"/>
        <v>2053.884</v>
      </c>
    </row>
    <row r="1155" spans="1:6" x14ac:dyDescent="0.25">
      <c r="A1155" t="str">
        <f t="shared" si="264"/>
        <v>Greg Studer</v>
      </c>
      <c r="C1155">
        <v>1E-3</v>
      </c>
      <c r="D1155" t="s">
        <v>71</v>
      </c>
      <c r="E1155">
        <f t="shared" si="266"/>
        <v>4116</v>
      </c>
      <c r="F1155">
        <f t="shared" ref="F1155:F1218" si="267">E1155*C1155</f>
        <v>4.1159999999999997</v>
      </c>
    </row>
    <row r="1156" spans="1:6" x14ac:dyDescent="0.25">
      <c r="A1156" t="str">
        <f t="shared" si="264"/>
        <v>Greg Studer</v>
      </c>
      <c r="E1156">
        <f t="shared" si="266"/>
        <v>4116</v>
      </c>
      <c r="F1156">
        <f t="shared" si="267"/>
        <v>0</v>
      </c>
    </row>
    <row r="1157" spans="1:6" x14ac:dyDescent="0.25">
      <c r="A1157" t="str">
        <f t="shared" si="264"/>
        <v>Greg Studer</v>
      </c>
      <c r="B1157" t="s">
        <v>301</v>
      </c>
      <c r="E1157">
        <v>3032</v>
      </c>
      <c r="F1157">
        <f t="shared" si="267"/>
        <v>0</v>
      </c>
    </row>
    <row r="1158" spans="1:6" x14ac:dyDescent="0.25">
      <c r="A1158" t="str">
        <f t="shared" si="264"/>
        <v>Greg Studer</v>
      </c>
      <c r="E1158">
        <f t="shared" ref="E1158:E1162" si="268">E1157</f>
        <v>3032</v>
      </c>
      <c r="F1158">
        <f t="shared" si="267"/>
        <v>0</v>
      </c>
    </row>
    <row r="1159" spans="1:6" x14ac:dyDescent="0.25">
      <c r="A1159" t="str">
        <f t="shared" si="264"/>
        <v>Greg Studer</v>
      </c>
      <c r="C1159">
        <v>1E-3</v>
      </c>
      <c r="D1159" t="s">
        <v>43</v>
      </c>
      <c r="E1159">
        <f t="shared" si="268"/>
        <v>3032</v>
      </c>
      <c r="F1159">
        <f t="shared" si="267"/>
        <v>3.032</v>
      </c>
    </row>
    <row r="1160" spans="1:6" x14ac:dyDescent="0.25">
      <c r="A1160" t="str">
        <f t="shared" si="264"/>
        <v>Greg Studer</v>
      </c>
      <c r="C1160">
        <v>0.998</v>
      </c>
      <c r="D1160" t="s">
        <v>11</v>
      </c>
      <c r="E1160">
        <f t="shared" si="268"/>
        <v>3032</v>
      </c>
      <c r="F1160">
        <f t="shared" si="267"/>
        <v>3025.9360000000001</v>
      </c>
    </row>
    <row r="1161" spans="1:6" x14ac:dyDescent="0.25">
      <c r="A1161" t="str">
        <f t="shared" si="264"/>
        <v>Greg Studer</v>
      </c>
      <c r="C1161">
        <v>0</v>
      </c>
      <c r="D1161" t="s">
        <v>71</v>
      </c>
      <c r="E1161">
        <f t="shared" si="268"/>
        <v>3032</v>
      </c>
      <c r="F1161">
        <f t="shared" si="267"/>
        <v>0</v>
      </c>
    </row>
    <row r="1162" spans="1:6" x14ac:dyDescent="0.25">
      <c r="A1162" t="str">
        <f t="shared" si="264"/>
        <v>Greg Studer</v>
      </c>
      <c r="E1162">
        <f t="shared" si="268"/>
        <v>3032</v>
      </c>
      <c r="F1162">
        <f t="shared" si="267"/>
        <v>0</v>
      </c>
    </row>
    <row r="1163" spans="1:6" x14ac:dyDescent="0.25">
      <c r="A1163" t="str">
        <f t="shared" si="264"/>
        <v>Greg Studer</v>
      </c>
      <c r="B1163" t="s">
        <v>302</v>
      </c>
      <c r="E1163">
        <v>11</v>
      </c>
      <c r="F1163">
        <f t="shared" si="267"/>
        <v>0</v>
      </c>
    </row>
    <row r="1164" spans="1:6" x14ac:dyDescent="0.25">
      <c r="A1164" t="str">
        <f t="shared" si="264"/>
        <v>Greg Studer</v>
      </c>
      <c r="E1164">
        <f t="shared" ref="E1164:E1169" si="269">E1163</f>
        <v>11</v>
      </c>
      <c r="F1164">
        <f t="shared" si="267"/>
        <v>0</v>
      </c>
    </row>
    <row r="1165" spans="1:6" x14ac:dyDescent="0.25">
      <c r="A1165" t="str">
        <f t="shared" si="264"/>
        <v>Greg Studer</v>
      </c>
      <c r="C1165">
        <v>0.26500000000000001</v>
      </c>
      <c r="D1165" t="s">
        <v>86</v>
      </c>
      <c r="E1165">
        <f t="shared" si="269"/>
        <v>11</v>
      </c>
      <c r="F1165">
        <f t="shared" si="267"/>
        <v>2.915</v>
      </c>
    </row>
    <row r="1166" spans="1:6" x14ac:dyDescent="0.25">
      <c r="A1166" t="str">
        <f t="shared" si="264"/>
        <v>Greg Studer</v>
      </c>
      <c r="C1166">
        <v>0.24399999999999999</v>
      </c>
      <c r="D1166" t="s">
        <v>19</v>
      </c>
      <c r="E1166">
        <f t="shared" si="269"/>
        <v>11</v>
      </c>
      <c r="F1166">
        <f t="shared" si="267"/>
        <v>2.6840000000000002</v>
      </c>
    </row>
    <row r="1167" spans="1:6" x14ac:dyDescent="0.25">
      <c r="A1167" t="str">
        <f t="shared" si="264"/>
        <v>Greg Studer</v>
      </c>
      <c r="C1167">
        <v>0.18</v>
      </c>
      <c r="D1167" t="s">
        <v>262</v>
      </c>
      <c r="E1167">
        <f t="shared" si="269"/>
        <v>11</v>
      </c>
      <c r="F1167">
        <f t="shared" si="267"/>
        <v>1.98</v>
      </c>
    </row>
    <row r="1168" spans="1:6" x14ac:dyDescent="0.25">
      <c r="A1168" t="str">
        <f t="shared" ref="A1168:A1188" si="270">A1167</f>
        <v>Greg Studer</v>
      </c>
      <c r="C1168">
        <v>0.309</v>
      </c>
      <c r="D1168" t="s">
        <v>11</v>
      </c>
      <c r="E1168">
        <f t="shared" si="269"/>
        <v>11</v>
      </c>
      <c r="F1168">
        <f t="shared" si="267"/>
        <v>3.399</v>
      </c>
    </row>
    <row r="1169" spans="1:6" x14ac:dyDescent="0.25">
      <c r="A1169" t="str">
        <f t="shared" si="270"/>
        <v>Greg Studer</v>
      </c>
      <c r="E1169">
        <f t="shared" si="269"/>
        <v>11</v>
      </c>
      <c r="F1169">
        <f t="shared" si="267"/>
        <v>0</v>
      </c>
    </row>
    <row r="1170" spans="1:6" x14ac:dyDescent="0.25">
      <c r="A1170" t="str">
        <f t="shared" si="270"/>
        <v>Greg Studer</v>
      </c>
      <c r="B1170" t="s">
        <v>303</v>
      </c>
      <c r="E1170">
        <v>556</v>
      </c>
      <c r="F1170">
        <f t="shared" si="267"/>
        <v>0</v>
      </c>
    </row>
    <row r="1171" spans="1:6" x14ac:dyDescent="0.25">
      <c r="A1171" t="str">
        <f t="shared" si="270"/>
        <v>Greg Studer</v>
      </c>
      <c r="E1171">
        <f t="shared" ref="E1171:E1174" si="271">E1170</f>
        <v>556</v>
      </c>
      <c r="F1171">
        <f t="shared" si="267"/>
        <v>0</v>
      </c>
    </row>
    <row r="1172" spans="1:6" x14ac:dyDescent="0.25">
      <c r="A1172" t="str">
        <f t="shared" si="270"/>
        <v>Greg Studer</v>
      </c>
      <c r="C1172">
        <v>0.96399999999999997</v>
      </c>
      <c r="D1172" t="s">
        <v>223</v>
      </c>
      <c r="E1172">
        <f t="shared" si="271"/>
        <v>556</v>
      </c>
      <c r="F1172">
        <f t="shared" si="267"/>
        <v>535.98400000000004</v>
      </c>
    </row>
    <row r="1173" spans="1:6" x14ac:dyDescent="0.25">
      <c r="A1173" t="str">
        <f t="shared" si="270"/>
        <v>Greg Studer</v>
      </c>
      <c r="C1173">
        <v>3.5000000000000003E-2</v>
      </c>
      <c r="D1173" t="s">
        <v>11</v>
      </c>
      <c r="E1173">
        <f t="shared" si="271"/>
        <v>556</v>
      </c>
      <c r="F1173">
        <f t="shared" si="267"/>
        <v>19.46</v>
      </c>
    </row>
    <row r="1174" spans="1:6" x14ac:dyDescent="0.25">
      <c r="A1174" t="str">
        <f t="shared" si="270"/>
        <v>Greg Studer</v>
      </c>
      <c r="E1174">
        <f t="shared" si="271"/>
        <v>556</v>
      </c>
      <c r="F1174">
        <f t="shared" si="267"/>
        <v>0</v>
      </c>
    </row>
    <row r="1175" spans="1:6" x14ac:dyDescent="0.25">
      <c r="A1175" t="str">
        <f t="shared" si="270"/>
        <v>Greg Studer</v>
      </c>
      <c r="B1175" t="s">
        <v>304</v>
      </c>
      <c r="E1175">
        <v>1550</v>
      </c>
      <c r="F1175">
        <f t="shared" si="267"/>
        <v>0</v>
      </c>
    </row>
    <row r="1176" spans="1:6" x14ac:dyDescent="0.25">
      <c r="A1176" t="str">
        <f t="shared" si="270"/>
        <v>Greg Studer</v>
      </c>
      <c r="E1176">
        <f t="shared" ref="E1176:E1180" si="272">E1175</f>
        <v>1550</v>
      </c>
      <c r="F1176">
        <f t="shared" si="267"/>
        <v>0</v>
      </c>
    </row>
    <row r="1177" spans="1:6" x14ac:dyDescent="0.25">
      <c r="A1177" t="str">
        <f t="shared" si="270"/>
        <v>Greg Studer</v>
      </c>
      <c r="C1177">
        <v>2E-3</v>
      </c>
      <c r="D1177" t="s">
        <v>125</v>
      </c>
      <c r="E1177">
        <f t="shared" si="272"/>
        <v>1550</v>
      </c>
      <c r="F1177">
        <f t="shared" si="267"/>
        <v>3.1</v>
      </c>
    </row>
    <row r="1178" spans="1:6" x14ac:dyDescent="0.25">
      <c r="A1178" t="str">
        <f t="shared" si="270"/>
        <v>Greg Studer</v>
      </c>
      <c r="C1178">
        <v>0.89800000000000002</v>
      </c>
      <c r="D1178" t="s">
        <v>264</v>
      </c>
      <c r="E1178">
        <f t="shared" si="272"/>
        <v>1550</v>
      </c>
      <c r="F1178">
        <f t="shared" si="267"/>
        <v>1391.9</v>
      </c>
    </row>
    <row r="1179" spans="1:6" x14ac:dyDescent="0.25">
      <c r="A1179" t="str">
        <f t="shared" si="270"/>
        <v>Greg Studer</v>
      </c>
      <c r="C1179">
        <v>9.8000000000000004E-2</v>
      </c>
      <c r="D1179" t="s">
        <v>262</v>
      </c>
      <c r="E1179">
        <f t="shared" si="272"/>
        <v>1550</v>
      </c>
      <c r="F1179">
        <f t="shared" si="267"/>
        <v>151.9</v>
      </c>
    </row>
    <row r="1180" spans="1:6" x14ac:dyDescent="0.25">
      <c r="A1180" t="str">
        <f t="shared" si="270"/>
        <v>Greg Studer</v>
      </c>
      <c r="E1180">
        <f t="shared" si="272"/>
        <v>1550</v>
      </c>
      <c r="F1180">
        <f t="shared" si="267"/>
        <v>0</v>
      </c>
    </row>
    <row r="1181" spans="1:6" x14ac:dyDescent="0.25">
      <c r="A1181" t="str">
        <f t="shared" si="270"/>
        <v>Greg Studer</v>
      </c>
      <c r="B1181" t="s">
        <v>305</v>
      </c>
      <c r="E1181">
        <v>528</v>
      </c>
      <c r="F1181">
        <f t="shared" si="267"/>
        <v>0</v>
      </c>
    </row>
    <row r="1182" spans="1:6" x14ac:dyDescent="0.25">
      <c r="A1182" t="str">
        <f t="shared" si="270"/>
        <v>Greg Studer</v>
      </c>
      <c r="E1182">
        <f t="shared" ref="E1182:E1185" si="273">E1181</f>
        <v>528</v>
      </c>
      <c r="F1182">
        <f t="shared" si="267"/>
        <v>0</v>
      </c>
    </row>
    <row r="1183" spans="1:6" x14ac:dyDescent="0.25">
      <c r="A1183" t="str">
        <f t="shared" si="270"/>
        <v>Greg Studer</v>
      </c>
      <c r="C1183">
        <v>0.872</v>
      </c>
      <c r="D1183" t="s">
        <v>13</v>
      </c>
      <c r="E1183">
        <f t="shared" si="273"/>
        <v>528</v>
      </c>
      <c r="F1183">
        <f t="shared" si="267"/>
        <v>460.416</v>
      </c>
    </row>
    <row r="1184" spans="1:6" x14ac:dyDescent="0.25">
      <c r="A1184" t="str">
        <f t="shared" si="270"/>
        <v>Greg Studer</v>
      </c>
      <c r="C1184">
        <v>0.127</v>
      </c>
      <c r="D1184" t="s">
        <v>262</v>
      </c>
      <c r="E1184">
        <f t="shared" si="273"/>
        <v>528</v>
      </c>
      <c r="F1184">
        <f t="shared" si="267"/>
        <v>67.055999999999997</v>
      </c>
    </row>
    <row r="1185" spans="1:6" x14ac:dyDescent="0.25">
      <c r="A1185" t="str">
        <f t="shared" si="270"/>
        <v>Greg Studer</v>
      </c>
      <c r="E1185">
        <f t="shared" si="273"/>
        <v>528</v>
      </c>
      <c r="F1185">
        <f t="shared" si="267"/>
        <v>0</v>
      </c>
    </row>
    <row r="1186" spans="1:6" x14ac:dyDescent="0.25">
      <c r="A1186" t="str">
        <f t="shared" si="270"/>
        <v>Greg Studer</v>
      </c>
      <c r="B1186" t="s">
        <v>306</v>
      </c>
      <c r="E1186">
        <v>1</v>
      </c>
      <c r="F1186">
        <f t="shared" si="267"/>
        <v>0</v>
      </c>
    </row>
    <row r="1187" spans="1:6" x14ac:dyDescent="0.25">
      <c r="A1187" t="str">
        <f t="shared" si="270"/>
        <v>Greg Studer</v>
      </c>
      <c r="E1187">
        <f t="shared" ref="E1187:E1189" si="274">E1186</f>
        <v>1</v>
      </c>
      <c r="F1187">
        <f t="shared" si="267"/>
        <v>0</v>
      </c>
    </row>
    <row r="1188" spans="1:6" x14ac:dyDescent="0.25">
      <c r="A1188" t="str">
        <f t="shared" si="270"/>
        <v>Greg Studer</v>
      </c>
      <c r="C1188">
        <v>1</v>
      </c>
      <c r="D1188" t="s">
        <v>11</v>
      </c>
      <c r="E1188">
        <f t="shared" si="274"/>
        <v>1</v>
      </c>
      <c r="F1188">
        <f t="shared" si="267"/>
        <v>1</v>
      </c>
    </row>
    <row r="1189" spans="1:6" x14ac:dyDescent="0.25">
      <c r="A1189" t="s">
        <v>553</v>
      </c>
      <c r="E1189">
        <f t="shared" si="274"/>
        <v>1</v>
      </c>
      <c r="F1189">
        <f t="shared" si="267"/>
        <v>0</v>
      </c>
    </row>
    <row r="1190" spans="1:6" x14ac:dyDescent="0.25">
      <c r="A1190" t="str">
        <f t="shared" ref="A1190:A1221" si="275">A1189</f>
        <v>Hari Khalsa</v>
      </c>
      <c r="B1190" t="s">
        <v>309</v>
      </c>
      <c r="E1190">
        <v>9</v>
      </c>
      <c r="F1190">
        <f t="shared" si="267"/>
        <v>0</v>
      </c>
    </row>
    <row r="1191" spans="1:6" x14ac:dyDescent="0.25">
      <c r="A1191" t="str">
        <f t="shared" si="275"/>
        <v>Hari Khalsa</v>
      </c>
      <c r="E1191">
        <f t="shared" ref="E1191:E1193" si="276">E1190</f>
        <v>9</v>
      </c>
      <c r="F1191">
        <f t="shared" si="267"/>
        <v>0</v>
      </c>
    </row>
    <row r="1192" spans="1:6" x14ac:dyDescent="0.25">
      <c r="A1192" t="str">
        <f t="shared" si="275"/>
        <v>Hari Khalsa</v>
      </c>
      <c r="C1192">
        <v>1</v>
      </c>
      <c r="D1192" t="s">
        <v>32</v>
      </c>
      <c r="E1192">
        <f t="shared" si="276"/>
        <v>9</v>
      </c>
      <c r="F1192">
        <f t="shared" si="267"/>
        <v>9</v>
      </c>
    </row>
    <row r="1193" spans="1:6" x14ac:dyDescent="0.25">
      <c r="A1193" t="str">
        <f t="shared" si="275"/>
        <v>Hari Khalsa</v>
      </c>
      <c r="E1193">
        <f t="shared" si="276"/>
        <v>9</v>
      </c>
      <c r="F1193">
        <f t="shared" si="267"/>
        <v>0</v>
      </c>
    </row>
    <row r="1194" spans="1:6" x14ac:dyDescent="0.25">
      <c r="A1194" t="str">
        <f t="shared" si="275"/>
        <v>Hari Khalsa</v>
      </c>
      <c r="B1194" t="s">
        <v>310</v>
      </c>
      <c r="E1194">
        <v>3</v>
      </c>
      <c r="F1194">
        <f t="shared" si="267"/>
        <v>0</v>
      </c>
    </row>
    <row r="1195" spans="1:6" x14ac:dyDescent="0.25">
      <c r="A1195" t="str">
        <f t="shared" si="275"/>
        <v>Hari Khalsa</v>
      </c>
      <c r="E1195">
        <f t="shared" ref="E1195:E1197" si="277">E1194</f>
        <v>3</v>
      </c>
      <c r="F1195">
        <f t="shared" si="267"/>
        <v>0</v>
      </c>
    </row>
    <row r="1196" spans="1:6" x14ac:dyDescent="0.25">
      <c r="A1196" t="str">
        <f t="shared" si="275"/>
        <v>Hari Khalsa</v>
      </c>
      <c r="C1196">
        <v>1</v>
      </c>
      <c r="D1196" t="s">
        <v>89</v>
      </c>
      <c r="E1196">
        <f t="shared" si="277"/>
        <v>3</v>
      </c>
      <c r="F1196">
        <f t="shared" si="267"/>
        <v>3</v>
      </c>
    </row>
    <row r="1197" spans="1:6" x14ac:dyDescent="0.25">
      <c r="A1197" t="str">
        <f t="shared" si="275"/>
        <v>Hari Khalsa</v>
      </c>
      <c r="E1197">
        <f t="shared" si="277"/>
        <v>3</v>
      </c>
      <c r="F1197">
        <f t="shared" si="267"/>
        <v>0</v>
      </c>
    </row>
    <row r="1198" spans="1:6" x14ac:dyDescent="0.25">
      <c r="A1198" t="str">
        <f t="shared" si="275"/>
        <v>Hari Khalsa</v>
      </c>
      <c r="B1198" t="s">
        <v>311</v>
      </c>
      <c r="E1198">
        <v>781</v>
      </c>
      <c r="F1198">
        <f t="shared" si="267"/>
        <v>0</v>
      </c>
    </row>
    <row r="1199" spans="1:6" x14ac:dyDescent="0.25">
      <c r="A1199" t="str">
        <f t="shared" si="275"/>
        <v>Hari Khalsa</v>
      </c>
      <c r="E1199">
        <f t="shared" ref="E1199:E1205" si="278">E1198</f>
        <v>781</v>
      </c>
      <c r="F1199">
        <f t="shared" si="267"/>
        <v>0</v>
      </c>
    </row>
    <row r="1200" spans="1:6" x14ac:dyDescent="0.25">
      <c r="A1200" t="str">
        <f t="shared" si="275"/>
        <v>Hari Khalsa</v>
      </c>
      <c r="C1200">
        <v>2E-3</v>
      </c>
      <c r="D1200" t="s">
        <v>86</v>
      </c>
      <c r="E1200">
        <f t="shared" si="278"/>
        <v>781</v>
      </c>
      <c r="F1200">
        <f t="shared" si="267"/>
        <v>1.5620000000000001</v>
      </c>
    </row>
    <row r="1201" spans="1:6" x14ac:dyDescent="0.25">
      <c r="A1201" t="str">
        <f t="shared" si="275"/>
        <v>Hari Khalsa</v>
      </c>
      <c r="C1201">
        <v>0.378</v>
      </c>
      <c r="D1201" t="s">
        <v>89</v>
      </c>
      <c r="E1201">
        <f t="shared" si="278"/>
        <v>781</v>
      </c>
      <c r="F1201">
        <f t="shared" si="267"/>
        <v>295.21800000000002</v>
      </c>
    </row>
    <row r="1202" spans="1:6" x14ac:dyDescent="0.25">
      <c r="A1202" t="str">
        <f t="shared" si="275"/>
        <v>Hari Khalsa</v>
      </c>
      <c r="C1202">
        <v>6.4000000000000001E-2</v>
      </c>
      <c r="D1202" t="s">
        <v>213</v>
      </c>
      <c r="E1202">
        <f t="shared" si="278"/>
        <v>781</v>
      </c>
      <c r="F1202">
        <f t="shared" si="267"/>
        <v>49.984000000000002</v>
      </c>
    </row>
    <row r="1203" spans="1:6" x14ac:dyDescent="0.25">
      <c r="A1203" t="str">
        <f t="shared" si="275"/>
        <v>Hari Khalsa</v>
      </c>
      <c r="C1203">
        <v>2.5000000000000001E-2</v>
      </c>
      <c r="D1203" t="s">
        <v>4</v>
      </c>
      <c r="E1203">
        <f t="shared" si="278"/>
        <v>781</v>
      </c>
      <c r="F1203">
        <f t="shared" si="267"/>
        <v>19.525000000000002</v>
      </c>
    </row>
    <row r="1204" spans="1:6" x14ac:dyDescent="0.25">
      <c r="A1204" t="str">
        <f t="shared" si="275"/>
        <v>Hari Khalsa</v>
      </c>
      <c r="C1204">
        <v>0.52900000000000003</v>
      </c>
      <c r="D1204" t="s">
        <v>32</v>
      </c>
      <c r="E1204">
        <f t="shared" si="278"/>
        <v>781</v>
      </c>
      <c r="F1204">
        <f t="shared" si="267"/>
        <v>413.149</v>
      </c>
    </row>
    <row r="1205" spans="1:6" x14ac:dyDescent="0.25">
      <c r="A1205" t="str">
        <f t="shared" si="275"/>
        <v>Hari Khalsa</v>
      </c>
      <c r="E1205">
        <f t="shared" si="278"/>
        <v>781</v>
      </c>
      <c r="F1205">
        <f t="shared" si="267"/>
        <v>0</v>
      </c>
    </row>
    <row r="1206" spans="1:6" x14ac:dyDescent="0.25">
      <c r="A1206" t="str">
        <f t="shared" si="275"/>
        <v>Hari Khalsa</v>
      </c>
      <c r="B1206" t="s">
        <v>312</v>
      </c>
      <c r="E1206">
        <v>1043</v>
      </c>
      <c r="F1206">
        <f t="shared" si="267"/>
        <v>0</v>
      </c>
    </row>
    <row r="1207" spans="1:6" x14ac:dyDescent="0.25">
      <c r="A1207" t="str">
        <f t="shared" si="275"/>
        <v>Hari Khalsa</v>
      </c>
      <c r="E1207">
        <f t="shared" ref="E1207:E1213" si="279">E1206</f>
        <v>1043</v>
      </c>
      <c r="F1207">
        <f t="shared" si="267"/>
        <v>0</v>
      </c>
    </row>
    <row r="1208" spans="1:6" x14ac:dyDescent="0.25">
      <c r="A1208" t="str">
        <f t="shared" si="275"/>
        <v>Hari Khalsa</v>
      </c>
      <c r="C1208">
        <v>3.3000000000000002E-2</v>
      </c>
      <c r="D1208" t="s">
        <v>86</v>
      </c>
      <c r="E1208">
        <f t="shared" si="279"/>
        <v>1043</v>
      </c>
      <c r="F1208">
        <f t="shared" si="267"/>
        <v>34.419000000000004</v>
      </c>
    </row>
    <row r="1209" spans="1:6" x14ac:dyDescent="0.25">
      <c r="A1209" t="str">
        <f t="shared" si="275"/>
        <v>Hari Khalsa</v>
      </c>
      <c r="C1209">
        <v>1.7999999999999999E-2</v>
      </c>
      <c r="D1209" t="s">
        <v>18</v>
      </c>
      <c r="E1209">
        <f t="shared" si="279"/>
        <v>1043</v>
      </c>
      <c r="F1209">
        <f t="shared" si="267"/>
        <v>18.773999999999997</v>
      </c>
    </row>
    <row r="1210" spans="1:6" x14ac:dyDescent="0.25">
      <c r="A1210" t="str">
        <f t="shared" si="275"/>
        <v>Hari Khalsa</v>
      </c>
      <c r="C1210">
        <v>0.36</v>
      </c>
      <c r="D1210" t="s">
        <v>89</v>
      </c>
      <c r="E1210">
        <f t="shared" si="279"/>
        <v>1043</v>
      </c>
      <c r="F1210">
        <f t="shared" si="267"/>
        <v>375.47999999999996</v>
      </c>
    </row>
    <row r="1211" spans="1:6" x14ac:dyDescent="0.25">
      <c r="A1211" t="str">
        <f t="shared" si="275"/>
        <v>Hari Khalsa</v>
      </c>
      <c r="C1211">
        <v>0.44400000000000001</v>
      </c>
      <c r="D1211" t="s">
        <v>32</v>
      </c>
      <c r="E1211">
        <f t="shared" si="279"/>
        <v>1043</v>
      </c>
      <c r="F1211">
        <f t="shared" si="267"/>
        <v>463.09199999999998</v>
      </c>
    </row>
    <row r="1212" spans="1:6" x14ac:dyDescent="0.25">
      <c r="A1212" t="str">
        <f t="shared" si="275"/>
        <v>Hari Khalsa</v>
      </c>
      <c r="C1212">
        <v>0.14099999999999999</v>
      </c>
      <c r="D1212" t="s">
        <v>97</v>
      </c>
      <c r="E1212">
        <f t="shared" si="279"/>
        <v>1043</v>
      </c>
      <c r="F1212">
        <f t="shared" si="267"/>
        <v>147.06299999999999</v>
      </c>
    </row>
    <row r="1213" spans="1:6" x14ac:dyDescent="0.25">
      <c r="A1213" t="str">
        <f t="shared" si="275"/>
        <v>Hari Khalsa</v>
      </c>
      <c r="E1213">
        <f t="shared" si="279"/>
        <v>1043</v>
      </c>
      <c r="F1213">
        <f t="shared" si="267"/>
        <v>0</v>
      </c>
    </row>
    <row r="1214" spans="1:6" x14ac:dyDescent="0.25">
      <c r="A1214" t="str">
        <f t="shared" si="275"/>
        <v>Hari Khalsa</v>
      </c>
      <c r="B1214" t="s">
        <v>313</v>
      </c>
      <c r="E1214">
        <v>622</v>
      </c>
      <c r="F1214">
        <f t="shared" si="267"/>
        <v>0</v>
      </c>
    </row>
    <row r="1215" spans="1:6" x14ac:dyDescent="0.25">
      <c r="A1215" t="str">
        <f t="shared" si="275"/>
        <v>Hari Khalsa</v>
      </c>
      <c r="E1215">
        <f t="shared" ref="E1215:E1219" si="280">E1214</f>
        <v>622</v>
      </c>
      <c r="F1215">
        <f t="shared" si="267"/>
        <v>0</v>
      </c>
    </row>
    <row r="1216" spans="1:6" x14ac:dyDescent="0.25">
      <c r="A1216" t="str">
        <f t="shared" si="275"/>
        <v>Hari Khalsa</v>
      </c>
      <c r="C1216">
        <v>0.373</v>
      </c>
      <c r="D1216" t="s">
        <v>89</v>
      </c>
      <c r="E1216">
        <f t="shared" si="280"/>
        <v>622</v>
      </c>
      <c r="F1216">
        <f t="shared" si="267"/>
        <v>232.006</v>
      </c>
    </row>
    <row r="1217" spans="1:6" x14ac:dyDescent="0.25">
      <c r="A1217" t="str">
        <f t="shared" si="275"/>
        <v>Hari Khalsa</v>
      </c>
      <c r="C1217">
        <v>0.38300000000000001</v>
      </c>
      <c r="D1217" t="s">
        <v>32</v>
      </c>
      <c r="E1217">
        <f t="shared" si="280"/>
        <v>622</v>
      </c>
      <c r="F1217">
        <f t="shared" si="267"/>
        <v>238.226</v>
      </c>
    </row>
    <row r="1218" spans="1:6" x14ac:dyDescent="0.25">
      <c r="A1218" t="str">
        <f t="shared" si="275"/>
        <v>Hari Khalsa</v>
      </c>
      <c r="C1218">
        <v>0.24299999999999999</v>
      </c>
      <c r="D1218" t="s">
        <v>97</v>
      </c>
      <c r="E1218">
        <f t="shared" si="280"/>
        <v>622</v>
      </c>
      <c r="F1218">
        <f t="shared" si="267"/>
        <v>151.14599999999999</v>
      </c>
    </row>
    <row r="1219" spans="1:6" x14ac:dyDescent="0.25">
      <c r="A1219" t="str">
        <f t="shared" si="275"/>
        <v>Hari Khalsa</v>
      </c>
      <c r="E1219">
        <f t="shared" si="280"/>
        <v>622</v>
      </c>
      <c r="F1219">
        <f t="shared" ref="F1219:F1282" si="281">E1219*C1219</f>
        <v>0</v>
      </c>
    </row>
    <row r="1220" spans="1:6" x14ac:dyDescent="0.25">
      <c r="A1220" t="str">
        <f t="shared" si="275"/>
        <v>Hari Khalsa</v>
      </c>
      <c r="B1220" t="s">
        <v>314</v>
      </c>
      <c r="E1220">
        <v>28</v>
      </c>
      <c r="F1220">
        <f t="shared" si="281"/>
        <v>0</v>
      </c>
    </row>
    <row r="1221" spans="1:6" x14ac:dyDescent="0.25">
      <c r="A1221" t="str">
        <f t="shared" si="275"/>
        <v>Hari Khalsa</v>
      </c>
      <c r="E1221">
        <f t="shared" ref="E1221:E1224" si="282">E1220</f>
        <v>28</v>
      </c>
      <c r="F1221">
        <f t="shared" si="281"/>
        <v>0</v>
      </c>
    </row>
    <row r="1222" spans="1:6" x14ac:dyDescent="0.25">
      <c r="A1222" t="str">
        <f t="shared" ref="A1222:A1253" si="283">A1221</f>
        <v>Hari Khalsa</v>
      </c>
      <c r="C1222">
        <v>0.376</v>
      </c>
      <c r="D1222" t="s">
        <v>86</v>
      </c>
      <c r="E1222">
        <f t="shared" si="282"/>
        <v>28</v>
      </c>
      <c r="F1222">
        <f t="shared" si="281"/>
        <v>10.528</v>
      </c>
    </row>
    <row r="1223" spans="1:6" x14ac:dyDescent="0.25">
      <c r="A1223" t="str">
        <f t="shared" si="283"/>
        <v>Hari Khalsa</v>
      </c>
      <c r="C1223">
        <v>0.623</v>
      </c>
      <c r="D1223" t="s">
        <v>18</v>
      </c>
      <c r="E1223">
        <f t="shared" si="282"/>
        <v>28</v>
      </c>
      <c r="F1223">
        <f t="shared" si="281"/>
        <v>17.443999999999999</v>
      </c>
    </row>
    <row r="1224" spans="1:6" x14ac:dyDescent="0.25">
      <c r="A1224" t="str">
        <f t="shared" si="283"/>
        <v>Hari Khalsa</v>
      </c>
      <c r="E1224">
        <f t="shared" si="282"/>
        <v>28</v>
      </c>
      <c r="F1224">
        <f t="shared" si="281"/>
        <v>0</v>
      </c>
    </row>
    <row r="1225" spans="1:6" x14ac:dyDescent="0.25">
      <c r="A1225" t="str">
        <f t="shared" si="283"/>
        <v>Hari Khalsa</v>
      </c>
      <c r="B1225" t="s">
        <v>315</v>
      </c>
      <c r="E1225">
        <v>28</v>
      </c>
      <c r="F1225">
        <f t="shared" si="281"/>
        <v>0</v>
      </c>
    </row>
    <row r="1226" spans="1:6" x14ac:dyDescent="0.25">
      <c r="A1226" t="str">
        <f t="shared" si="283"/>
        <v>Hari Khalsa</v>
      </c>
      <c r="E1226">
        <f t="shared" ref="E1226:E1229" si="284">E1225</f>
        <v>28</v>
      </c>
      <c r="F1226">
        <f t="shared" si="281"/>
        <v>0</v>
      </c>
    </row>
    <row r="1227" spans="1:6" x14ac:dyDescent="0.25">
      <c r="A1227" t="str">
        <f t="shared" si="283"/>
        <v>Hari Khalsa</v>
      </c>
      <c r="C1227">
        <v>0.376</v>
      </c>
      <c r="D1227" t="s">
        <v>86</v>
      </c>
      <c r="E1227">
        <f t="shared" si="284"/>
        <v>28</v>
      </c>
      <c r="F1227">
        <f t="shared" si="281"/>
        <v>10.528</v>
      </c>
    </row>
    <row r="1228" spans="1:6" x14ac:dyDescent="0.25">
      <c r="A1228" t="str">
        <f t="shared" si="283"/>
        <v>Hari Khalsa</v>
      </c>
      <c r="C1228">
        <v>0.623</v>
      </c>
      <c r="D1228" t="s">
        <v>18</v>
      </c>
      <c r="E1228">
        <f t="shared" si="284"/>
        <v>28</v>
      </c>
      <c r="F1228">
        <f t="shared" si="281"/>
        <v>17.443999999999999</v>
      </c>
    </row>
    <row r="1229" spans="1:6" x14ac:dyDescent="0.25">
      <c r="A1229" t="str">
        <f t="shared" si="283"/>
        <v>Hari Khalsa</v>
      </c>
      <c r="E1229">
        <f t="shared" si="284"/>
        <v>28</v>
      </c>
      <c r="F1229">
        <f t="shared" si="281"/>
        <v>0</v>
      </c>
    </row>
    <row r="1230" spans="1:6" x14ac:dyDescent="0.25">
      <c r="A1230" t="str">
        <f t="shared" si="283"/>
        <v>Hari Khalsa</v>
      </c>
      <c r="B1230" t="s">
        <v>316</v>
      </c>
      <c r="E1230">
        <v>150</v>
      </c>
      <c r="F1230">
        <f t="shared" si="281"/>
        <v>0</v>
      </c>
    </row>
    <row r="1231" spans="1:6" x14ac:dyDescent="0.25">
      <c r="A1231" t="str">
        <f t="shared" si="283"/>
        <v>Hari Khalsa</v>
      </c>
      <c r="E1231">
        <f t="shared" ref="E1231:E1237" si="285">E1230</f>
        <v>150</v>
      </c>
      <c r="F1231">
        <f t="shared" si="281"/>
        <v>0</v>
      </c>
    </row>
    <row r="1232" spans="1:6" x14ac:dyDescent="0.25">
      <c r="A1232" t="str">
        <f t="shared" si="283"/>
        <v>Hari Khalsa</v>
      </c>
      <c r="C1232">
        <v>0.187</v>
      </c>
      <c r="D1232" t="s">
        <v>42</v>
      </c>
      <c r="E1232">
        <f t="shared" si="285"/>
        <v>150</v>
      </c>
      <c r="F1232">
        <f t="shared" si="281"/>
        <v>28.05</v>
      </c>
    </row>
    <row r="1233" spans="1:6" x14ac:dyDescent="0.25">
      <c r="A1233" t="str">
        <f t="shared" si="283"/>
        <v>Hari Khalsa</v>
      </c>
      <c r="C1233">
        <v>0.28899999999999998</v>
      </c>
      <c r="D1233" t="s">
        <v>89</v>
      </c>
      <c r="E1233">
        <f t="shared" si="285"/>
        <v>150</v>
      </c>
      <c r="F1233">
        <f t="shared" si="281"/>
        <v>43.349999999999994</v>
      </c>
    </row>
    <row r="1234" spans="1:6" x14ac:dyDescent="0.25">
      <c r="A1234" t="str">
        <f t="shared" si="283"/>
        <v>Hari Khalsa</v>
      </c>
      <c r="C1234">
        <v>0.32</v>
      </c>
      <c r="D1234" t="s">
        <v>213</v>
      </c>
      <c r="E1234">
        <f t="shared" si="285"/>
        <v>150</v>
      </c>
      <c r="F1234">
        <f t="shared" si="281"/>
        <v>48</v>
      </c>
    </row>
    <row r="1235" spans="1:6" x14ac:dyDescent="0.25">
      <c r="A1235" t="str">
        <f t="shared" si="283"/>
        <v>Hari Khalsa</v>
      </c>
      <c r="C1235">
        <v>0.11799999999999999</v>
      </c>
      <c r="D1235" t="s">
        <v>32</v>
      </c>
      <c r="E1235">
        <f t="shared" si="285"/>
        <v>150</v>
      </c>
      <c r="F1235">
        <f t="shared" si="281"/>
        <v>17.7</v>
      </c>
    </row>
    <row r="1236" spans="1:6" x14ac:dyDescent="0.25">
      <c r="A1236" t="str">
        <f t="shared" si="283"/>
        <v>Hari Khalsa</v>
      </c>
      <c r="C1236">
        <v>8.3000000000000004E-2</v>
      </c>
      <c r="D1236" t="s">
        <v>13</v>
      </c>
      <c r="E1236">
        <f t="shared" si="285"/>
        <v>150</v>
      </c>
      <c r="F1236">
        <f t="shared" si="281"/>
        <v>12.450000000000001</v>
      </c>
    </row>
    <row r="1237" spans="1:6" x14ac:dyDescent="0.25">
      <c r="A1237" t="str">
        <f t="shared" si="283"/>
        <v>Hari Khalsa</v>
      </c>
      <c r="E1237">
        <f t="shared" si="285"/>
        <v>150</v>
      </c>
      <c r="F1237">
        <f t="shared" si="281"/>
        <v>0</v>
      </c>
    </row>
    <row r="1238" spans="1:6" x14ac:dyDescent="0.25">
      <c r="A1238" t="str">
        <f t="shared" si="283"/>
        <v>Hari Khalsa</v>
      </c>
      <c r="B1238" t="s">
        <v>317</v>
      </c>
      <c r="E1238">
        <v>27</v>
      </c>
      <c r="F1238">
        <f t="shared" si="281"/>
        <v>0</v>
      </c>
    </row>
    <row r="1239" spans="1:6" x14ac:dyDescent="0.25">
      <c r="A1239" t="str">
        <f t="shared" si="283"/>
        <v>Hari Khalsa</v>
      </c>
      <c r="E1239">
        <f t="shared" ref="E1239:E1241" si="286">E1238</f>
        <v>27</v>
      </c>
      <c r="F1239">
        <f t="shared" si="281"/>
        <v>0</v>
      </c>
    </row>
    <row r="1240" spans="1:6" x14ac:dyDescent="0.25">
      <c r="A1240" t="str">
        <f t="shared" si="283"/>
        <v>Hari Khalsa</v>
      </c>
      <c r="C1240">
        <v>1</v>
      </c>
      <c r="D1240" t="s">
        <v>97</v>
      </c>
      <c r="E1240">
        <f t="shared" si="286"/>
        <v>27</v>
      </c>
      <c r="F1240">
        <f t="shared" si="281"/>
        <v>27</v>
      </c>
    </row>
    <row r="1241" spans="1:6" x14ac:dyDescent="0.25">
      <c r="A1241" t="str">
        <f t="shared" si="283"/>
        <v>Hari Khalsa</v>
      </c>
      <c r="E1241">
        <f t="shared" si="286"/>
        <v>27</v>
      </c>
      <c r="F1241">
        <f t="shared" si="281"/>
        <v>0</v>
      </c>
    </row>
    <row r="1242" spans="1:6" x14ac:dyDescent="0.25">
      <c r="A1242" t="str">
        <f t="shared" si="283"/>
        <v>Hari Khalsa</v>
      </c>
      <c r="B1242" t="s">
        <v>318</v>
      </c>
      <c r="E1242">
        <v>169</v>
      </c>
      <c r="F1242">
        <f t="shared" si="281"/>
        <v>0</v>
      </c>
    </row>
    <row r="1243" spans="1:6" x14ac:dyDescent="0.25">
      <c r="A1243" t="str">
        <f t="shared" si="283"/>
        <v>Hari Khalsa</v>
      </c>
      <c r="E1243">
        <f t="shared" ref="E1243:E1248" si="287">E1242</f>
        <v>169</v>
      </c>
      <c r="F1243">
        <f t="shared" si="281"/>
        <v>0</v>
      </c>
    </row>
    <row r="1244" spans="1:6" x14ac:dyDescent="0.25">
      <c r="A1244" t="str">
        <f t="shared" si="283"/>
        <v>Hari Khalsa</v>
      </c>
      <c r="C1244">
        <v>0</v>
      </c>
      <c r="D1244" t="s">
        <v>42</v>
      </c>
      <c r="E1244">
        <f t="shared" si="287"/>
        <v>169</v>
      </c>
      <c r="F1244">
        <f t="shared" si="281"/>
        <v>0</v>
      </c>
    </row>
    <row r="1245" spans="1:6" x14ac:dyDescent="0.25">
      <c r="A1245" t="str">
        <f t="shared" si="283"/>
        <v>Hari Khalsa</v>
      </c>
      <c r="C1245">
        <v>0.84199999999999997</v>
      </c>
      <c r="D1245" t="s">
        <v>89</v>
      </c>
      <c r="E1245">
        <f t="shared" si="287"/>
        <v>169</v>
      </c>
      <c r="F1245">
        <f t="shared" si="281"/>
        <v>142.298</v>
      </c>
    </row>
    <row r="1246" spans="1:6" x14ac:dyDescent="0.25">
      <c r="A1246" t="str">
        <f t="shared" si="283"/>
        <v>Hari Khalsa</v>
      </c>
      <c r="C1246">
        <v>7.8E-2</v>
      </c>
      <c r="D1246" t="s">
        <v>4</v>
      </c>
      <c r="E1246">
        <f t="shared" si="287"/>
        <v>169</v>
      </c>
      <c r="F1246">
        <f t="shared" si="281"/>
        <v>13.182</v>
      </c>
    </row>
    <row r="1247" spans="1:6" x14ac:dyDescent="0.25">
      <c r="A1247" t="str">
        <f t="shared" si="283"/>
        <v>Hari Khalsa</v>
      </c>
      <c r="C1247">
        <v>7.8E-2</v>
      </c>
      <c r="D1247" t="s">
        <v>13</v>
      </c>
      <c r="E1247">
        <f t="shared" si="287"/>
        <v>169</v>
      </c>
      <c r="F1247">
        <f t="shared" si="281"/>
        <v>13.182</v>
      </c>
    </row>
    <row r="1248" spans="1:6" x14ac:dyDescent="0.25">
      <c r="A1248" t="str">
        <f t="shared" si="283"/>
        <v>Hari Khalsa</v>
      </c>
      <c r="E1248">
        <f t="shared" si="287"/>
        <v>169</v>
      </c>
      <c r="F1248">
        <f t="shared" si="281"/>
        <v>0</v>
      </c>
    </row>
    <row r="1249" spans="1:6" x14ac:dyDescent="0.25">
      <c r="A1249" t="str">
        <f t="shared" si="283"/>
        <v>Hari Khalsa</v>
      </c>
      <c r="B1249" t="s">
        <v>319</v>
      </c>
      <c r="E1249">
        <v>87</v>
      </c>
      <c r="F1249">
        <f t="shared" si="281"/>
        <v>0</v>
      </c>
    </row>
    <row r="1250" spans="1:6" x14ac:dyDescent="0.25">
      <c r="A1250" t="str">
        <f t="shared" si="283"/>
        <v>Hari Khalsa</v>
      </c>
      <c r="E1250">
        <f t="shared" ref="E1250:E1253" si="288">E1249</f>
        <v>87</v>
      </c>
      <c r="F1250">
        <f t="shared" si="281"/>
        <v>0</v>
      </c>
    </row>
    <row r="1251" spans="1:6" x14ac:dyDescent="0.25">
      <c r="A1251" t="str">
        <f t="shared" si="283"/>
        <v>Hari Khalsa</v>
      </c>
      <c r="C1251">
        <v>0.22500000000000001</v>
      </c>
      <c r="D1251" t="s">
        <v>89</v>
      </c>
      <c r="E1251">
        <f t="shared" si="288"/>
        <v>87</v>
      </c>
      <c r="F1251">
        <f t="shared" si="281"/>
        <v>19.574999999999999</v>
      </c>
    </row>
    <row r="1252" spans="1:6" x14ac:dyDescent="0.25">
      <c r="A1252" t="str">
        <f t="shared" si="283"/>
        <v>Hari Khalsa</v>
      </c>
      <c r="C1252">
        <v>0.77400000000000002</v>
      </c>
      <c r="D1252" t="s">
        <v>32</v>
      </c>
      <c r="E1252">
        <f t="shared" si="288"/>
        <v>87</v>
      </c>
      <c r="F1252">
        <f t="shared" si="281"/>
        <v>67.338000000000008</v>
      </c>
    </row>
    <row r="1253" spans="1:6" x14ac:dyDescent="0.25">
      <c r="A1253" t="str">
        <f t="shared" si="283"/>
        <v>Hari Khalsa</v>
      </c>
      <c r="E1253">
        <f t="shared" si="288"/>
        <v>87</v>
      </c>
      <c r="F1253">
        <f t="shared" si="281"/>
        <v>0</v>
      </c>
    </row>
    <row r="1254" spans="1:6" x14ac:dyDescent="0.25">
      <c r="A1254" t="str">
        <f t="shared" ref="A1254:A1285" si="289">A1253</f>
        <v>Hari Khalsa</v>
      </c>
      <c r="B1254" t="s">
        <v>320</v>
      </c>
      <c r="E1254">
        <v>348</v>
      </c>
      <c r="F1254">
        <f t="shared" si="281"/>
        <v>0</v>
      </c>
    </row>
    <row r="1255" spans="1:6" x14ac:dyDescent="0.25">
      <c r="A1255" t="str">
        <f t="shared" si="289"/>
        <v>Hari Khalsa</v>
      </c>
      <c r="E1255">
        <f t="shared" ref="E1255:E1263" si="290">E1254</f>
        <v>348</v>
      </c>
      <c r="F1255">
        <f t="shared" si="281"/>
        <v>0</v>
      </c>
    </row>
    <row r="1256" spans="1:6" x14ac:dyDescent="0.25">
      <c r="A1256" t="str">
        <f t="shared" si="289"/>
        <v>Hari Khalsa</v>
      </c>
      <c r="C1256">
        <v>8.9999999999999993E-3</v>
      </c>
      <c r="D1256" t="s">
        <v>18</v>
      </c>
      <c r="E1256">
        <f t="shared" si="290"/>
        <v>348</v>
      </c>
      <c r="F1256">
        <f t="shared" si="281"/>
        <v>3.1319999999999997</v>
      </c>
    </row>
    <row r="1257" spans="1:6" x14ac:dyDescent="0.25">
      <c r="A1257" t="str">
        <f t="shared" si="289"/>
        <v>Hari Khalsa</v>
      </c>
      <c r="C1257">
        <v>0.32</v>
      </c>
      <c r="D1257" t="s">
        <v>89</v>
      </c>
      <c r="E1257">
        <f t="shared" si="290"/>
        <v>348</v>
      </c>
      <c r="F1257">
        <f t="shared" si="281"/>
        <v>111.36</v>
      </c>
    </row>
    <row r="1258" spans="1:6" x14ac:dyDescent="0.25">
      <c r="A1258" t="str">
        <f t="shared" si="289"/>
        <v>Hari Khalsa</v>
      </c>
      <c r="C1258">
        <v>1.2999999999999999E-2</v>
      </c>
      <c r="D1258" t="s">
        <v>4</v>
      </c>
      <c r="E1258">
        <f t="shared" si="290"/>
        <v>348</v>
      </c>
      <c r="F1258">
        <f t="shared" si="281"/>
        <v>4.524</v>
      </c>
    </row>
    <row r="1259" spans="1:6" x14ac:dyDescent="0.25">
      <c r="A1259" t="str">
        <f t="shared" si="289"/>
        <v>Hari Khalsa</v>
      </c>
      <c r="C1259">
        <v>0.187</v>
      </c>
      <c r="D1259" t="s">
        <v>32</v>
      </c>
      <c r="E1259">
        <f t="shared" si="290"/>
        <v>348</v>
      </c>
      <c r="F1259">
        <f t="shared" si="281"/>
        <v>65.075999999999993</v>
      </c>
    </row>
    <row r="1260" spans="1:6" x14ac:dyDescent="0.25">
      <c r="A1260" t="str">
        <f t="shared" si="289"/>
        <v>Hari Khalsa</v>
      </c>
      <c r="C1260">
        <v>0.03</v>
      </c>
      <c r="D1260" t="s">
        <v>110</v>
      </c>
      <c r="E1260">
        <f t="shared" si="290"/>
        <v>348</v>
      </c>
      <c r="F1260">
        <f t="shared" si="281"/>
        <v>10.44</v>
      </c>
    </row>
    <row r="1261" spans="1:6" x14ac:dyDescent="0.25">
      <c r="A1261" t="str">
        <f t="shared" si="289"/>
        <v>Hari Khalsa</v>
      </c>
      <c r="C1261">
        <v>0.38600000000000001</v>
      </c>
      <c r="D1261" t="s">
        <v>13</v>
      </c>
      <c r="E1261">
        <f t="shared" si="290"/>
        <v>348</v>
      </c>
      <c r="F1261">
        <f t="shared" si="281"/>
        <v>134.328</v>
      </c>
    </row>
    <row r="1262" spans="1:6" x14ac:dyDescent="0.25">
      <c r="A1262" t="str">
        <f t="shared" si="289"/>
        <v>Hari Khalsa</v>
      </c>
      <c r="C1262">
        <v>5.0999999999999997E-2</v>
      </c>
      <c r="D1262" t="s">
        <v>97</v>
      </c>
      <c r="E1262">
        <f t="shared" si="290"/>
        <v>348</v>
      </c>
      <c r="F1262">
        <f t="shared" si="281"/>
        <v>17.747999999999998</v>
      </c>
    </row>
    <row r="1263" spans="1:6" x14ac:dyDescent="0.25">
      <c r="A1263" t="str">
        <f t="shared" si="289"/>
        <v>Hari Khalsa</v>
      </c>
      <c r="E1263">
        <f t="shared" si="290"/>
        <v>348</v>
      </c>
      <c r="F1263">
        <f t="shared" si="281"/>
        <v>0</v>
      </c>
    </row>
    <row r="1264" spans="1:6" x14ac:dyDescent="0.25">
      <c r="A1264" t="str">
        <f t="shared" si="289"/>
        <v>Hari Khalsa</v>
      </c>
      <c r="B1264" t="s">
        <v>321</v>
      </c>
      <c r="E1264">
        <v>18</v>
      </c>
      <c r="F1264">
        <f t="shared" si="281"/>
        <v>0</v>
      </c>
    </row>
    <row r="1265" spans="1:6" x14ac:dyDescent="0.25">
      <c r="A1265" t="str">
        <f t="shared" si="289"/>
        <v>Hari Khalsa</v>
      </c>
      <c r="E1265">
        <f t="shared" ref="E1265:E1268" si="291">E1264</f>
        <v>18</v>
      </c>
      <c r="F1265">
        <f t="shared" si="281"/>
        <v>0</v>
      </c>
    </row>
    <row r="1266" spans="1:6" x14ac:dyDescent="0.25">
      <c r="A1266" t="str">
        <f t="shared" si="289"/>
        <v>Hari Khalsa</v>
      </c>
      <c r="C1266">
        <v>0.61599999999999999</v>
      </c>
      <c r="D1266" t="s">
        <v>32</v>
      </c>
      <c r="E1266">
        <f t="shared" si="291"/>
        <v>18</v>
      </c>
      <c r="F1266">
        <f t="shared" si="281"/>
        <v>11.087999999999999</v>
      </c>
    </row>
    <row r="1267" spans="1:6" x14ac:dyDescent="0.25">
      <c r="A1267" t="str">
        <f t="shared" si="289"/>
        <v>Hari Khalsa</v>
      </c>
      <c r="C1267">
        <v>0.38300000000000001</v>
      </c>
      <c r="D1267" t="s">
        <v>13</v>
      </c>
      <c r="E1267">
        <f t="shared" si="291"/>
        <v>18</v>
      </c>
      <c r="F1267">
        <f t="shared" si="281"/>
        <v>6.8940000000000001</v>
      </c>
    </row>
    <row r="1268" spans="1:6" x14ac:dyDescent="0.25">
      <c r="A1268" t="str">
        <f t="shared" si="289"/>
        <v>Hari Khalsa</v>
      </c>
      <c r="E1268">
        <f t="shared" si="291"/>
        <v>18</v>
      </c>
      <c r="F1268">
        <f t="shared" si="281"/>
        <v>0</v>
      </c>
    </row>
    <row r="1269" spans="1:6" x14ac:dyDescent="0.25">
      <c r="A1269" t="str">
        <f t="shared" si="289"/>
        <v>Hari Khalsa</v>
      </c>
      <c r="B1269" t="s">
        <v>322</v>
      </c>
      <c r="E1269">
        <v>105</v>
      </c>
      <c r="F1269">
        <f t="shared" si="281"/>
        <v>0</v>
      </c>
    </row>
    <row r="1270" spans="1:6" x14ac:dyDescent="0.25">
      <c r="A1270" t="str">
        <f t="shared" si="289"/>
        <v>Hari Khalsa</v>
      </c>
      <c r="E1270">
        <f t="shared" ref="E1270:E1273" si="292">E1269</f>
        <v>105</v>
      </c>
      <c r="F1270">
        <f t="shared" si="281"/>
        <v>0</v>
      </c>
    </row>
    <row r="1271" spans="1:6" x14ac:dyDescent="0.25">
      <c r="A1271" t="str">
        <f t="shared" si="289"/>
        <v>Hari Khalsa</v>
      </c>
      <c r="C1271">
        <v>0.86799999999999999</v>
      </c>
      <c r="D1271" t="s">
        <v>89</v>
      </c>
      <c r="E1271">
        <f t="shared" si="292"/>
        <v>105</v>
      </c>
      <c r="F1271">
        <f t="shared" si="281"/>
        <v>91.14</v>
      </c>
    </row>
    <row r="1272" spans="1:6" x14ac:dyDescent="0.25">
      <c r="A1272" t="str">
        <f t="shared" si="289"/>
        <v>Hari Khalsa</v>
      </c>
      <c r="C1272">
        <v>0.13100000000000001</v>
      </c>
      <c r="D1272" t="s">
        <v>32</v>
      </c>
      <c r="E1272">
        <f t="shared" si="292"/>
        <v>105</v>
      </c>
      <c r="F1272">
        <f t="shared" si="281"/>
        <v>13.755000000000001</v>
      </c>
    </row>
    <row r="1273" spans="1:6" x14ac:dyDescent="0.25">
      <c r="A1273" t="str">
        <f t="shared" si="289"/>
        <v>Hari Khalsa</v>
      </c>
      <c r="E1273">
        <f t="shared" si="292"/>
        <v>105</v>
      </c>
      <c r="F1273">
        <f t="shared" si="281"/>
        <v>0</v>
      </c>
    </row>
    <row r="1274" spans="1:6" x14ac:dyDescent="0.25">
      <c r="A1274" t="str">
        <f t="shared" si="289"/>
        <v>Hari Khalsa</v>
      </c>
      <c r="B1274" t="s">
        <v>323</v>
      </c>
      <c r="E1274">
        <v>335</v>
      </c>
      <c r="F1274">
        <f t="shared" si="281"/>
        <v>0</v>
      </c>
    </row>
    <row r="1275" spans="1:6" x14ac:dyDescent="0.25">
      <c r="A1275" t="str">
        <f t="shared" si="289"/>
        <v>Hari Khalsa</v>
      </c>
      <c r="E1275">
        <f t="shared" ref="E1275:E1279" si="293">E1274</f>
        <v>335</v>
      </c>
      <c r="F1275">
        <f t="shared" si="281"/>
        <v>0</v>
      </c>
    </row>
    <row r="1276" spans="1:6" x14ac:dyDescent="0.25">
      <c r="A1276" t="str">
        <f t="shared" si="289"/>
        <v>Hari Khalsa</v>
      </c>
      <c r="C1276">
        <v>1.4999999999999999E-2</v>
      </c>
      <c r="D1276" t="s">
        <v>86</v>
      </c>
      <c r="E1276">
        <f t="shared" si="293"/>
        <v>335</v>
      </c>
      <c r="F1276">
        <f t="shared" si="281"/>
        <v>5.0249999999999995</v>
      </c>
    </row>
    <row r="1277" spans="1:6" x14ac:dyDescent="0.25">
      <c r="A1277" t="str">
        <f t="shared" si="289"/>
        <v>Hari Khalsa</v>
      </c>
      <c r="C1277">
        <v>0</v>
      </c>
      <c r="D1277" t="s">
        <v>89</v>
      </c>
      <c r="E1277">
        <f t="shared" si="293"/>
        <v>335</v>
      </c>
      <c r="F1277">
        <f t="shared" si="281"/>
        <v>0</v>
      </c>
    </row>
    <row r="1278" spans="1:6" x14ac:dyDescent="0.25">
      <c r="A1278" t="str">
        <f t="shared" si="289"/>
        <v>Hari Khalsa</v>
      </c>
      <c r="C1278">
        <v>0.98399999999999999</v>
      </c>
      <c r="D1278" t="s">
        <v>32</v>
      </c>
      <c r="E1278">
        <f t="shared" si="293"/>
        <v>335</v>
      </c>
      <c r="F1278">
        <f t="shared" si="281"/>
        <v>329.64</v>
      </c>
    </row>
    <row r="1279" spans="1:6" x14ac:dyDescent="0.25">
      <c r="A1279" t="str">
        <f t="shared" si="289"/>
        <v>Hari Khalsa</v>
      </c>
      <c r="E1279">
        <f t="shared" si="293"/>
        <v>335</v>
      </c>
      <c r="F1279">
        <f t="shared" si="281"/>
        <v>0</v>
      </c>
    </row>
    <row r="1280" spans="1:6" x14ac:dyDescent="0.25">
      <c r="A1280" t="str">
        <f t="shared" si="289"/>
        <v>Hari Khalsa</v>
      </c>
      <c r="B1280" t="s">
        <v>324</v>
      </c>
      <c r="E1280">
        <v>2</v>
      </c>
      <c r="F1280">
        <f t="shared" si="281"/>
        <v>0</v>
      </c>
    </row>
    <row r="1281" spans="1:6" x14ac:dyDescent="0.25">
      <c r="A1281" t="str">
        <f t="shared" si="289"/>
        <v>Hari Khalsa</v>
      </c>
      <c r="E1281">
        <f t="shared" ref="E1281:E1283" si="294">E1280</f>
        <v>2</v>
      </c>
      <c r="F1281">
        <f t="shared" si="281"/>
        <v>0</v>
      </c>
    </row>
    <row r="1282" spans="1:6" x14ac:dyDescent="0.25">
      <c r="A1282" t="str">
        <f t="shared" si="289"/>
        <v>Hari Khalsa</v>
      </c>
      <c r="C1282">
        <v>1</v>
      </c>
      <c r="D1282" t="s">
        <v>32</v>
      </c>
      <c r="E1282">
        <f t="shared" si="294"/>
        <v>2</v>
      </c>
      <c r="F1282">
        <f t="shared" si="281"/>
        <v>2</v>
      </c>
    </row>
    <row r="1283" spans="1:6" x14ac:dyDescent="0.25">
      <c r="A1283" t="str">
        <f t="shared" si="289"/>
        <v>Hari Khalsa</v>
      </c>
      <c r="E1283">
        <f t="shared" si="294"/>
        <v>2</v>
      </c>
      <c r="F1283">
        <f t="shared" ref="F1283:F1346" si="295">E1283*C1283</f>
        <v>0</v>
      </c>
    </row>
    <row r="1284" spans="1:6" x14ac:dyDescent="0.25">
      <c r="A1284" t="str">
        <f t="shared" si="289"/>
        <v>Hari Khalsa</v>
      </c>
      <c r="B1284" t="s">
        <v>325</v>
      </c>
      <c r="E1284">
        <v>579</v>
      </c>
      <c r="F1284">
        <f t="shared" si="295"/>
        <v>0</v>
      </c>
    </row>
    <row r="1285" spans="1:6" x14ac:dyDescent="0.25">
      <c r="A1285" t="str">
        <f t="shared" si="289"/>
        <v>Hari Khalsa</v>
      </c>
      <c r="E1285">
        <f t="shared" ref="E1285:E1288" si="296">E1284</f>
        <v>579</v>
      </c>
      <c r="F1285">
        <f t="shared" si="295"/>
        <v>0</v>
      </c>
    </row>
    <row r="1286" spans="1:6" x14ac:dyDescent="0.25">
      <c r="A1286" t="str">
        <f t="shared" ref="A1286:A1318" si="297">A1285</f>
        <v>Hari Khalsa</v>
      </c>
      <c r="C1286">
        <v>0.125</v>
      </c>
      <c r="D1286" t="s">
        <v>86</v>
      </c>
      <c r="E1286">
        <f t="shared" si="296"/>
        <v>579</v>
      </c>
      <c r="F1286">
        <f t="shared" si="295"/>
        <v>72.375</v>
      </c>
    </row>
    <row r="1287" spans="1:6" x14ac:dyDescent="0.25">
      <c r="A1287" t="str">
        <f t="shared" si="297"/>
        <v>Hari Khalsa</v>
      </c>
      <c r="C1287">
        <v>0.874</v>
      </c>
      <c r="D1287" t="s">
        <v>32</v>
      </c>
      <c r="E1287">
        <f t="shared" si="296"/>
        <v>579</v>
      </c>
      <c r="F1287">
        <f t="shared" si="295"/>
        <v>506.04599999999999</v>
      </c>
    </row>
    <row r="1288" spans="1:6" x14ac:dyDescent="0.25">
      <c r="A1288" t="str">
        <f t="shared" si="297"/>
        <v>Hari Khalsa</v>
      </c>
      <c r="E1288">
        <f t="shared" si="296"/>
        <v>579</v>
      </c>
      <c r="F1288">
        <f t="shared" si="295"/>
        <v>0</v>
      </c>
    </row>
    <row r="1289" spans="1:6" x14ac:dyDescent="0.25">
      <c r="A1289" t="str">
        <f t="shared" si="297"/>
        <v>Hari Khalsa</v>
      </c>
      <c r="B1289" t="s">
        <v>326</v>
      </c>
      <c r="E1289">
        <v>153</v>
      </c>
      <c r="F1289">
        <f t="shared" si="295"/>
        <v>0</v>
      </c>
    </row>
    <row r="1290" spans="1:6" x14ac:dyDescent="0.25">
      <c r="A1290" t="str">
        <f t="shared" si="297"/>
        <v>Hari Khalsa</v>
      </c>
      <c r="E1290">
        <f t="shared" ref="E1290:E1293" si="298">E1289</f>
        <v>153</v>
      </c>
      <c r="F1290">
        <f t="shared" si="295"/>
        <v>0</v>
      </c>
    </row>
    <row r="1291" spans="1:6" x14ac:dyDescent="0.25">
      <c r="A1291" t="str">
        <f t="shared" si="297"/>
        <v>Hari Khalsa</v>
      </c>
      <c r="C1291">
        <v>0.64700000000000002</v>
      </c>
      <c r="D1291" t="s">
        <v>86</v>
      </c>
      <c r="E1291">
        <f t="shared" si="298"/>
        <v>153</v>
      </c>
      <c r="F1291">
        <f t="shared" si="295"/>
        <v>98.991</v>
      </c>
    </row>
    <row r="1292" spans="1:6" x14ac:dyDescent="0.25">
      <c r="A1292" t="str">
        <f t="shared" si="297"/>
        <v>Hari Khalsa</v>
      </c>
      <c r="C1292">
        <v>0.35199999999999998</v>
      </c>
      <c r="D1292" t="s">
        <v>32</v>
      </c>
      <c r="E1292">
        <f t="shared" si="298"/>
        <v>153</v>
      </c>
      <c r="F1292">
        <f t="shared" si="295"/>
        <v>53.855999999999995</v>
      </c>
    </row>
    <row r="1293" spans="1:6" x14ac:dyDescent="0.25">
      <c r="A1293" t="str">
        <f t="shared" si="297"/>
        <v>Hari Khalsa</v>
      </c>
      <c r="E1293">
        <f t="shared" si="298"/>
        <v>153</v>
      </c>
      <c r="F1293">
        <f t="shared" si="295"/>
        <v>0</v>
      </c>
    </row>
    <row r="1294" spans="1:6" x14ac:dyDescent="0.25">
      <c r="A1294" t="str">
        <f t="shared" si="297"/>
        <v>Hari Khalsa</v>
      </c>
      <c r="B1294" t="s">
        <v>327</v>
      </c>
      <c r="E1294">
        <v>25</v>
      </c>
      <c r="F1294">
        <f t="shared" si="295"/>
        <v>0</v>
      </c>
    </row>
    <row r="1295" spans="1:6" x14ac:dyDescent="0.25">
      <c r="A1295" t="str">
        <f t="shared" si="297"/>
        <v>Hari Khalsa</v>
      </c>
      <c r="E1295">
        <f t="shared" ref="E1295:E1297" si="299">E1294</f>
        <v>25</v>
      </c>
      <c r="F1295">
        <f t="shared" si="295"/>
        <v>0</v>
      </c>
    </row>
    <row r="1296" spans="1:6" x14ac:dyDescent="0.25">
      <c r="A1296" t="str">
        <f t="shared" si="297"/>
        <v>Hari Khalsa</v>
      </c>
      <c r="C1296">
        <v>1</v>
      </c>
      <c r="D1296" t="s">
        <v>88</v>
      </c>
      <c r="E1296">
        <f t="shared" si="299"/>
        <v>25</v>
      </c>
      <c r="F1296">
        <f t="shared" si="295"/>
        <v>25</v>
      </c>
    </row>
    <row r="1297" spans="1:6" x14ac:dyDescent="0.25">
      <c r="A1297" t="str">
        <f t="shared" si="297"/>
        <v>Hari Khalsa</v>
      </c>
      <c r="E1297">
        <f t="shared" si="299"/>
        <v>25</v>
      </c>
      <c r="F1297">
        <f t="shared" si="295"/>
        <v>0</v>
      </c>
    </row>
    <row r="1298" spans="1:6" x14ac:dyDescent="0.25">
      <c r="A1298" t="str">
        <f t="shared" si="297"/>
        <v>Hari Khalsa</v>
      </c>
      <c r="B1298" t="s">
        <v>328</v>
      </c>
      <c r="E1298">
        <v>348</v>
      </c>
      <c r="F1298">
        <f t="shared" si="295"/>
        <v>0</v>
      </c>
    </row>
    <row r="1299" spans="1:6" x14ac:dyDescent="0.25">
      <c r="A1299" t="str">
        <f t="shared" si="297"/>
        <v>Hari Khalsa</v>
      </c>
      <c r="E1299">
        <f t="shared" ref="E1299:E1304" si="300">E1298</f>
        <v>348</v>
      </c>
      <c r="F1299">
        <f t="shared" si="295"/>
        <v>0</v>
      </c>
    </row>
    <row r="1300" spans="1:6" x14ac:dyDescent="0.25">
      <c r="A1300" t="str">
        <f t="shared" si="297"/>
        <v>Hari Khalsa</v>
      </c>
      <c r="C1300">
        <v>0.13900000000000001</v>
      </c>
      <c r="D1300" t="s">
        <v>89</v>
      </c>
      <c r="E1300">
        <f t="shared" si="300"/>
        <v>348</v>
      </c>
      <c r="F1300">
        <f t="shared" si="295"/>
        <v>48.372000000000007</v>
      </c>
    </row>
    <row r="1301" spans="1:6" x14ac:dyDescent="0.25">
      <c r="A1301" t="str">
        <f t="shared" si="297"/>
        <v>Hari Khalsa</v>
      </c>
      <c r="C1301">
        <v>0.03</v>
      </c>
      <c r="D1301" t="s">
        <v>90</v>
      </c>
      <c r="E1301">
        <f t="shared" si="300"/>
        <v>348</v>
      </c>
      <c r="F1301">
        <f t="shared" si="295"/>
        <v>10.44</v>
      </c>
    </row>
    <row r="1302" spans="1:6" x14ac:dyDescent="0.25">
      <c r="A1302" t="str">
        <f t="shared" si="297"/>
        <v>Hari Khalsa</v>
      </c>
      <c r="C1302">
        <v>6.6000000000000003E-2</v>
      </c>
      <c r="D1302" t="s">
        <v>213</v>
      </c>
      <c r="E1302">
        <f t="shared" si="300"/>
        <v>348</v>
      </c>
      <c r="F1302">
        <f t="shared" si="295"/>
        <v>22.968</v>
      </c>
    </row>
    <row r="1303" spans="1:6" x14ac:dyDescent="0.25">
      <c r="A1303" t="str">
        <f t="shared" si="297"/>
        <v>Hari Khalsa</v>
      </c>
      <c r="C1303">
        <v>0.76400000000000001</v>
      </c>
      <c r="D1303" t="s">
        <v>32</v>
      </c>
      <c r="E1303">
        <f t="shared" si="300"/>
        <v>348</v>
      </c>
      <c r="F1303">
        <f t="shared" si="295"/>
        <v>265.87200000000001</v>
      </c>
    </row>
    <row r="1304" spans="1:6" x14ac:dyDescent="0.25">
      <c r="A1304" t="str">
        <f t="shared" si="297"/>
        <v>Hari Khalsa</v>
      </c>
      <c r="E1304">
        <f t="shared" si="300"/>
        <v>348</v>
      </c>
      <c r="F1304">
        <f t="shared" si="295"/>
        <v>0</v>
      </c>
    </row>
    <row r="1305" spans="1:6" x14ac:dyDescent="0.25">
      <c r="A1305" t="str">
        <f t="shared" si="297"/>
        <v>Hari Khalsa</v>
      </c>
      <c r="B1305" t="s">
        <v>329</v>
      </c>
      <c r="E1305">
        <v>132</v>
      </c>
      <c r="F1305">
        <f t="shared" si="295"/>
        <v>0</v>
      </c>
    </row>
    <row r="1306" spans="1:6" x14ac:dyDescent="0.25">
      <c r="A1306" t="str">
        <f t="shared" si="297"/>
        <v>Hari Khalsa</v>
      </c>
      <c r="E1306">
        <f t="shared" ref="E1306:E1309" si="301">E1305</f>
        <v>132</v>
      </c>
      <c r="F1306">
        <f t="shared" si="295"/>
        <v>0</v>
      </c>
    </row>
    <row r="1307" spans="1:6" x14ac:dyDescent="0.25">
      <c r="A1307" t="str">
        <f t="shared" si="297"/>
        <v>Hari Khalsa</v>
      </c>
      <c r="C1307">
        <v>0.95799999999999996</v>
      </c>
      <c r="D1307" t="s">
        <v>89</v>
      </c>
      <c r="E1307">
        <f t="shared" si="301"/>
        <v>132</v>
      </c>
      <c r="F1307">
        <f t="shared" si="295"/>
        <v>126.45599999999999</v>
      </c>
    </row>
    <row r="1308" spans="1:6" x14ac:dyDescent="0.25">
      <c r="A1308" t="str">
        <f t="shared" si="297"/>
        <v>Hari Khalsa</v>
      </c>
      <c r="C1308">
        <v>4.1000000000000002E-2</v>
      </c>
      <c r="D1308" t="s">
        <v>4</v>
      </c>
      <c r="E1308">
        <f t="shared" si="301"/>
        <v>132</v>
      </c>
      <c r="F1308">
        <f t="shared" si="295"/>
        <v>5.4119999999999999</v>
      </c>
    </row>
    <row r="1309" spans="1:6" x14ac:dyDescent="0.25">
      <c r="A1309" t="str">
        <f t="shared" si="297"/>
        <v>Hari Khalsa</v>
      </c>
      <c r="E1309">
        <f t="shared" si="301"/>
        <v>132</v>
      </c>
      <c r="F1309">
        <f t="shared" si="295"/>
        <v>0</v>
      </c>
    </row>
    <row r="1310" spans="1:6" x14ac:dyDescent="0.25">
      <c r="A1310" t="str">
        <f t="shared" si="297"/>
        <v>Hari Khalsa</v>
      </c>
      <c r="B1310" t="s">
        <v>330</v>
      </c>
      <c r="E1310">
        <v>6</v>
      </c>
      <c r="F1310">
        <f t="shared" si="295"/>
        <v>0</v>
      </c>
    </row>
    <row r="1311" spans="1:6" x14ac:dyDescent="0.25">
      <c r="A1311" t="str">
        <f t="shared" si="297"/>
        <v>Hari Khalsa</v>
      </c>
      <c r="E1311">
        <f t="shared" ref="E1311:E1313" si="302">E1310</f>
        <v>6</v>
      </c>
      <c r="F1311">
        <f t="shared" si="295"/>
        <v>0</v>
      </c>
    </row>
    <row r="1312" spans="1:6" x14ac:dyDescent="0.25">
      <c r="A1312" t="str">
        <f t="shared" si="297"/>
        <v>Hari Khalsa</v>
      </c>
      <c r="C1312">
        <v>1</v>
      </c>
      <c r="D1312" t="s">
        <v>32</v>
      </c>
      <c r="E1312">
        <f t="shared" si="302"/>
        <v>6</v>
      </c>
      <c r="F1312">
        <f t="shared" si="295"/>
        <v>6</v>
      </c>
    </row>
    <row r="1313" spans="1:6" x14ac:dyDescent="0.25">
      <c r="A1313" t="str">
        <f t="shared" si="297"/>
        <v>Hari Khalsa</v>
      </c>
      <c r="E1313">
        <f t="shared" si="302"/>
        <v>6</v>
      </c>
      <c r="F1313">
        <f t="shared" si="295"/>
        <v>0</v>
      </c>
    </row>
    <row r="1314" spans="1:6" x14ac:dyDescent="0.25">
      <c r="A1314" t="str">
        <f t="shared" si="297"/>
        <v>Hari Khalsa</v>
      </c>
      <c r="B1314" t="s">
        <v>331</v>
      </c>
      <c r="E1314">
        <v>236</v>
      </c>
      <c r="F1314">
        <f t="shared" si="295"/>
        <v>0</v>
      </c>
    </row>
    <row r="1315" spans="1:6" x14ac:dyDescent="0.25">
      <c r="A1315" t="str">
        <f t="shared" si="297"/>
        <v>Hari Khalsa</v>
      </c>
      <c r="E1315">
        <f t="shared" ref="E1315:E1319" si="303">E1314</f>
        <v>236</v>
      </c>
      <c r="F1315">
        <f t="shared" si="295"/>
        <v>0</v>
      </c>
    </row>
    <row r="1316" spans="1:6" x14ac:dyDescent="0.25">
      <c r="A1316" t="str">
        <f t="shared" si="297"/>
        <v>Hari Khalsa</v>
      </c>
      <c r="C1316">
        <v>0.625</v>
      </c>
      <c r="D1316" t="s">
        <v>89</v>
      </c>
      <c r="E1316">
        <f t="shared" si="303"/>
        <v>236</v>
      </c>
      <c r="F1316">
        <f t="shared" si="295"/>
        <v>147.5</v>
      </c>
    </row>
    <row r="1317" spans="1:6" x14ac:dyDescent="0.25">
      <c r="A1317" t="str">
        <f t="shared" si="297"/>
        <v>Hari Khalsa</v>
      </c>
      <c r="C1317">
        <v>0.16700000000000001</v>
      </c>
      <c r="D1317" t="s">
        <v>32</v>
      </c>
      <c r="E1317">
        <f t="shared" si="303"/>
        <v>236</v>
      </c>
      <c r="F1317">
        <f t="shared" si="295"/>
        <v>39.411999999999999</v>
      </c>
    </row>
    <row r="1318" spans="1:6" x14ac:dyDescent="0.25">
      <c r="A1318" t="str">
        <f t="shared" si="297"/>
        <v>Hari Khalsa</v>
      </c>
      <c r="C1318">
        <v>0.20599999999999999</v>
      </c>
      <c r="D1318" t="s">
        <v>97</v>
      </c>
      <c r="E1318">
        <f t="shared" si="303"/>
        <v>236</v>
      </c>
      <c r="F1318">
        <f t="shared" si="295"/>
        <v>48.616</v>
      </c>
    </row>
    <row r="1319" spans="1:6" x14ac:dyDescent="0.25">
      <c r="A1319" t="s">
        <v>554</v>
      </c>
      <c r="E1319">
        <f t="shared" si="303"/>
        <v>236</v>
      </c>
      <c r="F1319">
        <f t="shared" si="295"/>
        <v>0</v>
      </c>
    </row>
    <row r="1320" spans="1:6" x14ac:dyDescent="0.25">
      <c r="A1320" t="str">
        <f t="shared" ref="A1320:A1351" si="304">A1319</f>
        <v>Jason Rassi</v>
      </c>
      <c r="B1320" t="s">
        <v>334</v>
      </c>
      <c r="E1320">
        <v>1346</v>
      </c>
      <c r="F1320">
        <f t="shared" si="295"/>
        <v>0</v>
      </c>
    </row>
    <row r="1321" spans="1:6" x14ac:dyDescent="0.25">
      <c r="A1321" t="str">
        <f t="shared" si="304"/>
        <v>Jason Rassi</v>
      </c>
      <c r="E1321">
        <f t="shared" ref="E1321:E1323" si="305">E1320</f>
        <v>1346</v>
      </c>
      <c r="F1321">
        <f t="shared" si="295"/>
        <v>0</v>
      </c>
    </row>
    <row r="1322" spans="1:6" x14ac:dyDescent="0.25">
      <c r="A1322" t="str">
        <f t="shared" si="304"/>
        <v>Jason Rassi</v>
      </c>
      <c r="C1322">
        <v>1</v>
      </c>
      <c r="D1322" t="s">
        <v>43</v>
      </c>
      <c r="E1322">
        <f t="shared" si="305"/>
        <v>1346</v>
      </c>
      <c r="F1322">
        <f t="shared" si="295"/>
        <v>1346</v>
      </c>
    </row>
    <row r="1323" spans="1:6" x14ac:dyDescent="0.25">
      <c r="A1323" t="str">
        <f t="shared" si="304"/>
        <v>Jason Rassi</v>
      </c>
      <c r="E1323">
        <f t="shared" si="305"/>
        <v>1346</v>
      </c>
      <c r="F1323">
        <f t="shared" si="295"/>
        <v>0</v>
      </c>
    </row>
    <row r="1324" spans="1:6" x14ac:dyDescent="0.25">
      <c r="A1324" t="str">
        <f t="shared" si="304"/>
        <v>Jason Rassi</v>
      </c>
      <c r="B1324" t="s">
        <v>335</v>
      </c>
      <c r="E1324">
        <v>20</v>
      </c>
      <c r="F1324">
        <f t="shared" si="295"/>
        <v>0</v>
      </c>
    </row>
    <row r="1325" spans="1:6" x14ac:dyDescent="0.25">
      <c r="A1325" t="str">
        <f t="shared" si="304"/>
        <v>Jason Rassi</v>
      </c>
      <c r="E1325">
        <f t="shared" ref="E1325:E1327" si="306">E1324</f>
        <v>20</v>
      </c>
      <c r="F1325">
        <f t="shared" si="295"/>
        <v>0</v>
      </c>
    </row>
    <row r="1326" spans="1:6" x14ac:dyDescent="0.25">
      <c r="A1326" t="str">
        <f t="shared" si="304"/>
        <v>Jason Rassi</v>
      </c>
      <c r="C1326">
        <v>1</v>
      </c>
      <c r="D1326" t="s">
        <v>43</v>
      </c>
      <c r="E1326">
        <f t="shared" si="306"/>
        <v>20</v>
      </c>
      <c r="F1326">
        <f t="shared" si="295"/>
        <v>20</v>
      </c>
    </row>
    <row r="1327" spans="1:6" x14ac:dyDescent="0.25">
      <c r="A1327" t="str">
        <f t="shared" si="304"/>
        <v>Jason Rassi</v>
      </c>
      <c r="E1327">
        <f t="shared" si="306"/>
        <v>20</v>
      </c>
      <c r="F1327">
        <f t="shared" si="295"/>
        <v>0</v>
      </c>
    </row>
    <row r="1328" spans="1:6" x14ac:dyDescent="0.25">
      <c r="A1328" t="str">
        <f t="shared" si="304"/>
        <v>Jason Rassi</v>
      </c>
      <c r="B1328" t="s">
        <v>336</v>
      </c>
      <c r="E1328">
        <v>0</v>
      </c>
      <c r="F1328">
        <f t="shared" si="295"/>
        <v>0</v>
      </c>
    </row>
    <row r="1329" spans="1:6" x14ac:dyDescent="0.25">
      <c r="A1329" t="str">
        <f t="shared" si="304"/>
        <v>Jason Rassi</v>
      </c>
      <c r="E1329">
        <f>E1328</f>
        <v>0</v>
      </c>
      <c r="F1329">
        <f t="shared" si="295"/>
        <v>0</v>
      </c>
    </row>
    <row r="1330" spans="1:6" x14ac:dyDescent="0.25">
      <c r="A1330" t="str">
        <f t="shared" si="304"/>
        <v>Jason Rassi</v>
      </c>
      <c r="B1330" t="s">
        <v>337</v>
      </c>
      <c r="E1330">
        <v>6</v>
      </c>
      <c r="F1330">
        <f t="shared" si="295"/>
        <v>0</v>
      </c>
    </row>
    <row r="1331" spans="1:6" x14ac:dyDescent="0.25">
      <c r="A1331" t="str">
        <f t="shared" si="304"/>
        <v>Jason Rassi</v>
      </c>
      <c r="E1331">
        <f t="shared" ref="E1331:E1333" si="307">E1330</f>
        <v>6</v>
      </c>
      <c r="F1331">
        <f t="shared" si="295"/>
        <v>0</v>
      </c>
    </row>
    <row r="1332" spans="1:6" x14ac:dyDescent="0.25">
      <c r="A1332" t="str">
        <f t="shared" si="304"/>
        <v>Jason Rassi</v>
      </c>
      <c r="C1332">
        <v>1</v>
      </c>
      <c r="D1332" t="s">
        <v>32</v>
      </c>
      <c r="E1332">
        <f t="shared" si="307"/>
        <v>6</v>
      </c>
      <c r="F1332">
        <f t="shared" si="295"/>
        <v>6</v>
      </c>
    </row>
    <row r="1333" spans="1:6" x14ac:dyDescent="0.25">
      <c r="A1333" t="str">
        <f t="shared" si="304"/>
        <v>Jason Rassi</v>
      </c>
      <c r="E1333">
        <f t="shared" si="307"/>
        <v>6</v>
      </c>
      <c r="F1333">
        <f t="shared" si="295"/>
        <v>0</v>
      </c>
    </row>
    <row r="1334" spans="1:6" x14ac:dyDescent="0.25">
      <c r="A1334" t="str">
        <f t="shared" si="304"/>
        <v>Jason Rassi</v>
      </c>
      <c r="B1334" t="s">
        <v>338</v>
      </c>
      <c r="E1334">
        <v>1178</v>
      </c>
      <c r="F1334">
        <f t="shared" si="295"/>
        <v>0</v>
      </c>
    </row>
    <row r="1335" spans="1:6" x14ac:dyDescent="0.25">
      <c r="A1335" t="str">
        <f t="shared" si="304"/>
        <v>Jason Rassi</v>
      </c>
      <c r="E1335">
        <f t="shared" ref="E1335:E1340" si="308">E1334</f>
        <v>1178</v>
      </c>
      <c r="F1335">
        <f t="shared" si="295"/>
        <v>0</v>
      </c>
    </row>
    <row r="1336" spans="1:6" x14ac:dyDescent="0.25">
      <c r="A1336" t="str">
        <f t="shared" si="304"/>
        <v>Jason Rassi</v>
      </c>
      <c r="C1336">
        <v>4.0000000000000001E-3</v>
      </c>
      <c r="D1336" t="s">
        <v>89</v>
      </c>
      <c r="E1336">
        <f t="shared" si="308"/>
        <v>1178</v>
      </c>
      <c r="F1336">
        <f t="shared" si="295"/>
        <v>4.7119999999999997</v>
      </c>
    </row>
    <row r="1337" spans="1:6" x14ac:dyDescent="0.25">
      <c r="A1337" t="str">
        <f t="shared" si="304"/>
        <v>Jason Rassi</v>
      </c>
      <c r="C1337">
        <v>0.98399999999999999</v>
      </c>
      <c r="D1337" t="s">
        <v>43</v>
      </c>
      <c r="E1337">
        <f t="shared" si="308"/>
        <v>1178</v>
      </c>
      <c r="F1337">
        <f t="shared" si="295"/>
        <v>1159.152</v>
      </c>
    </row>
    <row r="1338" spans="1:6" x14ac:dyDescent="0.25">
      <c r="A1338" t="str">
        <f t="shared" si="304"/>
        <v>Jason Rassi</v>
      </c>
      <c r="C1338">
        <v>4.0000000000000001E-3</v>
      </c>
      <c r="D1338" t="s">
        <v>62</v>
      </c>
      <c r="E1338">
        <f t="shared" si="308"/>
        <v>1178</v>
      </c>
      <c r="F1338">
        <f t="shared" si="295"/>
        <v>4.7119999999999997</v>
      </c>
    </row>
    <row r="1339" spans="1:6" x14ac:dyDescent="0.25">
      <c r="A1339" t="str">
        <f t="shared" si="304"/>
        <v>Jason Rassi</v>
      </c>
      <c r="C1339">
        <v>6.0000000000000001E-3</v>
      </c>
      <c r="D1339" t="s">
        <v>32</v>
      </c>
      <c r="E1339">
        <f t="shared" si="308"/>
        <v>1178</v>
      </c>
      <c r="F1339">
        <f t="shared" si="295"/>
        <v>7.0680000000000005</v>
      </c>
    </row>
    <row r="1340" spans="1:6" x14ac:dyDescent="0.25">
      <c r="A1340" t="str">
        <f t="shared" si="304"/>
        <v>Jason Rassi</v>
      </c>
      <c r="E1340">
        <f t="shared" si="308"/>
        <v>1178</v>
      </c>
      <c r="F1340">
        <f t="shared" si="295"/>
        <v>0</v>
      </c>
    </row>
    <row r="1341" spans="1:6" x14ac:dyDescent="0.25">
      <c r="A1341" t="str">
        <f t="shared" si="304"/>
        <v>Jason Rassi</v>
      </c>
      <c r="B1341" t="s">
        <v>339</v>
      </c>
      <c r="E1341">
        <v>18</v>
      </c>
      <c r="F1341">
        <f t="shared" si="295"/>
        <v>0</v>
      </c>
    </row>
    <row r="1342" spans="1:6" x14ac:dyDescent="0.25">
      <c r="A1342" t="str">
        <f t="shared" si="304"/>
        <v>Jason Rassi</v>
      </c>
      <c r="E1342">
        <f t="shared" ref="E1342:E1344" si="309">E1341</f>
        <v>18</v>
      </c>
      <c r="F1342">
        <f t="shared" si="295"/>
        <v>0</v>
      </c>
    </row>
    <row r="1343" spans="1:6" x14ac:dyDescent="0.25">
      <c r="A1343" t="str">
        <f t="shared" si="304"/>
        <v>Jason Rassi</v>
      </c>
      <c r="C1343">
        <v>1</v>
      </c>
      <c r="D1343" t="s">
        <v>43</v>
      </c>
      <c r="E1343">
        <f t="shared" si="309"/>
        <v>18</v>
      </c>
      <c r="F1343">
        <f t="shared" si="295"/>
        <v>18</v>
      </c>
    </row>
    <row r="1344" spans="1:6" x14ac:dyDescent="0.25">
      <c r="A1344" t="str">
        <f t="shared" si="304"/>
        <v>Jason Rassi</v>
      </c>
      <c r="E1344">
        <f t="shared" si="309"/>
        <v>18</v>
      </c>
      <c r="F1344">
        <f t="shared" si="295"/>
        <v>0</v>
      </c>
    </row>
    <row r="1345" spans="1:6" x14ac:dyDescent="0.25">
      <c r="A1345" t="str">
        <f t="shared" si="304"/>
        <v>Jason Rassi</v>
      </c>
      <c r="B1345" t="s">
        <v>340</v>
      </c>
      <c r="E1345">
        <v>3</v>
      </c>
      <c r="F1345">
        <f t="shared" si="295"/>
        <v>0</v>
      </c>
    </row>
    <row r="1346" spans="1:6" x14ac:dyDescent="0.25">
      <c r="A1346" t="str">
        <f t="shared" si="304"/>
        <v>Jason Rassi</v>
      </c>
      <c r="E1346">
        <f t="shared" ref="E1346:E1348" si="310">E1345</f>
        <v>3</v>
      </c>
      <c r="F1346">
        <f t="shared" si="295"/>
        <v>0</v>
      </c>
    </row>
    <row r="1347" spans="1:6" x14ac:dyDescent="0.25">
      <c r="A1347" t="str">
        <f t="shared" si="304"/>
        <v>Jason Rassi</v>
      </c>
      <c r="C1347">
        <v>1</v>
      </c>
      <c r="D1347" t="s">
        <v>32</v>
      </c>
      <c r="E1347">
        <f t="shared" si="310"/>
        <v>3</v>
      </c>
      <c r="F1347">
        <f t="shared" ref="F1347:F1410" si="311">E1347*C1347</f>
        <v>3</v>
      </c>
    </row>
    <row r="1348" spans="1:6" x14ac:dyDescent="0.25">
      <c r="A1348" t="str">
        <f t="shared" si="304"/>
        <v>Jason Rassi</v>
      </c>
      <c r="E1348">
        <f t="shared" si="310"/>
        <v>3</v>
      </c>
      <c r="F1348">
        <f t="shared" si="311"/>
        <v>0</v>
      </c>
    </row>
    <row r="1349" spans="1:6" x14ac:dyDescent="0.25">
      <c r="A1349" t="str">
        <f t="shared" si="304"/>
        <v>Jason Rassi</v>
      </c>
      <c r="B1349" t="s">
        <v>341</v>
      </c>
      <c r="E1349">
        <v>86</v>
      </c>
      <c r="F1349">
        <f t="shared" si="311"/>
        <v>0</v>
      </c>
    </row>
    <row r="1350" spans="1:6" x14ac:dyDescent="0.25">
      <c r="A1350" t="str">
        <f t="shared" si="304"/>
        <v>Jason Rassi</v>
      </c>
      <c r="E1350">
        <f t="shared" ref="E1350:E1352" si="312">E1349</f>
        <v>86</v>
      </c>
      <c r="F1350">
        <f t="shared" si="311"/>
        <v>0</v>
      </c>
    </row>
    <row r="1351" spans="1:6" x14ac:dyDescent="0.25">
      <c r="A1351" t="str">
        <f t="shared" si="304"/>
        <v>Jason Rassi</v>
      </c>
      <c r="C1351">
        <v>1</v>
      </c>
      <c r="D1351" t="s">
        <v>32</v>
      </c>
      <c r="E1351">
        <f t="shared" si="312"/>
        <v>86</v>
      </c>
      <c r="F1351">
        <f t="shared" si="311"/>
        <v>86</v>
      </c>
    </row>
    <row r="1352" spans="1:6" x14ac:dyDescent="0.25">
      <c r="A1352" t="str">
        <f t="shared" ref="A1352:A1383" si="313">A1351</f>
        <v>Jason Rassi</v>
      </c>
      <c r="E1352">
        <f t="shared" si="312"/>
        <v>86</v>
      </c>
      <c r="F1352">
        <f t="shared" si="311"/>
        <v>0</v>
      </c>
    </row>
    <row r="1353" spans="1:6" x14ac:dyDescent="0.25">
      <c r="A1353" t="str">
        <f t="shared" si="313"/>
        <v>Jason Rassi</v>
      </c>
      <c r="B1353" t="s">
        <v>342</v>
      </c>
      <c r="E1353">
        <v>6</v>
      </c>
      <c r="F1353">
        <f t="shared" si="311"/>
        <v>0</v>
      </c>
    </row>
    <row r="1354" spans="1:6" x14ac:dyDescent="0.25">
      <c r="A1354" t="str">
        <f t="shared" si="313"/>
        <v>Jason Rassi</v>
      </c>
      <c r="E1354">
        <f t="shared" ref="E1354:E1356" si="314">E1353</f>
        <v>6</v>
      </c>
      <c r="F1354">
        <f t="shared" si="311"/>
        <v>0</v>
      </c>
    </row>
    <row r="1355" spans="1:6" x14ac:dyDescent="0.25">
      <c r="A1355" t="str">
        <f t="shared" si="313"/>
        <v>Jason Rassi</v>
      </c>
      <c r="C1355">
        <v>1</v>
      </c>
      <c r="D1355" t="s">
        <v>151</v>
      </c>
      <c r="E1355">
        <f t="shared" si="314"/>
        <v>6</v>
      </c>
      <c r="F1355">
        <f t="shared" si="311"/>
        <v>6</v>
      </c>
    </row>
    <row r="1356" spans="1:6" x14ac:dyDescent="0.25">
      <c r="A1356" t="str">
        <f t="shared" si="313"/>
        <v>Jason Rassi</v>
      </c>
      <c r="E1356">
        <f t="shared" si="314"/>
        <v>6</v>
      </c>
      <c r="F1356">
        <f t="shared" si="311"/>
        <v>0</v>
      </c>
    </row>
    <row r="1357" spans="1:6" x14ac:dyDescent="0.25">
      <c r="A1357" t="str">
        <f t="shared" si="313"/>
        <v>Jason Rassi</v>
      </c>
      <c r="B1357" t="s">
        <v>343</v>
      </c>
      <c r="E1357">
        <v>86</v>
      </c>
      <c r="F1357">
        <f t="shared" si="311"/>
        <v>0</v>
      </c>
    </row>
    <row r="1358" spans="1:6" x14ac:dyDescent="0.25">
      <c r="A1358" t="str">
        <f t="shared" si="313"/>
        <v>Jason Rassi</v>
      </c>
      <c r="E1358">
        <f t="shared" ref="E1358:E1360" si="315">E1357</f>
        <v>86</v>
      </c>
      <c r="F1358">
        <f t="shared" si="311"/>
        <v>0</v>
      </c>
    </row>
    <row r="1359" spans="1:6" x14ac:dyDescent="0.25">
      <c r="A1359" t="str">
        <f t="shared" si="313"/>
        <v>Jason Rassi</v>
      </c>
      <c r="C1359">
        <v>1</v>
      </c>
      <c r="D1359" t="s">
        <v>32</v>
      </c>
      <c r="E1359">
        <f t="shared" si="315"/>
        <v>86</v>
      </c>
      <c r="F1359">
        <f t="shared" si="311"/>
        <v>86</v>
      </c>
    </row>
    <row r="1360" spans="1:6" x14ac:dyDescent="0.25">
      <c r="A1360" t="str">
        <f t="shared" si="313"/>
        <v>Jason Rassi</v>
      </c>
      <c r="E1360">
        <f t="shared" si="315"/>
        <v>86</v>
      </c>
      <c r="F1360">
        <f t="shared" si="311"/>
        <v>0</v>
      </c>
    </row>
    <row r="1361" spans="1:6" x14ac:dyDescent="0.25">
      <c r="A1361" t="str">
        <f t="shared" si="313"/>
        <v>Jason Rassi</v>
      </c>
      <c r="B1361" t="s">
        <v>344</v>
      </c>
      <c r="E1361">
        <v>3</v>
      </c>
      <c r="F1361">
        <f t="shared" si="311"/>
        <v>0</v>
      </c>
    </row>
    <row r="1362" spans="1:6" x14ac:dyDescent="0.25">
      <c r="A1362" t="str">
        <f t="shared" si="313"/>
        <v>Jason Rassi</v>
      </c>
      <c r="E1362">
        <f t="shared" ref="E1362:E1364" si="316">E1361</f>
        <v>3</v>
      </c>
      <c r="F1362">
        <f t="shared" si="311"/>
        <v>0</v>
      </c>
    </row>
    <row r="1363" spans="1:6" x14ac:dyDescent="0.25">
      <c r="A1363" t="str">
        <f t="shared" si="313"/>
        <v>Jason Rassi</v>
      </c>
      <c r="C1363">
        <v>1</v>
      </c>
      <c r="D1363" t="s">
        <v>32</v>
      </c>
      <c r="E1363">
        <f t="shared" si="316"/>
        <v>3</v>
      </c>
      <c r="F1363">
        <f t="shared" si="311"/>
        <v>3</v>
      </c>
    </row>
    <row r="1364" spans="1:6" x14ac:dyDescent="0.25">
      <c r="A1364" t="str">
        <f t="shared" si="313"/>
        <v>Jason Rassi</v>
      </c>
      <c r="E1364">
        <f t="shared" si="316"/>
        <v>3</v>
      </c>
      <c r="F1364">
        <f t="shared" si="311"/>
        <v>0</v>
      </c>
    </row>
    <row r="1365" spans="1:6" x14ac:dyDescent="0.25">
      <c r="A1365" t="str">
        <f t="shared" si="313"/>
        <v>Jason Rassi</v>
      </c>
      <c r="B1365" t="s">
        <v>345</v>
      </c>
      <c r="E1365">
        <v>86</v>
      </c>
      <c r="F1365">
        <f t="shared" si="311"/>
        <v>0</v>
      </c>
    </row>
    <row r="1366" spans="1:6" x14ac:dyDescent="0.25">
      <c r="A1366" t="str">
        <f t="shared" si="313"/>
        <v>Jason Rassi</v>
      </c>
      <c r="E1366">
        <f t="shared" ref="E1366:E1368" si="317">E1365</f>
        <v>86</v>
      </c>
      <c r="F1366">
        <f t="shared" si="311"/>
        <v>0</v>
      </c>
    </row>
    <row r="1367" spans="1:6" x14ac:dyDescent="0.25">
      <c r="A1367" t="str">
        <f t="shared" si="313"/>
        <v>Jason Rassi</v>
      </c>
      <c r="C1367">
        <v>1</v>
      </c>
      <c r="D1367" t="s">
        <v>32</v>
      </c>
      <c r="E1367">
        <f t="shared" si="317"/>
        <v>86</v>
      </c>
      <c r="F1367">
        <f t="shared" si="311"/>
        <v>86</v>
      </c>
    </row>
    <row r="1368" spans="1:6" x14ac:dyDescent="0.25">
      <c r="A1368" t="str">
        <f t="shared" si="313"/>
        <v>Jason Rassi</v>
      </c>
      <c r="E1368">
        <f t="shared" si="317"/>
        <v>86</v>
      </c>
      <c r="F1368">
        <f t="shared" si="311"/>
        <v>0</v>
      </c>
    </row>
    <row r="1369" spans="1:6" x14ac:dyDescent="0.25">
      <c r="A1369" t="str">
        <f t="shared" si="313"/>
        <v>Jason Rassi</v>
      </c>
      <c r="B1369" t="s">
        <v>346</v>
      </c>
      <c r="E1369">
        <v>34</v>
      </c>
      <c r="F1369">
        <f t="shared" si="311"/>
        <v>0</v>
      </c>
    </row>
    <row r="1370" spans="1:6" x14ac:dyDescent="0.25">
      <c r="A1370" t="str">
        <f t="shared" si="313"/>
        <v>Jason Rassi</v>
      </c>
      <c r="E1370">
        <f t="shared" ref="E1370:E1372" si="318">E1369</f>
        <v>34</v>
      </c>
      <c r="F1370">
        <f t="shared" si="311"/>
        <v>0</v>
      </c>
    </row>
    <row r="1371" spans="1:6" x14ac:dyDescent="0.25">
      <c r="A1371" t="str">
        <f t="shared" si="313"/>
        <v>Jason Rassi</v>
      </c>
      <c r="C1371">
        <v>1</v>
      </c>
      <c r="D1371" t="s">
        <v>32</v>
      </c>
      <c r="E1371">
        <f t="shared" si="318"/>
        <v>34</v>
      </c>
      <c r="F1371">
        <f t="shared" si="311"/>
        <v>34</v>
      </c>
    </row>
    <row r="1372" spans="1:6" x14ac:dyDescent="0.25">
      <c r="A1372" t="str">
        <f t="shared" si="313"/>
        <v>Jason Rassi</v>
      </c>
      <c r="E1372">
        <f t="shared" si="318"/>
        <v>34</v>
      </c>
      <c r="F1372">
        <f t="shared" si="311"/>
        <v>0</v>
      </c>
    </row>
    <row r="1373" spans="1:6" x14ac:dyDescent="0.25">
      <c r="A1373" t="str">
        <f t="shared" si="313"/>
        <v>Jason Rassi</v>
      </c>
      <c r="B1373" t="s">
        <v>347</v>
      </c>
      <c r="E1373">
        <v>109</v>
      </c>
      <c r="F1373">
        <f t="shared" si="311"/>
        <v>0</v>
      </c>
    </row>
    <row r="1374" spans="1:6" x14ac:dyDescent="0.25">
      <c r="A1374" t="str">
        <f t="shared" si="313"/>
        <v>Jason Rassi</v>
      </c>
      <c r="E1374">
        <f t="shared" ref="E1374:E1376" si="319">E1373</f>
        <v>109</v>
      </c>
      <c r="F1374">
        <f t="shared" si="311"/>
        <v>0</v>
      </c>
    </row>
    <row r="1375" spans="1:6" x14ac:dyDescent="0.25">
      <c r="A1375" t="str">
        <f t="shared" si="313"/>
        <v>Jason Rassi</v>
      </c>
      <c r="C1375">
        <v>1</v>
      </c>
      <c r="D1375" t="s">
        <v>32</v>
      </c>
      <c r="E1375">
        <f t="shared" si="319"/>
        <v>109</v>
      </c>
      <c r="F1375">
        <f t="shared" si="311"/>
        <v>109</v>
      </c>
    </row>
    <row r="1376" spans="1:6" x14ac:dyDescent="0.25">
      <c r="A1376" t="str">
        <f t="shared" si="313"/>
        <v>Jason Rassi</v>
      </c>
      <c r="E1376">
        <f t="shared" si="319"/>
        <v>109</v>
      </c>
      <c r="F1376">
        <f t="shared" si="311"/>
        <v>0</v>
      </c>
    </row>
    <row r="1377" spans="1:6" x14ac:dyDescent="0.25">
      <c r="A1377" t="str">
        <f t="shared" si="313"/>
        <v>Jason Rassi</v>
      </c>
      <c r="B1377" t="s">
        <v>348</v>
      </c>
      <c r="E1377">
        <v>195</v>
      </c>
      <c r="F1377">
        <f t="shared" si="311"/>
        <v>0</v>
      </c>
    </row>
    <row r="1378" spans="1:6" x14ac:dyDescent="0.25">
      <c r="A1378" t="str">
        <f t="shared" si="313"/>
        <v>Jason Rassi</v>
      </c>
      <c r="E1378">
        <f t="shared" ref="E1378:E1380" si="320">E1377</f>
        <v>195</v>
      </c>
      <c r="F1378">
        <f t="shared" si="311"/>
        <v>0</v>
      </c>
    </row>
    <row r="1379" spans="1:6" x14ac:dyDescent="0.25">
      <c r="A1379" t="str">
        <f t="shared" si="313"/>
        <v>Jason Rassi</v>
      </c>
      <c r="C1379">
        <v>1</v>
      </c>
      <c r="D1379" t="s">
        <v>32</v>
      </c>
      <c r="E1379">
        <f t="shared" si="320"/>
        <v>195</v>
      </c>
      <c r="F1379">
        <f t="shared" si="311"/>
        <v>195</v>
      </c>
    </row>
    <row r="1380" spans="1:6" x14ac:dyDescent="0.25">
      <c r="A1380" t="str">
        <f t="shared" si="313"/>
        <v>Jason Rassi</v>
      </c>
      <c r="E1380">
        <f t="shared" si="320"/>
        <v>195</v>
      </c>
      <c r="F1380">
        <f t="shared" si="311"/>
        <v>0</v>
      </c>
    </row>
    <row r="1381" spans="1:6" x14ac:dyDescent="0.25">
      <c r="A1381" t="str">
        <f t="shared" si="313"/>
        <v>Jason Rassi</v>
      </c>
      <c r="B1381" t="s">
        <v>349</v>
      </c>
      <c r="E1381">
        <v>61</v>
      </c>
      <c r="F1381">
        <f t="shared" si="311"/>
        <v>0</v>
      </c>
    </row>
    <row r="1382" spans="1:6" x14ac:dyDescent="0.25">
      <c r="A1382" t="str">
        <f t="shared" si="313"/>
        <v>Jason Rassi</v>
      </c>
      <c r="E1382">
        <f t="shared" ref="E1382:E1384" si="321">E1381</f>
        <v>61</v>
      </c>
      <c r="F1382">
        <f t="shared" si="311"/>
        <v>0</v>
      </c>
    </row>
    <row r="1383" spans="1:6" x14ac:dyDescent="0.25">
      <c r="A1383" t="str">
        <f t="shared" si="313"/>
        <v>Jason Rassi</v>
      </c>
      <c r="C1383">
        <v>1</v>
      </c>
      <c r="D1383" t="s">
        <v>13</v>
      </c>
      <c r="E1383">
        <f t="shared" si="321"/>
        <v>61</v>
      </c>
      <c r="F1383">
        <f t="shared" si="311"/>
        <v>61</v>
      </c>
    </row>
    <row r="1384" spans="1:6" x14ac:dyDescent="0.25">
      <c r="A1384" t="s">
        <v>555</v>
      </c>
      <c r="E1384">
        <f t="shared" si="321"/>
        <v>61</v>
      </c>
      <c r="F1384">
        <f t="shared" si="311"/>
        <v>0</v>
      </c>
    </row>
    <row r="1385" spans="1:6" x14ac:dyDescent="0.25">
      <c r="A1385" t="str">
        <f t="shared" ref="A1385:A1405" si="322">A1384</f>
        <v>Kaloian Manassiev</v>
      </c>
      <c r="B1385" t="s">
        <v>352</v>
      </c>
      <c r="E1385">
        <v>10</v>
      </c>
      <c r="F1385">
        <f t="shared" si="311"/>
        <v>0</v>
      </c>
    </row>
    <row r="1386" spans="1:6" x14ac:dyDescent="0.25">
      <c r="A1386" t="str">
        <f t="shared" si="322"/>
        <v>Kaloian Manassiev</v>
      </c>
      <c r="E1386">
        <f t="shared" ref="E1386:E1388" si="323">E1385</f>
        <v>10</v>
      </c>
      <c r="F1386">
        <f t="shared" si="311"/>
        <v>0</v>
      </c>
    </row>
    <row r="1387" spans="1:6" x14ac:dyDescent="0.25">
      <c r="A1387" t="str">
        <f t="shared" si="322"/>
        <v>Kaloian Manassiev</v>
      </c>
      <c r="C1387">
        <v>1</v>
      </c>
      <c r="D1387" t="s">
        <v>97</v>
      </c>
      <c r="E1387">
        <f t="shared" si="323"/>
        <v>10</v>
      </c>
      <c r="F1387">
        <f t="shared" si="311"/>
        <v>10</v>
      </c>
    </row>
    <row r="1388" spans="1:6" x14ac:dyDescent="0.25">
      <c r="A1388" t="str">
        <f t="shared" si="322"/>
        <v>Kaloian Manassiev</v>
      </c>
      <c r="E1388">
        <f t="shared" si="323"/>
        <v>10</v>
      </c>
      <c r="F1388">
        <f t="shared" si="311"/>
        <v>0</v>
      </c>
    </row>
    <row r="1389" spans="1:6" x14ac:dyDescent="0.25">
      <c r="A1389" t="str">
        <f t="shared" si="322"/>
        <v>Kaloian Manassiev</v>
      </c>
      <c r="B1389" t="s">
        <v>353</v>
      </c>
      <c r="E1389">
        <v>35</v>
      </c>
      <c r="F1389">
        <f t="shared" si="311"/>
        <v>0</v>
      </c>
    </row>
    <row r="1390" spans="1:6" x14ac:dyDescent="0.25">
      <c r="A1390" t="str">
        <f t="shared" si="322"/>
        <v>Kaloian Manassiev</v>
      </c>
      <c r="E1390">
        <f t="shared" ref="E1390:E1392" si="324">E1389</f>
        <v>35</v>
      </c>
      <c r="F1390">
        <f t="shared" si="311"/>
        <v>0</v>
      </c>
    </row>
    <row r="1391" spans="1:6" x14ac:dyDescent="0.25">
      <c r="A1391" t="str">
        <f t="shared" si="322"/>
        <v>Kaloian Manassiev</v>
      </c>
      <c r="C1391">
        <v>1</v>
      </c>
      <c r="D1391" t="s">
        <v>30</v>
      </c>
      <c r="E1391">
        <f t="shared" si="324"/>
        <v>35</v>
      </c>
      <c r="F1391">
        <f t="shared" si="311"/>
        <v>35</v>
      </c>
    </row>
    <row r="1392" spans="1:6" x14ac:dyDescent="0.25">
      <c r="A1392" t="str">
        <f t="shared" si="322"/>
        <v>Kaloian Manassiev</v>
      </c>
      <c r="E1392">
        <f t="shared" si="324"/>
        <v>35</v>
      </c>
      <c r="F1392">
        <f t="shared" si="311"/>
        <v>0</v>
      </c>
    </row>
    <row r="1393" spans="1:6" x14ac:dyDescent="0.25">
      <c r="A1393" t="str">
        <f t="shared" si="322"/>
        <v>Kaloian Manassiev</v>
      </c>
      <c r="B1393" t="s">
        <v>354</v>
      </c>
      <c r="E1393">
        <v>48</v>
      </c>
      <c r="F1393">
        <f t="shared" si="311"/>
        <v>0</v>
      </c>
    </row>
    <row r="1394" spans="1:6" x14ac:dyDescent="0.25">
      <c r="A1394" t="str">
        <f t="shared" si="322"/>
        <v>Kaloian Manassiev</v>
      </c>
      <c r="E1394">
        <f t="shared" ref="E1394:E1396" si="325">E1393</f>
        <v>48</v>
      </c>
      <c r="F1394">
        <f t="shared" si="311"/>
        <v>0</v>
      </c>
    </row>
    <row r="1395" spans="1:6" x14ac:dyDescent="0.25">
      <c r="A1395" t="str">
        <f t="shared" si="322"/>
        <v>Kaloian Manassiev</v>
      </c>
      <c r="C1395">
        <v>1</v>
      </c>
      <c r="D1395" t="s">
        <v>30</v>
      </c>
      <c r="E1395">
        <f t="shared" si="325"/>
        <v>48</v>
      </c>
      <c r="F1395">
        <f t="shared" si="311"/>
        <v>48</v>
      </c>
    </row>
    <row r="1396" spans="1:6" x14ac:dyDescent="0.25">
      <c r="A1396" t="str">
        <f t="shared" si="322"/>
        <v>Kaloian Manassiev</v>
      </c>
      <c r="E1396">
        <f t="shared" si="325"/>
        <v>48</v>
      </c>
      <c r="F1396">
        <f t="shared" si="311"/>
        <v>0</v>
      </c>
    </row>
    <row r="1397" spans="1:6" x14ac:dyDescent="0.25">
      <c r="A1397" t="str">
        <f t="shared" si="322"/>
        <v>Kaloian Manassiev</v>
      </c>
      <c r="B1397" t="s">
        <v>355</v>
      </c>
      <c r="E1397">
        <v>48</v>
      </c>
      <c r="F1397">
        <f t="shared" si="311"/>
        <v>0</v>
      </c>
    </row>
    <row r="1398" spans="1:6" x14ac:dyDescent="0.25">
      <c r="A1398" t="str">
        <f t="shared" si="322"/>
        <v>Kaloian Manassiev</v>
      </c>
      <c r="E1398">
        <f t="shared" ref="E1398:E1400" si="326">E1397</f>
        <v>48</v>
      </c>
      <c r="F1398">
        <f t="shared" si="311"/>
        <v>0</v>
      </c>
    </row>
    <row r="1399" spans="1:6" x14ac:dyDescent="0.25">
      <c r="A1399" t="str">
        <f t="shared" si="322"/>
        <v>Kaloian Manassiev</v>
      </c>
      <c r="C1399">
        <v>1</v>
      </c>
      <c r="D1399" t="s">
        <v>30</v>
      </c>
      <c r="E1399">
        <f t="shared" si="326"/>
        <v>48</v>
      </c>
      <c r="F1399">
        <f t="shared" si="311"/>
        <v>48</v>
      </c>
    </row>
    <row r="1400" spans="1:6" x14ac:dyDescent="0.25">
      <c r="A1400" t="str">
        <f t="shared" si="322"/>
        <v>Kaloian Manassiev</v>
      </c>
      <c r="E1400">
        <f t="shared" si="326"/>
        <v>48</v>
      </c>
      <c r="F1400">
        <f t="shared" si="311"/>
        <v>0</v>
      </c>
    </row>
    <row r="1401" spans="1:6" x14ac:dyDescent="0.25">
      <c r="A1401" t="str">
        <f t="shared" si="322"/>
        <v>Kaloian Manassiev</v>
      </c>
      <c r="B1401" t="s">
        <v>356</v>
      </c>
      <c r="E1401">
        <v>0</v>
      </c>
      <c r="F1401">
        <f t="shared" si="311"/>
        <v>0</v>
      </c>
    </row>
    <row r="1402" spans="1:6" x14ac:dyDescent="0.25">
      <c r="A1402" t="str">
        <f t="shared" si="322"/>
        <v>Kaloian Manassiev</v>
      </c>
      <c r="E1402">
        <f>E1401</f>
        <v>0</v>
      </c>
      <c r="F1402">
        <f t="shared" si="311"/>
        <v>0</v>
      </c>
    </row>
    <row r="1403" spans="1:6" x14ac:dyDescent="0.25">
      <c r="A1403" t="str">
        <f t="shared" si="322"/>
        <v>Kaloian Manassiev</v>
      </c>
      <c r="B1403" t="s">
        <v>357</v>
      </c>
      <c r="E1403">
        <v>2</v>
      </c>
      <c r="F1403">
        <f t="shared" si="311"/>
        <v>0</v>
      </c>
    </row>
    <row r="1404" spans="1:6" x14ac:dyDescent="0.25">
      <c r="A1404" t="str">
        <f t="shared" si="322"/>
        <v>Kaloian Manassiev</v>
      </c>
      <c r="E1404">
        <f t="shared" ref="E1404:E1406" si="327">E1403</f>
        <v>2</v>
      </c>
      <c r="F1404">
        <f t="shared" si="311"/>
        <v>0</v>
      </c>
    </row>
    <row r="1405" spans="1:6" x14ac:dyDescent="0.25">
      <c r="A1405" t="str">
        <f t="shared" si="322"/>
        <v>Kaloian Manassiev</v>
      </c>
      <c r="C1405">
        <v>1</v>
      </c>
      <c r="D1405" t="s">
        <v>30</v>
      </c>
      <c r="E1405">
        <f t="shared" si="327"/>
        <v>2</v>
      </c>
      <c r="F1405">
        <f t="shared" si="311"/>
        <v>2</v>
      </c>
    </row>
    <row r="1406" spans="1:6" x14ac:dyDescent="0.25">
      <c r="A1406" t="s">
        <v>556</v>
      </c>
      <c r="E1406">
        <f t="shared" si="327"/>
        <v>2</v>
      </c>
      <c r="F1406">
        <f t="shared" si="311"/>
        <v>0</v>
      </c>
    </row>
    <row r="1407" spans="1:6" x14ac:dyDescent="0.25">
      <c r="A1407" t="str">
        <f t="shared" ref="A1407:A1409" si="328">A1406</f>
        <v>Kamran Khan</v>
      </c>
      <c r="B1407" t="s">
        <v>360</v>
      </c>
      <c r="E1407">
        <v>2</v>
      </c>
      <c r="F1407">
        <f t="shared" si="311"/>
        <v>0</v>
      </c>
    </row>
    <row r="1408" spans="1:6" x14ac:dyDescent="0.25">
      <c r="A1408" t="str">
        <f t="shared" si="328"/>
        <v>Kamran Khan</v>
      </c>
      <c r="E1408">
        <f t="shared" ref="E1408:E1410" si="329">E1407</f>
        <v>2</v>
      </c>
      <c r="F1408">
        <f t="shared" si="311"/>
        <v>0</v>
      </c>
    </row>
    <row r="1409" spans="1:6" x14ac:dyDescent="0.25">
      <c r="A1409" t="str">
        <f t="shared" si="328"/>
        <v>Kamran Khan</v>
      </c>
      <c r="C1409">
        <v>1</v>
      </c>
      <c r="D1409" t="s">
        <v>76</v>
      </c>
      <c r="E1409">
        <f t="shared" si="329"/>
        <v>2</v>
      </c>
      <c r="F1409">
        <f t="shared" si="311"/>
        <v>2</v>
      </c>
    </row>
    <row r="1410" spans="1:6" x14ac:dyDescent="0.25">
      <c r="A1410" t="s">
        <v>557</v>
      </c>
      <c r="E1410">
        <f t="shared" si="329"/>
        <v>2</v>
      </c>
      <c r="F1410">
        <f t="shared" si="311"/>
        <v>0</v>
      </c>
    </row>
    <row r="1411" spans="1:6" x14ac:dyDescent="0.25">
      <c r="A1411" t="str">
        <f t="shared" ref="A1411:A1413" si="330">A1410</f>
        <v>Kyle Erf</v>
      </c>
      <c r="B1411" t="s">
        <v>363</v>
      </c>
      <c r="E1411">
        <v>11</v>
      </c>
      <c r="F1411">
        <f t="shared" ref="F1411:F1474" si="331">E1411*C1411</f>
        <v>0</v>
      </c>
    </row>
    <row r="1412" spans="1:6" x14ac:dyDescent="0.25">
      <c r="A1412" t="str">
        <f t="shared" si="330"/>
        <v>Kyle Erf</v>
      </c>
      <c r="E1412">
        <f t="shared" ref="E1412:E1414" si="332">E1411</f>
        <v>11</v>
      </c>
      <c r="F1412">
        <f t="shared" si="331"/>
        <v>0</v>
      </c>
    </row>
    <row r="1413" spans="1:6" x14ac:dyDescent="0.25">
      <c r="A1413" t="str">
        <f t="shared" si="330"/>
        <v>Kyle Erf</v>
      </c>
      <c r="C1413">
        <v>1</v>
      </c>
      <c r="D1413" t="s">
        <v>13</v>
      </c>
      <c r="E1413">
        <f t="shared" si="332"/>
        <v>11</v>
      </c>
      <c r="F1413">
        <f t="shared" si="331"/>
        <v>11</v>
      </c>
    </row>
    <row r="1414" spans="1:6" x14ac:dyDescent="0.25">
      <c r="A1414" t="s">
        <v>558</v>
      </c>
      <c r="E1414">
        <f t="shared" si="332"/>
        <v>11</v>
      </c>
      <c r="F1414">
        <f t="shared" si="331"/>
        <v>0</v>
      </c>
    </row>
    <row r="1415" spans="1:6" x14ac:dyDescent="0.25">
      <c r="A1415" t="str">
        <f t="shared" ref="A1415:A1446" si="333">A1414</f>
        <v>Mark Benvenuto</v>
      </c>
      <c r="B1415" t="s">
        <v>366</v>
      </c>
      <c r="E1415">
        <v>16</v>
      </c>
      <c r="F1415">
        <f t="shared" si="331"/>
        <v>0</v>
      </c>
    </row>
    <row r="1416" spans="1:6" x14ac:dyDescent="0.25">
      <c r="A1416" t="str">
        <f t="shared" si="333"/>
        <v>Mark Benvenuto</v>
      </c>
      <c r="E1416">
        <f t="shared" ref="E1416:E1418" si="334">E1415</f>
        <v>16</v>
      </c>
      <c r="F1416">
        <f t="shared" si="331"/>
        <v>0</v>
      </c>
    </row>
    <row r="1417" spans="1:6" x14ac:dyDescent="0.25">
      <c r="A1417" t="str">
        <f t="shared" si="333"/>
        <v>Mark Benvenuto</v>
      </c>
      <c r="C1417">
        <v>1</v>
      </c>
      <c r="D1417" t="s">
        <v>86</v>
      </c>
      <c r="E1417">
        <f t="shared" si="334"/>
        <v>16</v>
      </c>
      <c r="F1417">
        <f t="shared" si="331"/>
        <v>16</v>
      </c>
    </row>
    <row r="1418" spans="1:6" x14ac:dyDescent="0.25">
      <c r="A1418" t="str">
        <f t="shared" si="333"/>
        <v>Mark Benvenuto</v>
      </c>
      <c r="E1418">
        <f t="shared" si="334"/>
        <v>16</v>
      </c>
      <c r="F1418">
        <f t="shared" si="331"/>
        <v>0</v>
      </c>
    </row>
    <row r="1419" spans="1:6" x14ac:dyDescent="0.25">
      <c r="A1419" t="str">
        <f t="shared" si="333"/>
        <v>Mark Benvenuto</v>
      </c>
      <c r="B1419" t="s">
        <v>367</v>
      </c>
      <c r="E1419">
        <v>85</v>
      </c>
      <c r="F1419">
        <f t="shared" si="331"/>
        <v>0</v>
      </c>
    </row>
    <row r="1420" spans="1:6" x14ac:dyDescent="0.25">
      <c r="A1420" t="str">
        <f t="shared" si="333"/>
        <v>Mark Benvenuto</v>
      </c>
      <c r="E1420">
        <f t="shared" ref="E1420:E1423" si="335">E1419</f>
        <v>85</v>
      </c>
      <c r="F1420">
        <f t="shared" si="331"/>
        <v>0</v>
      </c>
    </row>
    <row r="1421" spans="1:6" x14ac:dyDescent="0.25">
      <c r="A1421" t="str">
        <f t="shared" si="333"/>
        <v>Mark Benvenuto</v>
      </c>
      <c r="C1421">
        <v>0.83899999999999997</v>
      </c>
      <c r="D1421" t="s">
        <v>368</v>
      </c>
      <c r="E1421">
        <f t="shared" si="335"/>
        <v>85</v>
      </c>
      <c r="F1421">
        <f t="shared" si="331"/>
        <v>71.314999999999998</v>
      </c>
    </row>
    <row r="1422" spans="1:6" x14ac:dyDescent="0.25">
      <c r="A1422" t="str">
        <f t="shared" si="333"/>
        <v>Mark Benvenuto</v>
      </c>
      <c r="C1422">
        <v>0.16</v>
      </c>
      <c r="D1422" t="s">
        <v>369</v>
      </c>
      <c r="E1422">
        <f t="shared" si="335"/>
        <v>85</v>
      </c>
      <c r="F1422">
        <f t="shared" si="331"/>
        <v>13.6</v>
      </c>
    </row>
    <row r="1423" spans="1:6" x14ac:dyDescent="0.25">
      <c r="A1423" t="str">
        <f t="shared" si="333"/>
        <v>Mark Benvenuto</v>
      </c>
      <c r="E1423">
        <f t="shared" si="335"/>
        <v>85</v>
      </c>
      <c r="F1423">
        <f t="shared" si="331"/>
        <v>0</v>
      </c>
    </row>
    <row r="1424" spans="1:6" x14ac:dyDescent="0.25">
      <c r="A1424" t="str">
        <f t="shared" si="333"/>
        <v>Mark Benvenuto</v>
      </c>
      <c r="B1424" t="s">
        <v>370</v>
      </c>
      <c r="E1424">
        <v>50</v>
      </c>
      <c r="F1424">
        <f t="shared" si="331"/>
        <v>0</v>
      </c>
    </row>
    <row r="1425" spans="1:6" x14ac:dyDescent="0.25">
      <c r="A1425" t="str">
        <f t="shared" si="333"/>
        <v>Mark Benvenuto</v>
      </c>
      <c r="E1425">
        <f t="shared" ref="E1425:E1429" si="336">E1424</f>
        <v>50</v>
      </c>
      <c r="F1425">
        <f t="shared" si="331"/>
        <v>0</v>
      </c>
    </row>
    <row r="1426" spans="1:6" x14ac:dyDescent="0.25">
      <c r="A1426" t="str">
        <f t="shared" si="333"/>
        <v>Mark Benvenuto</v>
      </c>
      <c r="C1426">
        <v>0.126</v>
      </c>
      <c r="D1426" t="s">
        <v>67</v>
      </c>
      <c r="E1426">
        <f t="shared" si="336"/>
        <v>50</v>
      </c>
      <c r="F1426">
        <f t="shared" si="331"/>
        <v>6.3</v>
      </c>
    </row>
    <row r="1427" spans="1:6" x14ac:dyDescent="0.25">
      <c r="A1427" t="str">
        <f t="shared" si="333"/>
        <v>Mark Benvenuto</v>
      </c>
      <c r="C1427">
        <v>0.83799999999999997</v>
      </c>
      <c r="D1427" t="s">
        <v>126</v>
      </c>
      <c r="E1427">
        <f t="shared" si="336"/>
        <v>50</v>
      </c>
      <c r="F1427">
        <f t="shared" si="331"/>
        <v>41.9</v>
      </c>
    </row>
    <row r="1428" spans="1:6" x14ac:dyDescent="0.25">
      <c r="A1428" t="str">
        <f t="shared" si="333"/>
        <v>Mark Benvenuto</v>
      </c>
      <c r="C1428">
        <v>3.4000000000000002E-2</v>
      </c>
      <c r="D1428" t="s">
        <v>108</v>
      </c>
      <c r="E1428">
        <f t="shared" si="336"/>
        <v>50</v>
      </c>
      <c r="F1428">
        <f t="shared" si="331"/>
        <v>1.7000000000000002</v>
      </c>
    </row>
    <row r="1429" spans="1:6" x14ac:dyDescent="0.25">
      <c r="A1429" t="str">
        <f t="shared" si="333"/>
        <v>Mark Benvenuto</v>
      </c>
      <c r="E1429">
        <f t="shared" si="336"/>
        <v>50</v>
      </c>
      <c r="F1429">
        <f t="shared" si="331"/>
        <v>0</v>
      </c>
    </row>
    <row r="1430" spans="1:6" x14ac:dyDescent="0.25">
      <c r="A1430" t="str">
        <f t="shared" si="333"/>
        <v>Mark Benvenuto</v>
      </c>
      <c r="B1430" t="s">
        <v>371</v>
      </c>
      <c r="E1430">
        <v>32</v>
      </c>
      <c r="F1430">
        <f t="shared" si="331"/>
        <v>0</v>
      </c>
    </row>
    <row r="1431" spans="1:6" x14ac:dyDescent="0.25">
      <c r="A1431" t="str">
        <f t="shared" si="333"/>
        <v>Mark Benvenuto</v>
      </c>
      <c r="E1431">
        <f t="shared" ref="E1431:E1433" si="337">E1430</f>
        <v>32</v>
      </c>
      <c r="F1431">
        <f t="shared" si="331"/>
        <v>0</v>
      </c>
    </row>
    <row r="1432" spans="1:6" x14ac:dyDescent="0.25">
      <c r="A1432" t="str">
        <f t="shared" si="333"/>
        <v>Mark Benvenuto</v>
      </c>
      <c r="C1432">
        <v>1</v>
      </c>
      <c r="D1432" t="s">
        <v>46</v>
      </c>
      <c r="E1432">
        <f t="shared" si="337"/>
        <v>32</v>
      </c>
      <c r="F1432">
        <f t="shared" si="331"/>
        <v>32</v>
      </c>
    </row>
    <row r="1433" spans="1:6" x14ac:dyDescent="0.25">
      <c r="A1433" t="str">
        <f t="shared" si="333"/>
        <v>Mark Benvenuto</v>
      </c>
      <c r="E1433">
        <f t="shared" si="337"/>
        <v>32</v>
      </c>
      <c r="F1433">
        <f t="shared" si="331"/>
        <v>0</v>
      </c>
    </row>
    <row r="1434" spans="1:6" x14ac:dyDescent="0.25">
      <c r="A1434" t="str">
        <f t="shared" si="333"/>
        <v>Mark Benvenuto</v>
      </c>
      <c r="B1434" t="s">
        <v>372</v>
      </c>
      <c r="E1434">
        <v>60</v>
      </c>
      <c r="F1434">
        <f t="shared" si="331"/>
        <v>0</v>
      </c>
    </row>
    <row r="1435" spans="1:6" x14ac:dyDescent="0.25">
      <c r="A1435" t="str">
        <f t="shared" si="333"/>
        <v>Mark Benvenuto</v>
      </c>
      <c r="E1435">
        <f t="shared" ref="E1435:E1438" si="338">E1434</f>
        <v>60</v>
      </c>
      <c r="F1435">
        <f t="shared" si="331"/>
        <v>0</v>
      </c>
    </row>
    <row r="1436" spans="1:6" x14ac:dyDescent="0.25">
      <c r="A1436" t="str">
        <f t="shared" si="333"/>
        <v>Mark Benvenuto</v>
      </c>
      <c r="C1436">
        <v>4.7E-2</v>
      </c>
      <c r="D1436" t="s">
        <v>134</v>
      </c>
      <c r="E1436">
        <f t="shared" si="338"/>
        <v>60</v>
      </c>
      <c r="F1436">
        <f t="shared" si="331"/>
        <v>2.82</v>
      </c>
    </row>
    <row r="1437" spans="1:6" x14ac:dyDescent="0.25">
      <c r="A1437" t="str">
        <f t="shared" si="333"/>
        <v>Mark Benvenuto</v>
      </c>
      <c r="C1437">
        <v>0.95199999999999996</v>
      </c>
      <c r="D1437" t="s">
        <v>30</v>
      </c>
      <c r="E1437">
        <f t="shared" si="338"/>
        <v>60</v>
      </c>
      <c r="F1437">
        <f t="shared" si="331"/>
        <v>57.12</v>
      </c>
    </row>
    <row r="1438" spans="1:6" x14ac:dyDescent="0.25">
      <c r="A1438" t="str">
        <f t="shared" si="333"/>
        <v>Mark Benvenuto</v>
      </c>
      <c r="E1438">
        <f t="shared" si="338"/>
        <v>60</v>
      </c>
      <c r="F1438">
        <f t="shared" si="331"/>
        <v>0</v>
      </c>
    </row>
    <row r="1439" spans="1:6" x14ac:dyDescent="0.25">
      <c r="A1439" t="str">
        <f t="shared" si="333"/>
        <v>Mark Benvenuto</v>
      </c>
      <c r="B1439" t="s">
        <v>373</v>
      </c>
      <c r="E1439">
        <v>8</v>
      </c>
      <c r="F1439">
        <f t="shared" si="331"/>
        <v>0</v>
      </c>
    </row>
    <row r="1440" spans="1:6" x14ac:dyDescent="0.25">
      <c r="A1440" t="str">
        <f t="shared" si="333"/>
        <v>Mark Benvenuto</v>
      </c>
      <c r="E1440">
        <f t="shared" ref="E1440:E1442" si="339">E1439</f>
        <v>8</v>
      </c>
      <c r="F1440">
        <f t="shared" si="331"/>
        <v>0</v>
      </c>
    </row>
    <row r="1441" spans="1:6" x14ac:dyDescent="0.25">
      <c r="A1441" t="str">
        <f t="shared" si="333"/>
        <v>Mark Benvenuto</v>
      </c>
      <c r="C1441">
        <v>1</v>
      </c>
      <c r="D1441" t="s">
        <v>30</v>
      </c>
      <c r="E1441">
        <f t="shared" si="339"/>
        <v>8</v>
      </c>
      <c r="F1441">
        <f t="shared" si="331"/>
        <v>8</v>
      </c>
    </row>
    <row r="1442" spans="1:6" x14ac:dyDescent="0.25">
      <c r="A1442" t="str">
        <f t="shared" si="333"/>
        <v>Mark Benvenuto</v>
      </c>
      <c r="E1442">
        <f t="shared" si="339"/>
        <v>8</v>
      </c>
      <c r="F1442">
        <f t="shared" si="331"/>
        <v>0</v>
      </c>
    </row>
    <row r="1443" spans="1:6" x14ac:dyDescent="0.25">
      <c r="A1443" t="str">
        <f t="shared" si="333"/>
        <v>Mark Benvenuto</v>
      </c>
      <c r="B1443" t="s">
        <v>374</v>
      </c>
      <c r="E1443">
        <v>4</v>
      </c>
      <c r="F1443">
        <f t="shared" si="331"/>
        <v>0</v>
      </c>
    </row>
    <row r="1444" spans="1:6" x14ac:dyDescent="0.25">
      <c r="A1444" t="str">
        <f t="shared" si="333"/>
        <v>Mark Benvenuto</v>
      </c>
      <c r="E1444">
        <f t="shared" ref="E1444:E1446" si="340">E1443</f>
        <v>4</v>
      </c>
      <c r="F1444">
        <f t="shared" si="331"/>
        <v>0</v>
      </c>
    </row>
    <row r="1445" spans="1:6" x14ac:dyDescent="0.25">
      <c r="A1445" t="str">
        <f t="shared" si="333"/>
        <v>Mark Benvenuto</v>
      </c>
      <c r="C1445">
        <v>1</v>
      </c>
      <c r="D1445" t="s">
        <v>30</v>
      </c>
      <c r="E1445">
        <f t="shared" si="340"/>
        <v>4</v>
      </c>
      <c r="F1445">
        <f t="shared" si="331"/>
        <v>4</v>
      </c>
    </row>
    <row r="1446" spans="1:6" x14ac:dyDescent="0.25">
      <c r="A1446" t="str">
        <f t="shared" si="333"/>
        <v>Mark Benvenuto</v>
      </c>
      <c r="E1446">
        <f t="shared" si="340"/>
        <v>4</v>
      </c>
      <c r="F1446">
        <f t="shared" si="331"/>
        <v>0</v>
      </c>
    </row>
    <row r="1447" spans="1:6" x14ac:dyDescent="0.25">
      <c r="A1447" t="str">
        <f t="shared" ref="A1447:A1470" si="341">A1446</f>
        <v>Mark Benvenuto</v>
      </c>
      <c r="B1447" t="s">
        <v>375</v>
      </c>
      <c r="E1447">
        <v>57</v>
      </c>
      <c r="F1447">
        <f t="shared" si="331"/>
        <v>0</v>
      </c>
    </row>
    <row r="1448" spans="1:6" x14ac:dyDescent="0.25">
      <c r="A1448" t="str">
        <f t="shared" si="341"/>
        <v>Mark Benvenuto</v>
      </c>
      <c r="E1448">
        <f t="shared" ref="E1448:E1456" si="342">E1447</f>
        <v>57</v>
      </c>
      <c r="F1448">
        <f t="shared" si="331"/>
        <v>0</v>
      </c>
    </row>
    <row r="1449" spans="1:6" x14ac:dyDescent="0.25">
      <c r="A1449" t="str">
        <f t="shared" si="341"/>
        <v>Mark Benvenuto</v>
      </c>
      <c r="C1449">
        <v>6.2E-2</v>
      </c>
      <c r="D1449" t="s">
        <v>43</v>
      </c>
      <c r="E1449">
        <f t="shared" si="342"/>
        <v>57</v>
      </c>
      <c r="F1449">
        <f t="shared" si="331"/>
        <v>3.5339999999999998</v>
      </c>
    </row>
    <row r="1450" spans="1:6" x14ac:dyDescent="0.25">
      <c r="A1450" t="str">
        <f t="shared" si="341"/>
        <v>Mark Benvenuto</v>
      </c>
      <c r="C1450">
        <v>3.1E-2</v>
      </c>
      <c r="D1450" t="s">
        <v>11</v>
      </c>
      <c r="E1450">
        <f t="shared" si="342"/>
        <v>57</v>
      </c>
      <c r="F1450">
        <f t="shared" si="331"/>
        <v>1.7669999999999999</v>
      </c>
    </row>
    <row r="1451" spans="1:6" x14ac:dyDescent="0.25">
      <c r="A1451" t="str">
        <f t="shared" si="341"/>
        <v>Mark Benvenuto</v>
      </c>
      <c r="C1451">
        <v>4.9000000000000002E-2</v>
      </c>
      <c r="D1451" t="s">
        <v>134</v>
      </c>
      <c r="E1451">
        <f t="shared" si="342"/>
        <v>57</v>
      </c>
      <c r="F1451">
        <f t="shared" si="331"/>
        <v>2.7930000000000001</v>
      </c>
    </row>
    <row r="1452" spans="1:6" x14ac:dyDescent="0.25">
      <c r="A1452" t="str">
        <f t="shared" si="341"/>
        <v>Mark Benvenuto</v>
      </c>
      <c r="C1452">
        <v>0.156</v>
      </c>
      <c r="D1452" t="s">
        <v>178</v>
      </c>
      <c r="E1452">
        <f t="shared" si="342"/>
        <v>57</v>
      </c>
      <c r="F1452">
        <f t="shared" si="331"/>
        <v>8.8919999999999995</v>
      </c>
    </row>
    <row r="1453" spans="1:6" x14ac:dyDescent="0.25">
      <c r="A1453" t="str">
        <f t="shared" si="341"/>
        <v>Mark Benvenuto</v>
      </c>
      <c r="C1453">
        <v>0.54800000000000004</v>
      </c>
      <c r="D1453" t="s">
        <v>376</v>
      </c>
      <c r="E1453">
        <f t="shared" si="342"/>
        <v>57</v>
      </c>
      <c r="F1453">
        <f t="shared" si="331"/>
        <v>31.236000000000004</v>
      </c>
    </row>
    <row r="1454" spans="1:6" x14ac:dyDescent="0.25">
      <c r="A1454" t="str">
        <f t="shared" si="341"/>
        <v>Mark Benvenuto</v>
      </c>
      <c r="C1454">
        <v>0.13400000000000001</v>
      </c>
      <c r="D1454" t="s">
        <v>30</v>
      </c>
      <c r="E1454">
        <f t="shared" si="342"/>
        <v>57</v>
      </c>
      <c r="F1454">
        <f t="shared" si="331"/>
        <v>7.6380000000000008</v>
      </c>
    </row>
    <row r="1455" spans="1:6" x14ac:dyDescent="0.25">
      <c r="A1455" t="str">
        <f t="shared" si="341"/>
        <v>Mark Benvenuto</v>
      </c>
      <c r="C1455">
        <v>1.7999999999999999E-2</v>
      </c>
      <c r="D1455" t="s">
        <v>377</v>
      </c>
      <c r="E1455">
        <f t="shared" si="342"/>
        <v>57</v>
      </c>
      <c r="F1455">
        <f t="shared" si="331"/>
        <v>1.026</v>
      </c>
    </row>
    <row r="1456" spans="1:6" x14ac:dyDescent="0.25">
      <c r="A1456" t="str">
        <f t="shared" si="341"/>
        <v>Mark Benvenuto</v>
      </c>
      <c r="E1456">
        <f t="shared" si="342"/>
        <v>57</v>
      </c>
      <c r="F1456">
        <f t="shared" si="331"/>
        <v>0</v>
      </c>
    </row>
    <row r="1457" spans="1:6" x14ac:dyDescent="0.25">
      <c r="A1457" t="str">
        <f t="shared" si="341"/>
        <v>Mark Benvenuto</v>
      </c>
      <c r="B1457" t="s">
        <v>378</v>
      </c>
      <c r="E1457">
        <v>13</v>
      </c>
      <c r="F1457">
        <f t="shared" si="331"/>
        <v>0</v>
      </c>
    </row>
    <row r="1458" spans="1:6" x14ac:dyDescent="0.25">
      <c r="A1458" t="str">
        <f t="shared" si="341"/>
        <v>Mark Benvenuto</v>
      </c>
      <c r="E1458">
        <f t="shared" ref="E1458:E1460" si="343">E1457</f>
        <v>13</v>
      </c>
      <c r="F1458">
        <f t="shared" si="331"/>
        <v>0</v>
      </c>
    </row>
    <row r="1459" spans="1:6" x14ac:dyDescent="0.25">
      <c r="A1459" t="str">
        <f t="shared" si="341"/>
        <v>Mark Benvenuto</v>
      </c>
      <c r="C1459">
        <v>1</v>
      </c>
      <c r="D1459" t="s">
        <v>178</v>
      </c>
      <c r="E1459">
        <f t="shared" si="343"/>
        <v>13</v>
      </c>
      <c r="F1459">
        <f t="shared" si="331"/>
        <v>13</v>
      </c>
    </row>
    <row r="1460" spans="1:6" x14ac:dyDescent="0.25">
      <c r="A1460" t="str">
        <f t="shared" si="341"/>
        <v>Mark Benvenuto</v>
      </c>
      <c r="E1460">
        <f t="shared" si="343"/>
        <v>13</v>
      </c>
      <c r="F1460">
        <f t="shared" si="331"/>
        <v>0</v>
      </c>
    </row>
    <row r="1461" spans="1:6" x14ac:dyDescent="0.25">
      <c r="A1461" t="str">
        <f t="shared" si="341"/>
        <v>Mark Benvenuto</v>
      </c>
      <c r="B1461" t="s">
        <v>379</v>
      </c>
      <c r="E1461">
        <v>92</v>
      </c>
      <c r="F1461">
        <f t="shared" si="331"/>
        <v>0</v>
      </c>
    </row>
    <row r="1462" spans="1:6" x14ac:dyDescent="0.25">
      <c r="A1462" t="str">
        <f t="shared" si="341"/>
        <v>Mark Benvenuto</v>
      </c>
      <c r="E1462">
        <f t="shared" ref="E1462:E1466" si="344">E1461</f>
        <v>92</v>
      </c>
      <c r="F1462">
        <f t="shared" si="331"/>
        <v>0</v>
      </c>
    </row>
    <row r="1463" spans="1:6" x14ac:dyDescent="0.25">
      <c r="A1463" t="str">
        <f t="shared" si="341"/>
        <v>Mark Benvenuto</v>
      </c>
      <c r="C1463">
        <v>0.69699999999999995</v>
      </c>
      <c r="D1463" t="s">
        <v>176</v>
      </c>
      <c r="E1463">
        <f t="shared" si="344"/>
        <v>92</v>
      </c>
      <c r="F1463">
        <f t="shared" si="331"/>
        <v>64.123999999999995</v>
      </c>
    </row>
    <row r="1464" spans="1:6" x14ac:dyDescent="0.25">
      <c r="A1464" t="str">
        <f t="shared" si="341"/>
        <v>Mark Benvenuto</v>
      </c>
      <c r="C1464">
        <v>6.2E-2</v>
      </c>
      <c r="D1464" t="s">
        <v>61</v>
      </c>
      <c r="E1464">
        <f t="shared" si="344"/>
        <v>92</v>
      </c>
      <c r="F1464">
        <f t="shared" si="331"/>
        <v>5.7039999999999997</v>
      </c>
    </row>
    <row r="1465" spans="1:6" x14ac:dyDescent="0.25">
      <c r="A1465" t="str">
        <f t="shared" si="341"/>
        <v>Mark Benvenuto</v>
      </c>
      <c r="C1465">
        <v>0.24</v>
      </c>
      <c r="D1465" t="s">
        <v>99</v>
      </c>
      <c r="E1465">
        <f t="shared" si="344"/>
        <v>92</v>
      </c>
      <c r="F1465">
        <f t="shared" si="331"/>
        <v>22.08</v>
      </c>
    </row>
    <row r="1466" spans="1:6" x14ac:dyDescent="0.25">
      <c r="A1466" t="str">
        <f t="shared" si="341"/>
        <v>Mark Benvenuto</v>
      </c>
      <c r="E1466">
        <f t="shared" si="344"/>
        <v>92</v>
      </c>
      <c r="F1466">
        <f t="shared" si="331"/>
        <v>0</v>
      </c>
    </row>
    <row r="1467" spans="1:6" x14ac:dyDescent="0.25">
      <c r="A1467" t="str">
        <f t="shared" si="341"/>
        <v>Mark Benvenuto</v>
      </c>
      <c r="B1467" t="s">
        <v>380</v>
      </c>
      <c r="E1467">
        <v>4</v>
      </c>
      <c r="F1467">
        <f t="shared" si="331"/>
        <v>0</v>
      </c>
    </row>
    <row r="1468" spans="1:6" x14ac:dyDescent="0.25">
      <c r="A1468" t="str">
        <f t="shared" si="341"/>
        <v>Mark Benvenuto</v>
      </c>
      <c r="E1468">
        <f t="shared" ref="E1468:E1471" si="345">E1467</f>
        <v>4</v>
      </c>
      <c r="F1468">
        <f t="shared" si="331"/>
        <v>0</v>
      </c>
    </row>
    <row r="1469" spans="1:6" x14ac:dyDescent="0.25">
      <c r="A1469" t="str">
        <f t="shared" si="341"/>
        <v>Mark Benvenuto</v>
      </c>
      <c r="C1469">
        <v>0.5</v>
      </c>
      <c r="D1469" t="s">
        <v>13</v>
      </c>
      <c r="E1469">
        <f t="shared" si="345"/>
        <v>4</v>
      </c>
      <c r="F1469">
        <f t="shared" si="331"/>
        <v>2</v>
      </c>
    </row>
    <row r="1470" spans="1:6" x14ac:dyDescent="0.25">
      <c r="A1470" t="str">
        <f t="shared" si="341"/>
        <v>Mark Benvenuto</v>
      </c>
      <c r="C1470">
        <v>0.5</v>
      </c>
      <c r="D1470" t="s">
        <v>11</v>
      </c>
      <c r="E1470">
        <f t="shared" si="345"/>
        <v>4</v>
      </c>
      <c r="F1470">
        <f t="shared" si="331"/>
        <v>2</v>
      </c>
    </row>
    <row r="1471" spans="1:6" x14ac:dyDescent="0.25">
      <c r="A1471" t="s">
        <v>559</v>
      </c>
      <c r="E1471">
        <f t="shared" si="345"/>
        <v>4</v>
      </c>
      <c r="F1471">
        <f t="shared" si="331"/>
        <v>0</v>
      </c>
    </row>
    <row r="1472" spans="1:6" x14ac:dyDescent="0.25">
      <c r="A1472" t="str">
        <f t="shared" ref="A1472:A1503" si="346">A1471</f>
        <v>Mathias Stearn</v>
      </c>
      <c r="B1472" t="s">
        <v>383</v>
      </c>
      <c r="E1472">
        <v>68</v>
      </c>
      <c r="F1472">
        <f t="shared" si="331"/>
        <v>0</v>
      </c>
    </row>
    <row r="1473" spans="1:6" x14ac:dyDescent="0.25">
      <c r="A1473" t="str">
        <f t="shared" si="346"/>
        <v>Mathias Stearn</v>
      </c>
      <c r="E1473">
        <f t="shared" ref="E1473:E1476" si="347">E1472</f>
        <v>68</v>
      </c>
      <c r="F1473">
        <f t="shared" si="331"/>
        <v>0</v>
      </c>
    </row>
    <row r="1474" spans="1:6" x14ac:dyDescent="0.25">
      <c r="A1474" t="str">
        <f t="shared" si="346"/>
        <v>Mathias Stearn</v>
      </c>
      <c r="C1474">
        <v>0.158</v>
      </c>
      <c r="D1474" t="s">
        <v>18</v>
      </c>
      <c r="E1474">
        <f t="shared" si="347"/>
        <v>68</v>
      </c>
      <c r="F1474">
        <f t="shared" si="331"/>
        <v>10.744</v>
      </c>
    </row>
    <row r="1475" spans="1:6" x14ac:dyDescent="0.25">
      <c r="A1475" t="str">
        <f t="shared" si="346"/>
        <v>Mathias Stearn</v>
      </c>
      <c r="C1475">
        <v>0.84099999999999997</v>
      </c>
      <c r="D1475" t="s">
        <v>13</v>
      </c>
      <c r="E1475">
        <f t="shared" si="347"/>
        <v>68</v>
      </c>
      <c r="F1475">
        <f t="shared" ref="F1475:F1538" si="348">E1475*C1475</f>
        <v>57.187999999999995</v>
      </c>
    </row>
    <row r="1476" spans="1:6" x14ac:dyDescent="0.25">
      <c r="A1476" t="str">
        <f t="shared" si="346"/>
        <v>Mathias Stearn</v>
      </c>
      <c r="E1476">
        <f t="shared" si="347"/>
        <v>68</v>
      </c>
      <c r="F1476">
        <f t="shared" si="348"/>
        <v>0</v>
      </c>
    </row>
    <row r="1477" spans="1:6" x14ac:dyDescent="0.25">
      <c r="A1477" t="str">
        <f t="shared" si="346"/>
        <v>Mathias Stearn</v>
      </c>
      <c r="B1477" t="s">
        <v>384</v>
      </c>
      <c r="E1477">
        <v>4</v>
      </c>
      <c r="F1477">
        <f t="shared" si="348"/>
        <v>0</v>
      </c>
    </row>
    <row r="1478" spans="1:6" x14ac:dyDescent="0.25">
      <c r="A1478" t="str">
        <f t="shared" si="346"/>
        <v>Mathias Stearn</v>
      </c>
      <c r="E1478">
        <f t="shared" ref="E1478:E1480" si="349">E1477</f>
        <v>4</v>
      </c>
      <c r="F1478">
        <f t="shared" si="348"/>
        <v>0</v>
      </c>
    </row>
    <row r="1479" spans="1:6" x14ac:dyDescent="0.25">
      <c r="A1479" t="str">
        <f t="shared" si="346"/>
        <v>Mathias Stearn</v>
      </c>
      <c r="C1479">
        <v>1</v>
      </c>
      <c r="D1479" t="s">
        <v>151</v>
      </c>
      <c r="E1479">
        <f t="shared" si="349"/>
        <v>4</v>
      </c>
      <c r="F1479">
        <f t="shared" si="348"/>
        <v>4</v>
      </c>
    </row>
    <row r="1480" spans="1:6" x14ac:dyDescent="0.25">
      <c r="A1480" t="str">
        <f t="shared" si="346"/>
        <v>Mathias Stearn</v>
      </c>
      <c r="E1480">
        <f t="shared" si="349"/>
        <v>4</v>
      </c>
      <c r="F1480">
        <f t="shared" si="348"/>
        <v>0</v>
      </c>
    </row>
    <row r="1481" spans="1:6" x14ac:dyDescent="0.25">
      <c r="A1481" t="str">
        <f t="shared" si="346"/>
        <v>Mathias Stearn</v>
      </c>
      <c r="B1481" t="s">
        <v>385</v>
      </c>
      <c r="E1481">
        <v>157</v>
      </c>
      <c r="F1481">
        <f t="shared" si="348"/>
        <v>0</v>
      </c>
    </row>
    <row r="1482" spans="1:6" x14ac:dyDescent="0.25">
      <c r="A1482" t="str">
        <f t="shared" si="346"/>
        <v>Mathias Stearn</v>
      </c>
      <c r="E1482">
        <f t="shared" ref="E1482:E1488" si="350">E1481</f>
        <v>157</v>
      </c>
      <c r="F1482">
        <f t="shared" si="348"/>
        <v>0</v>
      </c>
    </row>
    <row r="1483" spans="1:6" x14ac:dyDescent="0.25">
      <c r="A1483" t="str">
        <f t="shared" si="346"/>
        <v>Mathias Stearn</v>
      </c>
      <c r="C1483">
        <v>0.42599999999999999</v>
      </c>
      <c r="D1483" t="s">
        <v>86</v>
      </c>
      <c r="E1483">
        <f t="shared" si="350"/>
        <v>157</v>
      </c>
      <c r="F1483">
        <f t="shared" si="348"/>
        <v>66.882000000000005</v>
      </c>
    </row>
    <row r="1484" spans="1:6" x14ac:dyDescent="0.25">
      <c r="A1484" t="str">
        <f t="shared" si="346"/>
        <v>Mathias Stearn</v>
      </c>
      <c r="C1484">
        <v>7.9000000000000001E-2</v>
      </c>
      <c r="D1484" t="s">
        <v>42</v>
      </c>
      <c r="E1484">
        <f t="shared" si="350"/>
        <v>157</v>
      </c>
      <c r="F1484">
        <f t="shared" si="348"/>
        <v>12.403</v>
      </c>
    </row>
    <row r="1485" spans="1:6" x14ac:dyDescent="0.25">
      <c r="A1485" t="str">
        <f t="shared" si="346"/>
        <v>Mathias Stearn</v>
      </c>
      <c r="C1485">
        <v>9.1999999999999998E-2</v>
      </c>
      <c r="D1485" t="s">
        <v>18</v>
      </c>
      <c r="E1485">
        <f t="shared" si="350"/>
        <v>157</v>
      </c>
      <c r="F1485">
        <f t="shared" si="348"/>
        <v>14.443999999999999</v>
      </c>
    </row>
    <row r="1486" spans="1:6" x14ac:dyDescent="0.25">
      <c r="A1486" t="str">
        <f t="shared" si="346"/>
        <v>Mathias Stearn</v>
      </c>
      <c r="C1486">
        <v>0.33200000000000002</v>
      </c>
      <c r="D1486" t="s">
        <v>56</v>
      </c>
      <c r="E1486">
        <f t="shared" si="350"/>
        <v>157</v>
      </c>
      <c r="F1486">
        <f t="shared" si="348"/>
        <v>52.124000000000002</v>
      </c>
    </row>
    <row r="1487" spans="1:6" x14ac:dyDescent="0.25">
      <c r="A1487" t="str">
        <f t="shared" si="346"/>
        <v>Mathias Stearn</v>
      </c>
      <c r="C1487">
        <v>6.8000000000000005E-2</v>
      </c>
      <c r="D1487" t="s">
        <v>13</v>
      </c>
      <c r="E1487">
        <f t="shared" si="350"/>
        <v>157</v>
      </c>
      <c r="F1487">
        <f t="shared" si="348"/>
        <v>10.676</v>
      </c>
    </row>
    <row r="1488" spans="1:6" x14ac:dyDescent="0.25">
      <c r="A1488" t="str">
        <f t="shared" si="346"/>
        <v>Mathias Stearn</v>
      </c>
      <c r="E1488">
        <f t="shared" si="350"/>
        <v>157</v>
      </c>
      <c r="F1488">
        <f t="shared" si="348"/>
        <v>0</v>
      </c>
    </row>
    <row r="1489" spans="1:6" x14ac:dyDescent="0.25">
      <c r="A1489" t="str">
        <f t="shared" si="346"/>
        <v>Mathias Stearn</v>
      </c>
      <c r="B1489" t="s">
        <v>386</v>
      </c>
      <c r="E1489">
        <v>3</v>
      </c>
      <c r="F1489">
        <f t="shared" si="348"/>
        <v>0</v>
      </c>
    </row>
    <row r="1490" spans="1:6" x14ac:dyDescent="0.25">
      <c r="A1490" t="str">
        <f t="shared" si="346"/>
        <v>Mathias Stearn</v>
      </c>
      <c r="E1490">
        <f t="shared" ref="E1490:E1492" si="351">E1489</f>
        <v>3</v>
      </c>
      <c r="F1490">
        <f t="shared" si="348"/>
        <v>0</v>
      </c>
    </row>
    <row r="1491" spans="1:6" x14ac:dyDescent="0.25">
      <c r="A1491" t="str">
        <f t="shared" si="346"/>
        <v>Mathias Stearn</v>
      </c>
      <c r="C1491">
        <v>1</v>
      </c>
      <c r="D1491" t="s">
        <v>212</v>
      </c>
      <c r="E1491">
        <f t="shared" si="351"/>
        <v>3</v>
      </c>
      <c r="F1491">
        <f t="shared" si="348"/>
        <v>3</v>
      </c>
    </row>
    <row r="1492" spans="1:6" x14ac:dyDescent="0.25">
      <c r="A1492" t="str">
        <f t="shared" si="346"/>
        <v>Mathias Stearn</v>
      </c>
      <c r="E1492">
        <f t="shared" si="351"/>
        <v>3</v>
      </c>
      <c r="F1492">
        <f t="shared" si="348"/>
        <v>0</v>
      </c>
    </row>
    <row r="1493" spans="1:6" x14ac:dyDescent="0.25">
      <c r="A1493" t="str">
        <f t="shared" si="346"/>
        <v>Mathias Stearn</v>
      </c>
      <c r="B1493" t="s">
        <v>387</v>
      </c>
      <c r="E1493">
        <v>257</v>
      </c>
      <c r="F1493">
        <f t="shared" si="348"/>
        <v>0</v>
      </c>
    </row>
    <row r="1494" spans="1:6" x14ac:dyDescent="0.25">
      <c r="A1494" t="str">
        <f t="shared" si="346"/>
        <v>Mathias Stearn</v>
      </c>
      <c r="E1494">
        <f t="shared" ref="E1494:E1497" si="352">E1493</f>
        <v>257</v>
      </c>
      <c r="F1494">
        <f t="shared" si="348"/>
        <v>0</v>
      </c>
    </row>
    <row r="1495" spans="1:6" x14ac:dyDescent="0.25">
      <c r="A1495" t="str">
        <f t="shared" si="346"/>
        <v>Mathias Stearn</v>
      </c>
      <c r="C1495">
        <v>0.624</v>
      </c>
      <c r="D1495" t="s">
        <v>223</v>
      </c>
      <c r="E1495">
        <f t="shared" si="352"/>
        <v>257</v>
      </c>
      <c r="F1495">
        <f t="shared" si="348"/>
        <v>160.36799999999999</v>
      </c>
    </row>
    <row r="1496" spans="1:6" x14ac:dyDescent="0.25">
      <c r="A1496" t="str">
        <f t="shared" si="346"/>
        <v>Mathias Stearn</v>
      </c>
      <c r="C1496">
        <v>0.375</v>
      </c>
      <c r="D1496" t="s">
        <v>97</v>
      </c>
      <c r="E1496">
        <f t="shared" si="352"/>
        <v>257</v>
      </c>
      <c r="F1496">
        <f t="shared" si="348"/>
        <v>96.375</v>
      </c>
    </row>
    <row r="1497" spans="1:6" x14ac:dyDescent="0.25">
      <c r="A1497" t="str">
        <f t="shared" si="346"/>
        <v>Mathias Stearn</v>
      </c>
      <c r="E1497">
        <f t="shared" si="352"/>
        <v>257</v>
      </c>
      <c r="F1497">
        <f t="shared" si="348"/>
        <v>0</v>
      </c>
    </row>
    <row r="1498" spans="1:6" x14ac:dyDescent="0.25">
      <c r="A1498" t="str">
        <f t="shared" si="346"/>
        <v>Mathias Stearn</v>
      </c>
      <c r="B1498" t="s">
        <v>388</v>
      </c>
      <c r="E1498">
        <v>709</v>
      </c>
      <c r="F1498">
        <f t="shared" si="348"/>
        <v>0</v>
      </c>
    </row>
    <row r="1499" spans="1:6" x14ac:dyDescent="0.25">
      <c r="A1499" t="str">
        <f t="shared" si="346"/>
        <v>Mathias Stearn</v>
      </c>
      <c r="E1499">
        <f t="shared" ref="E1499:E1501" si="353">E1498</f>
        <v>709</v>
      </c>
      <c r="F1499">
        <f t="shared" si="348"/>
        <v>0</v>
      </c>
    </row>
    <row r="1500" spans="1:6" x14ac:dyDescent="0.25">
      <c r="A1500" t="str">
        <f t="shared" si="346"/>
        <v>Mathias Stearn</v>
      </c>
      <c r="C1500">
        <v>1</v>
      </c>
      <c r="D1500" t="s">
        <v>97</v>
      </c>
      <c r="E1500">
        <f t="shared" si="353"/>
        <v>709</v>
      </c>
      <c r="F1500">
        <f t="shared" si="348"/>
        <v>709</v>
      </c>
    </row>
    <row r="1501" spans="1:6" x14ac:dyDescent="0.25">
      <c r="A1501" t="str">
        <f t="shared" si="346"/>
        <v>Mathias Stearn</v>
      </c>
      <c r="E1501">
        <f t="shared" si="353"/>
        <v>709</v>
      </c>
      <c r="F1501">
        <f t="shared" si="348"/>
        <v>0</v>
      </c>
    </row>
    <row r="1502" spans="1:6" x14ac:dyDescent="0.25">
      <c r="A1502" t="str">
        <f t="shared" si="346"/>
        <v>Mathias Stearn</v>
      </c>
      <c r="B1502" t="s">
        <v>389</v>
      </c>
      <c r="E1502">
        <v>3120</v>
      </c>
      <c r="F1502">
        <f t="shared" si="348"/>
        <v>0</v>
      </c>
    </row>
    <row r="1503" spans="1:6" x14ac:dyDescent="0.25">
      <c r="A1503" t="str">
        <f t="shared" si="346"/>
        <v>Mathias Stearn</v>
      </c>
      <c r="E1503">
        <f t="shared" ref="E1503:E1512" si="354">E1502</f>
        <v>3120</v>
      </c>
      <c r="F1503">
        <f t="shared" si="348"/>
        <v>0</v>
      </c>
    </row>
    <row r="1504" spans="1:6" x14ac:dyDescent="0.25">
      <c r="A1504" t="str">
        <f t="shared" ref="A1504:A1535" si="355">A1503</f>
        <v>Mathias Stearn</v>
      </c>
      <c r="C1504">
        <v>0.86899999999999999</v>
      </c>
      <c r="D1504" t="s">
        <v>223</v>
      </c>
      <c r="E1504">
        <f t="shared" si="354"/>
        <v>3120</v>
      </c>
      <c r="F1504">
        <f t="shared" si="348"/>
        <v>2711.28</v>
      </c>
    </row>
    <row r="1505" spans="1:6" x14ac:dyDescent="0.25">
      <c r="A1505" t="str">
        <f t="shared" si="355"/>
        <v>Mathias Stearn</v>
      </c>
      <c r="C1505">
        <v>4.0000000000000001E-3</v>
      </c>
      <c r="D1505" t="s">
        <v>18</v>
      </c>
      <c r="E1505">
        <f t="shared" si="354"/>
        <v>3120</v>
      </c>
      <c r="F1505">
        <f t="shared" si="348"/>
        <v>12.48</v>
      </c>
    </row>
    <row r="1506" spans="1:6" x14ac:dyDescent="0.25">
      <c r="A1506" t="str">
        <f t="shared" si="355"/>
        <v>Mathias Stearn</v>
      </c>
      <c r="C1506">
        <v>0</v>
      </c>
      <c r="D1506" t="s">
        <v>13</v>
      </c>
      <c r="E1506">
        <f t="shared" si="354"/>
        <v>3120</v>
      </c>
      <c r="F1506">
        <f t="shared" si="348"/>
        <v>0</v>
      </c>
    </row>
    <row r="1507" spans="1:6" x14ac:dyDescent="0.25">
      <c r="A1507" t="str">
        <f t="shared" si="355"/>
        <v>Mathias Stearn</v>
      </c>
      <c r="C1507">
        <v>9.7000000000000003E-2</v>
      </c>
      <c r="D1507" t="s">
        <v>97</v>
      </c>
      <c r="E1507">
        <f t="shared" si="354"/>
        <v>3120</v>
      </c>
      <c r="F1507">
        <f t="shared" si="348"/>
        <v>302.64</v>
      </c>
    </row>
    <row r="1508" spans="1:6" x14ac:dyDescent="0.25">
      <c r="A1508" t="str">
        <f t="shared" si="355"/>
        <v>Mathias Stearn</v>
      </c>
      <c r="C1508">
        <v>4.0000000000000001E-3</v>
      </c>
      <c r="D1508" t="s">
        <v>36</v>
      </c>
      <c r="E1508">
        <f t="shared" si="354"/>
        <v>3120</v>
      </c>
      <c r="F1508">
        <f t="shared" si="348"/>
        <v>12.48</v>
      </c>
    </row>
    <row r="1509" spans="1:6" x14ac:dyDescent="0.25">
      <c r="A1509" t="str">
        <f t="shared" si="355"/>
        <v>Mathias Stearn</v>
      </c>
      <c r="C1509">
        <v>2.1999999999999999E-2</v>
      </c>
      <c r="D1509" t="s">
        <v>11</v>
      </c>
      <c r="E1509">
        <f t="shared" si="354"/>
        <v>3120</v>
      </c>
      <c r="F1509">
        <f t="shared" si="348"/>
        <v>68.64</v>
      </c>
    </row>
    <row r="1510" spans="1:6" x14ac:dyDescent="0.25">
      <c r="A1510" t="str">
        <f t="shared" si="355"/>
        <v>Mathias Stearn</v>
      </c>
      <c r="C1510">
        <v>0</v>
      </c>
      <c r="D1510" t="s">
        <v>79</v>
      </c>
      <c r="E1510">
        <f t="shared" si="354"/>
        <v>3120</v>
      </c>
      <c r="F1510">
        <f t="shared" si="348"/>
        <v>0</v>
      </c>
    </row>
    <row r="1511" spans="1:6" x14ac:dyDescent="0.25">
      <c r="A1511" t="str">
        <f t="shared" si="355"/>
        <v>Mathias Stearn</v>
      </c>
      <c r="C1511">
        <v>1E-3</v>
      </c>
      <c r="D1511" t="s">
        <v>71</v>
      </c>
      <c r="E1511">
        <f t="shared" si="354"/>
        <v>3120</v>
      </c>
      <c r="F1511">
        <f t="shared" si="348"/>
        <v>3.12</v>
      </c>
    </row>
    <row r="1512" spans="1:6" x14ac:dyDescent="0.25">
      <c r="A1512" t="str">
        <f t="shared" si="355"/>
        <v>Mathias Stearn</v>
      </c>
      <c r="E1512">
        <f t="shared" si="354"/>
        <v>3120</v>
      </c>
      <c r="F1512">
        <f t="shared" si="348"/>
        <v>0</v>
      </c>
    </row>
    <row r="1513" spans="1:6" x14ac:dyDescent="0.25">
      <c r="A1513" t="str">
        <f t="shared" si="355"/>
        <v>Mathias Stearn</v>
      </c>
      <c r="B1513" t="s">
        <v>390</v>
      </c>
      <c r="E1513">
        <v>3243</v>
      </c>
      <c r="F1513">
        <f t="shared" si="348"/>
        <v>0</v>
      </c>
    </row>
    <row r="1514" spans="1:6" x14ac:dyDescent="0.25">
      <c r="A1514" t="str">
        <f t="shared" si="355"/>
        <v>Mathias Stearn</v>
      </c>
      <c r="E1514">
        <f t="shared" ref="E1514:E1518" si="356">E1513</f>
        <v>3243</v>
      </c>
      <c r="F1514">
        <f t="shared" si="348"/>
        <v>0</v>
      </c>
    </row>
    <row r="1515" spans="1:6" x14ac:dyDescent="0.25">
      <c r="A1515" t="str">
        <f t="shared" si="355"/>
        <v>Mathias Stearn</v>
      </c>
      <c r="C1515">
        <v>0.999</v>
      </c>
      <c r="D1515" t="s">
        <v>223</v>
      </c>
      <c r="E1515">
        <f t="shared" si="356"/>
        <v>3243</v>
      </c>
      <c r="F1515">
        <f t="shared" si="348"/>
        <v>3239.7570000000001</v>
      </c>
    </row>
    <row r="1516" spans="1:6" x14ac:dyDescent="0.25">
      <c r="A1516" t="str">
        <f t="shared" si="355"/>
        <v>Mathias Stearn</v>
      </c>
      <c r="C1516">
        <v>0</v>
      </c>
      <c r="D1516" t="s">
        <v>71</v>
      </c>
      <c r="E1516">
        <f t="shared" si="356"/>
        <v>3243</v>
      </c>
      <c r="F1516">
        <f t="shared" si="348"/>
        <v>0</v>
      </c>
    </row>
    <row r="1517" spans="1:6" x14ac:dyDescent="0.25">
      <c r="A1517" t="str">
        <f t="shared" si="355"/>
        <v>Mathias Stearn</v>
      </c>
      <c r="C1517">
        <v>0</v>
      </c>
      <c r="D1517" t="s">
        <v>99</v>
      </c>
      <c r="E1517">
        <f t="shared" si="356"/>
        <v>3243</v>
      </c>
      <c r="F1517">
        <f t="shared" si="348"/>
        <v>0</v>
      </c>
    </row>
    <row r="1518" spans="1:6" x14ac:dyDescent="0.25">
      <c r="A1518" t="str">
        <f t="shared" si="355"/>
        <v>Mathias Stearn</v>
      </c>
      <c r="E1518">
        <f t="shared" si="356"/>
        <v>3243</v>
      </c>
      <c r="F1518">
        <f t="shared" si="348"/>
        <v>0</v>
      </c>
    </row>
    <row r="1519" spans="1:6" x14ac:dyDescent="0.25">
      <c r="A1519" t="str">
        <f t="shared" si="355"/>
        <v>Mathias Stearn</v>
      </c>
      <c r="B1519" t="s">
        <v>391</v>
      </c>
      <c r="E1519">
        <v>15</v>
      </c>
      <c r="F1519">
        <f t="shared" si="348"/>
        <v>0</v>
      </c>
    </row>
    <row r="1520" spans="1:6" x14ac:dyDescent="0.25">
      <c r="A1520" t="str">
        <f t="shared" si="355"/>
        <v>Mathias Stearn</v>
      </c>
      <c r="E1520">
        <f t="shared" ref="E1520:E1522" si="357">E1519</f>
        <v>15</v>
      </c>
      <c r="F1520">
        <f t="shared" si="348"/>
        <v>0</v>
      </c>
    </row>
    <row r="1521" spans="1:6" x14ac:dyDescent="0.25">
      <c r="A1521" t="str">
        <f t="shared" si="355"/>
        <v>Mathias Stearn</v>
      </c>
      <c r="C1521">
        <v>1</v>
      </c>
      <c r="D1521" t="s">
        <v>178</v>
      </c>
      <c r="E1521">
        <f t="shared" si="357"/>
        <v>15</v>
      </c>
      <c r="F1521">
        <f t="shared" si="348"/>
        <v>15</v>
      </c>
    </row>
    <row r="1522" spans="1:6" x14ac:dyDescent="0.25">
      <c r="A1522" t="str">
        <f t="shared" si="355"/>
        <v>Mathias Stearn</v>
      </c>
      <c r="E1522">
        <f t="shared" si="357"/>
        <v>15</v>
      </c>
      <c r="F1522">
        <f t="shared" si="348"/>
        <v>0</v>
      </c>
    </row>
    <row r="1523" spans="1:6" x14ac:dyDescent="0.25">
      <c r="A1523" t="str">
        <f t="shared" si="355"/>
        <v>Mathias Stearn</v>
      </c>
      <c r="B1523" t="s">
        <v>392</v>
      </c>
      <c r="E1523">
        <v>45</v>
      </c>
      <c r="F1523">
        <f t="shared" si="348"/>
        <v>0</v>
      </c>
    </row>
    <row r="1524" spans="1:6" x14ac:dyDescent="0.25">
      <c r="A1524" t="str">
        <f t="shared" si="355"/>
        <v>Mathias Stearn</v>
      </c>
      <c r="E1524">
        <f t="shared" ref="E1524:E1530" si="358">E1523</f>
        <v>45</v>
      </c>
      <c r="F1524">
        <f t="shared" si="348"/>
        <v>0</v>
      </c>
    </row>
    <row r="1525" spans="1:6" x14ac:dyDescent="0.25">
      <c r="A1525" t="str">
        <f t="shared" si="355"/>
        <v>Mathias Stearn</v>
      </c>
      <c r="C1525">
        <v>0.22500000000000001</v>
      </c>
      <c r="D1525" t="s">
        <v>291</v>
      </c>
      <c r="E1525">
        <f t="shared" si="358"/>
        <v>45</v>
      </c>
      <c r="F1525">
        <f t="shared" si="348"/>
        <v>10.125</v>
      </c>
    </row>
    <row r="1526" spans="1:6" x14ac:dyDescent="0.25">
      <c r="A1526" t="str">
        <f t="shared" si="355"/>
        <v>Mathias Stearn</v>
      </c>
      <c r="C1526">
        <v>1.7000000000000001E-2</v>
      </c>
      <c r="D1526" t="s">
        <v>67</v>
      </c>
      <c r="E1526">
        <f t="shared" si="358"/>
        <v>45</v>
      </c>
      <c r="F1526">
        <f t="shared" si="348"/>
        <v>0.76500000000000001</v>
      </c>
    </row>
    <row r="1527" spans="1:6" x14ac:dyDescent="0.25">
      <c r="A1527" t="str">
        <f t="shared" si="355"/>
        <v>Mathias Stearn</v>
      </c>
      <c r="C1527">
        <v>3.5999999999999997E-2</v>
      </c>
      <c r="D1527" t="s">
        <v>18</v>
      </c>
      <c r="E1527">
        <f t="shared" si="358"/>
        <v>45</v>
      </c>
      <c r="F1527">
        <f t="shared" si="348"/>
        <v>1.6199999999999999</v>
      </c>
    </row>
    <row r="1528" spans="1:6" x14ac:dyDescent="0.25">
      <c r="A1528" t="str">
        <f t="shared" si="355"/>
        <v>Mathias Stearn</v>
      </c>
      <c r="C1528">
        <v>0.217</v>
      </c>
      <c r="D1528" t="s">
        <v>151</v>
      </c>
      <c r="E1528">
        <f t="shared" si="358"/>
        <v>45</v>
      </c>
      <c r="F1528">
        <f t="shared" si="348"/>
        <v>9.7650000000000006</v>
      </c>
    </row>
    <row r="1529" spans="1:6" x14ac:dyDescent="0.25">
      <c r="A1529" t="str">
        <f t="shared" si="355"/>
        <v>Mathias Stearn</v>
      </c>
      <c r="C1529">
        <v>0.502</v>
      </c>
      <c r="D1529" t="s">
        <v>393</v>
      </c>
      <c r="E1529">
        <f t="shared" si="358"/>
        <v>45</v>
      </c>
      <c r="F1529">
        <f t="shared" si="348"/>
        <v>22.59</v>
      </c>
    </row>
    <row r="1530" spans="1:6" x14ac:dyDescent="0.25">
      <c r="A1530" t="str">
        <f t="shared" si="355"/>
        <v>Mathias Stearn</v>
      </c>
      <c r="E1530">
        <f t="shared" si="358"/>
        <v>45</v>
      </c>
      <c r="F1530">
        <f t="shared" si="348"/>
        <v>0</v>
      </c>
    </row>
    <row r="1531" spans="1:6" x14ac:dyDescent="0.25">
      <c r="A1531" t="str">
        <f t="shared" si="355"/>
        <v>Mathias Stearn</v>
      </c>
      <c r="B1531" t="s">
        <v>394</v>
      </c>
      <c r="E1531">
        <v>2</v>
      </c>
      <c r="F1531">
        <f t="shared" si="348"/>
        <v>0</v>
      </c>
    </row>
    <row r="1532" spans="1:6" x14ac:dyDescent="0.25">
      <c r="A1532" t="str">
        <f t="shared" si="355"/>
        <v>Mathias Stearn</v>
      </c>
      <c r="E1532">
        <f t="shared" ref="E1532:E1534" si="359">E1531</f>
        <v>2</v>
      </c>
      <c r="F1532">
        <f t="shared" si="348"/>
        <v>0</v>
      </c>
    </row>
    <row r="1533" spans="1:6" x14ac:dyDescent="0.25">
      <c r="A1533" t="str">
        <f t="shared" si="355"/>
        <v>Mathias Stearn</v>
      </c>
      <c r="C1533">
        <v>1</v>
      </c>
      <c r="D1533" t="s">
        <v>151</v>
      </c>
      <c r="E1533">
        <f t="shared" si="359"/>
        <v>2</v>
      </c>
      <c r="F1533">
        <f t="shared" si="348"/>
        <v>2</v>
      </c>
    </row>
    <row r="1534" spans="1:6" x14ac:dyDescent="0.25">
      <c r="A1534" t="str">
        <f t="shared" si="355"/>
        <v>Mathias Stearn</v>
      </c>
      <c r="E1534">
        <f t="shared" si="359"/>
        <v>2</v>
      </c>
      <c r="F1534">
        <f t="shared" si="348"/>
        <v>0</v>
      </c>
    </row>
    <row r="1535" spans="1:6" x14ac:dyDescent="0.25">
      <c r="A1535" t="str">
        <f t="shared" si="355"/>
        <v>Mathias Stearn</v>
      </c>
      <c r="B1535" t="s">
        <v>395</v>
      </c>
      <c r="E1535">
        <v>235</v>
      </c>
      <c r="F1535">
        <f t="shared" si="348"/>
        <v>0</v>
      </c>
    </row>
    <row r="1536" spans="1:6" x14ac:dyDescent="0.25">
      <c r="A1536" t="str">
        <f t="shared" ref="A1536:A1567" si="360">A1535</f>
        <v>Mathias Stearn</v>
      </c>
      <c r="E1536">
        <f t="shared" ref="E1536:E1539" si="361">E1535</f>
        <v>235</v>
      </c>
      <c r="F1536">
        <f t="shared" si="348"/>
        <v>0</v>
      </c>
    </row>
    <row r="1537" spans="1:6" x14ac:dyDescent="0.25">
      <c r="A1537" t="str">
        <f t="shared" si="360"/>
        <v>Mathias Stearn</v>
      </c>
      <c r="C1537">
        <v>0.58599999999999997</v>
      </c>
      <c r="D1537" t="s">
        <v>151</v>
      </c>
      <c r="E1537">
        <f t="shared" si="361"/>
        <v>235</v>
      </c>
      <c r="F1537">
        <f t="shared" si="348"/>
        <v>137.70999999999998</v>
      </c>
    </row>
    <row r="1538" spans="1:6" x14ac:dyDescent="0.25">
      <c r="A1538" t="str">
        <f t="shared" si="360"/>
        <v>Mathias Stearn</v>
      </c>
      <c r="C1538">
        <v>0.41299999999999998</v>
      </c>
      <c r="D1538" t="s">
        <v>97</v>
      </c>
      <c r="E1538">
        <f t="shared" si="361"/>
        <v>235</v>
      </c>
      <c r="F1538">
        <f t="shared" si="348"/>
        <v>97.054999999999993</v>
      </c>
    </row>
    <row r="1539" spans="1:6" x14ac:dyDescent="0.25">
      <c r="A1539" t="str">
        <f t="shared" si="360"/>
        <v>Mathias Stearn</v>
      </c>
      <c r="E1539">
        <f t="shared" si="361"/>
        <v>235</v>
      </c>
      <c r="F1539">
        <f t="shared" ref="F1539:F1602" si="362">E1539*C1539</f>
        <v>0</v>
      </c>
    </row>
    <row r="1540" spans="1:6" x14ac:dyDescent="0.25">
      <c r="A1540" t="str">
        <f t="shared" si="360"/>
        <v>Mathias Stearn</v>
      </c>
      <c r="B1540" t="s">
        <v>396</v>
      </c>
      <c r="E1540">
        <v>812</v>
      </c>
      <c r="F1540">
        <f t="shared" si="362"/>
        <v>0</v>
      </c>
    </row>
    <row r="1541" spans="1:6" x14ac:dyDescent="0.25">
      <c r="A1541" t="str">
        <f t="shared" si="360"/>
        <v>Mathias Stearn</v>
      </c>
      <c r="E1541">
        <f t="shared" ref="E1541:E1545" si="363">E1540</f>
        <v>812</v>
      </c>
      <c r="F1541">
        <f t="shared" si="362"/>
        <v>0</v>
      </c>
    </row>
    <row r="1542" spans="1:6" x14ac:dyDescent="0.25">
      <c r="A1542" t="str">
        <f t="shared" si="360"/>
        <v>Mathias Stearn</v>
      </c>
      <c r="C1542">
        <v>0.71</v>
      </c>
      <c r="D1542" t="s">
        <v>151</v>
      </c>
      <c r="E1542">
        <f t="shared" si="363"/>
        <v>812</v>
      </c>
      <c r="F1542">
        <f t="shared" si="362"/>
        <v>576.52</v>
      </c>
    </row>
    <row r="1543" spans="1:6" x14ac:dyDescent="0.25">
      <c r="A1543" t="str">
        <f t="shared" si="360"/>
        <v>Mathias Stearn</v>
      </c>
      <c r="C1543">
        <v>0.28799999999999998</v>
      </c>
      <c r="D1543" t="s">
        <v>97</v>
      </c>
      <c r="E1543">
        <f t="shared" si="363"/>
        <v>812</v>
      </c>
      <c r="F1543">
        <f t="shared" si="362"/>
        <v>233.85599999999999</v>
      </c>
    </row>
    <row r="1544" spans="1:6" x14ac:dyDescent="0.25">
      <c r="A1544" t="str">
        <f t="shared" si="360"/>
        <v>Mathias Stearn</v>
      </c>
      <c r="C1544">
        <v>1E-3</v>
      </c>
      <c r="D1544" t="s">
        <v>71</v>
      </c>
      <c r="E1544">
        <f t="shared" si="363"/>
        <v>812</v>
      </c>
      <c r="F1544">
        <f t="shared" si="362"/>
        <v>0.81200000000000006</v>
      </c>
    </row>
    <row r="1545" spans="1:6" x14ac:dyDescent="0.25">
      <c r="A1545" t="str">
        <f t="shared" si="360"/>
        <v>Mathias Stearn</v>
      </c>
      <c r="E1545">
        <f t="shared" si="363"/>
        <v>812</v>
      </c>
      <c r="F1545">
        <f t="shared" si="362"/>
        <v>0</v>
      </c>
    </row>
    <row r="1546" spans="1:6" x14ac:dyDescent="0.25">
      <c r="A1546" t="str">
        <f t="shared" si="360"/>
        <v>Mathias Stearn</v>
      </c>
      <c r="B1546" t="s">
        <v>397</v>
      </c>
      <c r="E1546">
        <v>2</v>
      </c>
      <c r="F1546">
        <f t="shared" si="362"/>
        <v>0</v>
      </c>
    </row>
    <row r="1547" spans="1:6" x14ac:dyDescent="0.25">
      <c r="A1547" t="str">
        <f t="shared" si="360"/>
        <v>Mathias Stearn</v>
      </c>
      <c r="E1547">
        <f t="shared" ref="E1547:E1549" si="364">E1546</f>
        <v>2</v>
      </c>
      <c r="F1547">
        <f t="shared" si="362"/>
        <v>0</v>
      </c>
    </row>
    <row r="1548" spans="1:6" x14ac:dyDescent="0.25">
      <c r="A1548" t="str">
        <f t="shared" si="360"/>
        <v>Mathias Stearn</v>
      </c>
      <c r="C1548">
        <v>1</v>
      </c>
      <c r="D1548" t="s">
        <v>151</v>
      </c>
      <c r="E1548">
        <f t="shared" si="364"/>
        <v>2</v>
      </c>
      <c r="F1548">
        <f t="shared" si="362"/>
        <v>2</v>
      </c>
    </row>
    <row r="1549" spans="1:6" x14ac:dyDescent="0.25">
      <c r="A1549" t="str">
        <f t="shared" si="360"/>
        <v>Mathias Stearn</v>
      </c>
      <c r="E1549">
        <f t="shared" si="364"/>
        <v>2</v>
      </c>
      <c r="F1549">
        <f t="shared" si="362"/>
        <v>0</v>
      </c>
    </row>
    <row r="1550" spans="1:6" x14ac:dyDescent="0.25">
      <c r="A1550" t="str">
        <f t="shared" si="360"/>
        <v>Mathias Stearn</v>
      </c>
      <c r="B1550" t="s">
        <v>398</v>
      </c>
      <c r="E1550">
        <v>483</v>
      </c>
      <c r="F1550">
        <f t="shared" si="362"/>
        <v>0</v>
      </c>
    </row>
    <row r="1551" spans="1:6" x14ac:dyDescent="0.25">
      <c r="A1551" t="str">
        <f t="shared" si="360"/>
        <v>Mathias Stearn</v>
      </c>
      <c r="E1551">
        <f t="shared" ref="E1551:E1555" si="365">E1550</f>
        <v>483</v>
      </c>
      <c r="F1551">
        <f t="shared" si="362"/>
        <v>0</v>
      </c>
    </row>
    <row r="1552" spans="1:6" x14ac:dyDescent="0.25">
      <c r="A1552" t="str">
        <f t="shared" si="360"/>
        <v>Mathias Stearn</v>
      </c>
      <c r="C1552">
        <v>4.0000000000000001E-3</v>
      </c>
      <c r="D1552" t="s">
        <v>42</v>
      </c>
      <c r="E1552">
        <f t="shared" si="365"/>
        <v>483</v>
      </c>
      <c r="F1552">
        <f t="shared" si="362"/>
        <v>1.9319999999999999</v>
      </c>
    </row>
    <row r="1553" spans="1:6" x14ac:dyDescent="0.25">
      <c r="A1553" t="str">
        <f t="shared" si="360"/>
        <v>Mathias Stearn</v>
      </c>
      <c r="C1553">
        <v>4.0000000000000001E-3</v>
      </c>
      <c r="D1553" t="s">
        <v>213</v>
      </c>
      <c r="E1553">
        <f t="shared" si="365"/>
        <v>483</v>
      </c>
      <c r="F1553">
        <f t="shared" si="362"/>
        <v>1.9319999999999999</v>
      </c>
    </row>
    <row r="1554" spans="1:6" x14ac:dyDescent="0.25">
      <c r="A1554" t="str">
        <f t="shared" si="360"/>
        <v>Mathias Stearn</v>
      </c>
      <c r="C1554">
        <v>0.99099999999999999</v>
      </c>
      <c r="D1554" t="s">
        <v>13</v>
      </c>
      <c r="E1554">
        <f t="shared" si="365"/>
        <v>483</v>
      </c>
      <c r="F1554">
        <f t="shared" si="362"/>
        <v>478.65300000000002</v>
      </c>
    </row>
    <row r="1555" spans="1:6" x14ac:dyDescent="0.25">
      <c r="A1555" t="str">
        <f t="shared" si="360"/>
        <v>Mathias Stearn</v>
      </c>
      <c r="E1555">
        <f t="shared" si="365"/>
        <v>483</v>
      </c>
      <c r="F1555">
        <f t="shared" si="362"/>
        <v>0</v>
      </c>
    </row>
    <row r="1556" spans="1:6" x14ac:dyDescent="0.25">
      <c r="A1556" t="str">
        <f t="shared" si="360"/>
        <v>Mathias Stearn</v>
      </c>
      <c r="B1556" t="s">
        <v>399</v>
      </c>
      <c r="E1556">
        <v>2</v>
      </c>
      <c r="F1556">
        <f t="shared" si="362"/>
        <v>0</v>
      </c>
    </row>
    <row r="1557" spans="1:6" x14ac:dyDescent="0.25">
      <c r="A1557" t="str">
        <f t="shared" si="360"/>
        <v>Mathias Stearn</v>
      </c>
      <c r="E1557">
        <f t="shared" ref="E1557:E1559" si="366">E1556</f>
        <v>2</v>
      </c>
      <c r="F1557">
        <f t="shared" si="362"/>
        <v>0</v>
      </c>
    </row>
    <row r="1558" spans="1:6" x14ac:dyDescent="0.25">
      <c r="A1558" t="str">
        <f t="shared" si="360"/>
        <v>Mathias Stearn</v>
      </c>
      <c r="C1558">
        <v>1</v>
      </c>
      <c r="D1558" t="s">
        <v>151</v>
      </c>
      <c r="E1558">
        <f t="shared" si="366"/>
        <v>2</v>
      </c>
      <c r="F1558">
        <f t="shared" si="362"/>
        <v>2</v>
      </c>
    </row>
    <row r="1559" spans="1:6" x14ac:dyDescent="0.25">
      <c r="A1559" t="str">
        <f t="shared" si="360"/>
        <v>Mathias Stearn</v>
      </c>
      <c r="E1559">
        <f t="shared" si="366"/>
        <v>2</v>
      </c>
      <c r="F1559">
        <f t="shared" si="362"/>
        <v>0</v>
      </c>
    </row>
    <row r="1560" spans="1:6" x14ac:dyDescent="0.25">
      <c r="A1560" t="str">
        <f t="shared" si="360"/>
        <v>Mathias Stearn</v>
      </c>
      <c r="B1560" t="s">
        <v>400</v>
      </c>
      <c r="E1560">
        <v>2</v>
      </c>
      <c r="F1560">
        <f t="shared" si="362"/>
        <v>0</v>
      </c>
    </row>
    <row r="1561" spans="1:6" x14ac:dyDescent="0.25">
      <c r="A1561" t="str">
        <f t="shared" si="360"/>
        <v>Mathias Stearn</v>
      </c>
      <c r="E1561">
        <f t="shared" ref="E1561:E1563" si="367">E1560</f>
        <v>2</v>
      </c>
      <c r="F1561">
        <f t="shared" si="362"/>
        <v>0</v>
      </c>
    </row>
    <row r="1562" spans="1:6" x14ac:dyDescent="0.25">
      <c r="A1562" t="str">
        <f t="shared" si="360"/>
        <v>Mathias Stearn</v>
      </c>
      <c r="C1562">
        <v>1</v>
      </c>
      <c r="D1562" t="s">
        <v>401</v>
      </c>
      <c r="E1562">
        <f t="shared" si="367"/>
        <v>2</v>
      </c>
      <c r="F1562">
        <f t="shared" si="362"/>
        <v>2</v>
      </c>
    </row>
    <row r="1563" spans="1:6" x14ac:dyDescent="0.25">
      <c r="A1563" t="str">
        <f t="shared" si="360"/>
        <v>Mathias Stearn</v>
      </c>
      <c r="E1563">
        <f t="shared" si="367"/>
        <v>2</v>
      </c>
      <c r="F1563">
        <f t="shared" si="362"/>
        <v>0</v>
      </c>
    </row>
    <row r="1564" spans="1:6" x14ac:dyDescent="0.25">
      <c r="A1564" t="str">
        <f t="shared" si="360"/>
        <v>Mathias Stearn</v>
      </c>
      <c r="B1564" t="s">
        <v>402</v>
      </c>
      <c r="E1564">
        <v>2</v>
      </c>
      <c r="F1564">
        <f t="shared" si="362"/>
        <v>0</v>
      </c>
    </row>
    <row r="1565" spans="1:6" x14ac:dyDescent="0.25">
      <c r="A1565" t="str">
        <f t="shared" si="360"/>
        <v>Mathias Stearn</v>
      </c>
      <c r="E1565">
        <f t="shared" ref="E1565:E1567" si="368">E1564</f>
        <v>2</v>
      </c>
      <c r="F1565">
        <f t="shared" si="362"/>
        <v>0</v>
      </c>
    </row>
    <row r="1566" spans="1:6" x14ac:dyDescent="0.25">
      <c r="A1566" t="str">
        <f t="shared" si="360"/>
        <v>Mathias Stearn</v>
      </c>
      <c r="C1566">
        <v>1</v>
      </c>
      <c r="D1566" t="s">
        <v>46</v>
      </c>
      <c r="E1566">
        <f t="shared" si="368"/>
        <v>2</v>
      </c>
      <c r="F1566">
        <f t="shared" si="362"/>
        <v>2</v>
      </c>
    </row>
    <row r="1567" spans="1:6" x14ac:dyDescent="0.25">
      <c r="A1567" t="str">
        <f t="shared" si="360"/>
        <v>Mathias Stearn</v>
      </c>
      <c r="E1567">
        <f t="shared" si="368"/>
        <v>2</v>
      </c>
      <c r="F1567">
        <f t="shared" si="362"/>
        <v>0</v>
      </c>
    </row>
    <row r="1568" spans="1:6" x14ac:dyDescent="0.25">
      <c r="A1568" t="str">
        <f t="shared" ref="A1568:A1577" si="369">A1567</f>
        <v>Mathias Stearn</v>
      </c>
      <c r="B1568" t="s">
        <v>403</v>
      </c>
      <c r="E1568">
        <v>10</v>
      </c>
      <c r="F1568">
        <f t="shared" si="362"/>
        <v>0</v>
      </c>
    </row>
    <row r="1569" spans="1:6" x14ac:dyDescent="0.25">
      <c r="A1569" t="str">
        <f t="shared" si="369"/>
        <v>Mathias Stearn</v>
      </c>
      <c r="E1569">
        <f t="shared" ref="E1569:E1571" si="370">E1568</f>
        <v>10</v>
      </c>
      <c r="F1569">
        <f t="shared" si="362"/>
        <v>0</v>
      </c>
    </row>
    <row r="1570" spans="1:6" x14ac:dyDescent="0.25">
      <c r="A1570" t="str">
        <f t="shared" si="369"/>
        <v>Mathias Stearn</v>
      </c>
      <c r="C1570">
        <v>1</v>
      </c>
      <c r="D1570" t="s">
        <v>46</v>
      </c>
      <c r="E1570">
        <f t="shared" si="370"/>
        <v>10</v>
      </c>
      <c r="F1570">
        <f t="shared" si="362"/>
        <v>10</v>
      </c>
    </row>
    <row r="1571" spans="1:6" x14ac:dyDescent="0.25">
      <c r="A1571" t="str">
        <f t="shared" si="369"/>
        <v>Mathias Stearn</v>
      </c>
      <c r="E1571">
        <f t="shared" si="370"/>
        <v>10</v>
      </c>
      <c r="F1571">
        <f t="shared" si="362"/>
        <v>0</v>
      </c>
    </row>
    <row r="1572" spans="1:6" x14ac:dyDescent="0.25">
      <c r="A1572" t="str">
        <f t="shared" si="369"/>
        <v>Mathias Stearn</v>
      </c>
      <c r="B1572" t="s">
        <v>404</v>
      </c>
      <c r="E1572">
        <v>281</v>
      </c>
      <c r="F1572">
        <f t="shared" si="362"/>
        <v>0</v>
      </c>
    </row>
    <row r="1573" spans="1:6" x14ac:dyDescent="0.25">
      <c r="A1573" t="str">
        <f t="shared" si="369"/>
        <v>Mathias Stearn</v>
      </c>
      <c r="E1573">
        <f t="shared" ref="E1573:E1578" si="371">E1572</f>
        <v>281</v>
      </c>
      <c r="F1573">
        <f t="shared" si="362"/>
        <v>0</v>
      </c>
    </row>
    <row r="1574" spans="1:6" x14ac:dyDescent="0.25">
      <c r="A1574" t="str">
        <f t="shared" si="369"/>
        <v>Mathias Stearn</v>
      </c>
      <c r="C1574">
        <v>0.67300000000000004</v>
      </c>
      <c r="D1574" t="s">
        <v>46</v>
      </c>
      <c r="E1574">
        <f t="shared" si="371"/>
        <v>281</v>
      </c>
      <c r="F1574">
        <f t="shared" si="362"/>
        <v>189.113</v>
      </c>
    </row>
    <row r="1575" spans="1:6" x14ac:dyDescent="0.25">
      <c r="A1575" t="str">
        <f t="shared" si="369"/>
        <v>Mathias Stearn</v>
      </c>
      <c r="C1575">
        <v>8.5000000000000006E-2</v>
      </c>
      <c r="D1575" t="s">
        <v>18</v>
      </c>
      <c r="E1575">
        <f t="shared" si="371"/>
        <v>281</v>
      </c>
      <c r="F1575">
        <f t="shared" si="362"/>
        <v>23.885000000000002</v>
      </c>
    </row>
    <row r="1576" spans="1:6" x14ac:dyDescent="0.25">
      <c r="A1576" t="str">
        <f t="shared" si="369"/>
        <v>Mathias Stearn</v>
      </c>
      <c r="C1576">
        <v>5.5E-2</v>
      </c>
      <c r="D1576" t="s">
        <v>13</v>
      </c>
      <c r="E1576">
        <f t="shared" si="371"/>
        <v>281</v>
      </c>
      <c r="F1576">
        <f t="shared" si="362"/>
        <v>15.455</v>
      </c>
    </row>
    <row r="1577" spans="1:6" x14ac:dyDescent="0.25">
      <c r="A1577" t="str">
        <f t="shared" si="369"/>
        <v>Mathias Stearn</v>
      </c>
      <c r="C1577">
        <v>0.185</v>
      </c>
      <c r="D1577" t="s">
        <v>134</v>
      </c>
      <c r="E1577">
        <f t="shared" si="371"/>
        <v>281</v>
      </c>
      <c r="F1577">
        <f t="shared" si="362"/>
        <v>51.984999999999999</v>
      </c>
    </row>
    <row r="1578" spans="1:6" x14ac:dyDescent="0.25">
      <c r="A1578" t="s">
        <v>560</v>
      </c>
      <c r="E1578">
        <f t="shared" si="371"/>
        <v>281</v>
      </c>
      <c r="F1578">
        <f t="shared" si="362"/>
        <v>0</v>
      </c>
    </row>
    <row r="1579" spans="1:6" x14ac:dyDescent="0.25">
      <c r="A1579" t="str">
        <f t="shared" ref="A1579:A1611" si="372">A1578</f>
        <v>matt dannenberg</v>
      </c>
      <c r="B1579" t="s">
        <v>407</v>
      </c>
      <c r="E1579">
        <v>1</v>
      </c>
      <c r="F1579">
        <f t="shared" si="362"/>
        <v>0</v>
      </c>
    </row>
    <row r="1580" spans="1:6" x14ac:dyDescent="0.25">
      <c r="A1580" t="str">
        <f t="shared" si="372"/>
        <v>matt dannenberg</v>
      </c>
      <c r="E1580">
        <f t="shared" ref="E1580:E1581" si="373">E1579</f>
        <v>1</v>
      </c>
      <c r="F1580">
        <f t="shared" si="362"/>
        <v>0</v>
      </c>
    </row>
    <row r="1581" spans="1:6" x14ac:dyDescent="0.25">
      <c r="A1581" t="str">
        <f t="shared" si="372"/>
        <v>matt dannenberg</v>
      </c>
      <c r="E1581">
        <f t="shared" si="373"/>
        <v>1</v>
      </c>
      <c r="F1581">
        <f t="shared" si="362"/>
        <v>0</v>
      </c>
    </row>
    <row r="1582" spans="1:6" x14ac:dyDescent="0.25">
      <c r="A1582" t="str">
        <f t="shared" si="372"/>
        <v>matt dannenberg</v>
      </c>
      <c r="B1582" t="s">
        <v>408</v>
      </c>
      <c r="E1582">
        <v>7</v>
      </c>
      <c r="F1582">
        <f t="shared" si="362"/>
        <v>0</v>
      </c>
    </row>
    <row r="1583" spans="1:6" x14ac:dyDescent="0.25">
      <c r="A1583" t="str">
        <f t="shared" si="372"/>
        <v>matt dannenberg</v>
      </c>
      <c r="E1583">
        <f t="shared" ref="E1583:E1585" si="374">E1582</f>
        <v>7</v>
      </c>
      <c r="F1583">
        <f t="shared" si="362"/>
        <v>0</v>
      </c>
    </row>
    <row r="1584" spans="1:6" x14ac:dyDescent="0.25">
      <c r="A1584" t="str">
        <f t="shared" si="372"/>
        <v>matt dannenberg</v>
      </c>
      <c r="C1584">
        <v>1</v>
      </c>
      <c r="D1584" t="s">
        <v>88</v>
      </c>
      <c r="E1584">
        <f t="shared" si="374"/>
        <v>7</v>
      </c>
      <c r="F1584">
        <f t="shared" si="362"/>
        <v>7</v>
      </c>
    </row>
    <row r="1585" spans="1:6" x14ac:dyDescent="0.25">
      <c r="A1585" t="str">
        <f t="shared" si="372"/>
        <v>matt dannenberg</v>
      </c>
      <c r="E1585">
        <f t="shared" si="374"/>
        <v>7</v>
      </c>
      <c r="F1585">
        <f t="shared" si="362"/>
        <v>0</v>
      </c>
    </row>
    <row r="1586" spans="1:6" x14ac:dyDescent="0.25">
      <c r="A1586" t="str">
        <f t="shared" si="372"/>
        <v>matt dannenberg</v>
      </c>
      <c r="B1586" t="s">
        <v>409</v>
      </c>
      <c r="E1586">
        <v>474</v>
      </c>
      <c r="F1586">
        <f t="shared" si="362"/>
        <v>0</v>
      </c>
    </row>
    <row r="1587" spans="1:6" x14ac:dyDescent="0.25">
      <c r="A1587" t="str">
        <f t="shared" si="372"/>
        <v>matt dannenberg</v>
      </c>
      <c r="E1587">
        <f t="shared" ref="E1587:E1589" si="375">E1586</f>
        <v>474</v>
      </c>
      <c r="F1587">
        <f t="shared" si="362"/>
        <v>0</v>
      </c>
    </row>
    <row r="1588" spans="1:6" x14ac:dyDescent="0.25">
      <c r="A1588" t="str">
        <f t="shared" si="372"/>
        <v>matt dannenberg</v>
      </c>
      <c r="C1588">
        <v>1</v>
      </c>
      <c r="D1588" t="s">
        <v>134</v>
      </c>
      <c r="E1588">
        <f t="shared" si="375"/>
        <v>474</v>
      </c>
      <c r="F1588">
        <f t="shared" si="362"/>
        <v>474</v>
      </c>
    </row>
    <row r="1589" spans="1:6" x14ac:dyDescent="0.25">
      <c r="A1589" t="str">
        <f t="shared" si="372"/>
        <v>matt dannenberg</v>
      </c>
      <c r="E1589">
        <f t="shared" si="375"/>
        <v>474</v>
      </c>
      <c r="F1589">
        <f t="shared" si="362"/>
        <v>0</v>
      </c>
    </row>
    <row r="1590" spans="1:6" x14ac:dyDescent="0.25">
      <c r="A1590" t="str">
        <f t="shared" si="372"/>
        <v>matt dannenberg</v>
      </c>
      <c r="B1590" t="s">
        <v>410</v>
      </c>
      <c r="E1590">
        <v>353</v>
      </c>
      <c r="F1590">
        <f t="shared" si="362"/>
        <v>0</v>
      </c>
    </row>
    <row r="1591" spans="1:6" x14ac:dyDescent="0.25">
      <c r="A1591" t="str">
        <f t="shared" si="372"/>
        <v>matt dannenberg</v>
      </c>
      <c r="E1591">
        <f t="shared" ref="E1591:E1594" si="376">E1590</f>
        <v>353</v>
      </c>
      <c r="F1591">
        <f t="shared" si="362"/>
        <v>0</v>
      </c>
    </row>
    <row r="1592" spans="1:6" x14ac:dyDescent="0.25">
      <c r="A1592" t="str">
        <f t="shared" si="372"/>
        <v>matt dannenberg</v>
      </c>
      <c r="C1592">
        <v>0.996</v>
      </c>
      <c r="D1592" t="s">
        <v>134</v>
      </c>
      <c r="E1592">
        <f t="shared" si="376"/>
        <v>353</v>
      </c>
      <c r="F1592">
        <f t="shared" si="362"/>
        <v>351.58800000000002</v>
      </c>
    </row>
    <row r="1593" spans="1:6" x14ac:dyDescent="0.25">
      <c r="A1593" t="str">
        <f t="shared" si="372"/>
        <v>matt dannenberg</v>
      </c>
      <c r="C1593">
        <v>3.0000000000000001E-3</v>
      </c>
      <c r="D1593" t="s">
        <v>71</v>
      </c>
      <c r="E1593">
        <f t="shared" si="376"/>
        <v>353</v>
      </c>
      <c r="F1593">
        <f t="shared" si="362"/>
        <v>1.0589999999999999</v>
      </c>
    </row>
    <row r="1594" spans="1:6" x14ac:dyDescent="0.25">
      <c r="A1594" t="str">
        <f t="shared" si="372"/>
        <v>matt dannenberg</v>
      </c>
      <c r="E1594">
        <f t="shared" si="376"/>
        <v>353</v>
      </c>
      <c r="F1594">
        <f t="shared" si="362"/>
        <v>0</v>
      </c>
    </row>
    <row r="1595" spans="1:6" x14ac:dyDescent="0.25">
      <c r="A1595" t="str">
        <f t="shared" si="372"/>
        <v>matt dannenberg</v>
      </c>
      <c r="B1595" t="s">
        <v>411</v>
      </c>
      <c r="E1595">
        <v>147</v>
      </c>
      <c r="F1595">
        <f t="shared" si="362"/>
        <v>0</v>
      </c>
    </row>
    <row r="1596" spans="1:6" x14ac:dyDescent="0.25">
      <c r="A1596" t="str">
        <f t="shared" si="372"/>
        <v>matt dannenberg</v>
      </c>
      <c r="E1596">
        <f t="shared" ref="E1596:E1598" si="377">E1595</f>
        <v>147</v>
      </c>
      <c r="F1596">
        <f t="shared" si="362"/>
        <v>0</v>
      </c>
    </row>
    <row r="1597" spans="1:6" x14ac:dyDescent="0.25">
      <c r="A1597" t="str">
        <f t="shared" si="372"/>
        <v>matt dannenberg</v>
      </c>
      <c r="C1597">
        <v>1</v>
      </c>
      <c r="D1597" t="s">
        <v>126</v>
      </c>
      <c r="E1597">
        <f t="shared" si="377"/>
        <v>147</v>
      </c>
      <c r="F1597">
        <f t="shared" si="362"/>
        <v>147</v>
      </c>
    </row>
    <row r="1598" spans="1:6" x14ac:dyDescent="0.25">
      <c r="A1598" t="str">
        <f t="shared" si="372"/>
        <v>matt dannenberg</v>
      </c>
      <c r="E1598">
        <f t="shared" si="377"/>
        <v>147</v>
      </c>
      <c r="F1598">
        <f t="shared" si="362"/>
        <v>0</v>
      </c>
    </row>
    <row r="1599" spans="1:6" x14ac:dyDescent="0.25">
      <c r="A1599" t="str">
        <f t="shared" si="372"/>
        <v>matt dannenberg</v>
      </c>
      <c r="B1599" t="s">
        <v>412</v>
      </c>
      <c r="E1599">
        <v>70</v>
      </c>
      <c r="F1599">
        <f t="shared" si="362"/>
        <v>0</v>
      </c>
    </row>
    <row r="1600" spans="1:6" x14ac:dyDescent="0.25">
      <c r="A1600" t="str">
        <f t="shared" si="372"/>
        <v>matt dannenberg</v>
      </c>
      <c r="E1600">
        <f t="shared" ref="E1600:E1603" si="378">E1599</f>
        <v>70</v>
      </c>
      <c r="F1600">
        <f t="shared" si="362"/>
        <v>0</v>
      </c>
    </row>
    <row r="1601" spans="1:6" x14ac:dyDescent="0.25">
      <c r="A1601" t="str">
        <f t="shared" si="372"/>
        <v>matt dannenberg</v>
      </c>
      <c r="C1601">
        <v>0.999</v>
      </c>
      <c r="D1601" t="s">
        <v>126</v>
      </c>
      <c r="E1601">
        <f t="shared" si="378"/>
        <v>70</v>
      </c>
      <c r="F1601">
        <f t="shared" si="362"/>
        <v>69.930000000000007</v>
      </c>
    </row>
    <row r="1602" spans="1:6" x14ac:dyDescent="0.25">
      <c r="A1602" t="str">
        <f t="shared" si="372"/>
        <v>matt dannenberg</v>
      </c>
      <c r="C1602">
        <v>0</v>
      </c>
      <c r="D1602" t="s">
        <v>19</v>
      </c>
      <c r="E1602">
        <f t="shared" si="378"/>
        <v>70</v>
      </c>
      <c r="F1602">
        <f t="shared" si="362"/>
        <v>0</v>
      </c>
    </row>
    <row r="1603" spans="1:6" x14ac:dyDescent="0.25">
      <c r="A1603" t="str">
        <f t="shared" si="372"/>
        <v>matt dannenberg</v>
      </c>
      <c r="E1603">
        <f t="shared" si="378"/>
        <v>70</v>
      </c>
      <c r="F1603">
        <f t="shared" ref="F1603:F1666" si="379">E1603*C1603</f>
        <v>0</v>
      </c>
    </row>
    <row r="1604" spans="1:6" x14ac:dyDescent="0.25">
      <c r="A1604" t="str">
        <f t="shared" si="372"/>
        <v>matt dannenberg</v>
      </c>
      <c r="B1604" t="s">
        <v>413</v>
      </c>
      <c r="E1604">
        <v>2</v>
      </c>
      <c r="F1604">
        <f t="shared" si="379"/>
        <v>0</v>
      </c>
    </row>
    <row r="1605" spans="1:6" x14ac:dyDescent="0.25">
      <c r="A1605" t="str">
        <f t="shared" si="372"/>
        <v>matt dannenberg</v>
      </c>
      <c r="E1605">
        <f t="shared" ref="E1605:E1607" si="380">E1604</f>
        <v>2</v>
      </c>
      <c r="F1605">
        <f t="shared" si="379"/>
        <v>0</v>
      </c>
    </row>
    <row r="1606" spans="1:6" x14ac:dyDescent="0.25">
      <c r="A1606" t="str">
        <f t="shared" si="372"/>
        <v>matt dannenberg</v>
      </c>
      <c r="C1606">
        <v>1</v>
      </c>
      <c r="D1606" t="s">
        <v>19</v>
      </c>
      <c r="E1606">
        <f t="shared" si="380"/>
        <v>2</v>
      </c>
      <c r="F1606">
        <f t="shared" si="379"/>
        <v>2</v>
      </c>
    </row>
    <row r="1607" spans="1:6" x14ac:dyDescent="0.25">
      <c r="A1607" t="str">
        <f t="shared" si="372"/>
        <v>matt dannenberg</v>
      </c>
      <c r="E1607">
        <f t="shared" si="380"/>
        <v>2</v>
      </c>
      <c r="F1607">
        <f t="shared" si="379"/>
        <v>0</v>
      </c>
    </row>
    <row r="1608" spans="1:6" x14ac:dyDescent="0.25">
      <c r="A1608" t="str">
        <f t="shared" si="372"/>
        <v>matt dannenberg</v>
      </c>
      <c r="B1608" t="s">
        <v>414</v>
      </c>
      <c r="E1608">
        <v>8</v>
      </c>
      <c r="F1608">
        <f t="shared" si="379"/>
        <v>0</v>
      </c>
    </row>
    <row r="1609" spans="1:6" x14ac:dyDescent="0.25">
      <c r="A1609" t="str">
        <f t="shared" si="372"/>
        <v>matt dannenberg</v>
      </c>
      <c r="E1609">
        <f t="shared" ref="E1609:E1612" si="381">E1608</f>
        <v>8</v>
      </c>
      <c r="F1609">
        <f t="shared" si="379"/>
        <v>0</v>
      </c>
    </row>
    <row r="1610" spans="1:6" x14ac:dyDescent="0.25">
      <c r="A1610" t="str">
        <f t="shared" si="372"/>
        <v>matt dannenberg</v>
      </c>
      <c r="C1610">
        <v>0.43099999999999999</v>
      </c>
      <c r="D1610" t="s">
        <v>32</v>
      </c>
      <c r="E1610">
        <f t="shared" si="381"/>
        <v>8</v>
      </c>
      <c r="F1610">
        <f t="shared" si="379"/>
        <v>3.448</v>
      </c>
    </row>
    <row r="1611" spans="1:6" x14ac:dyDescent="0.25">
      <c r="A1611" t="str">
        <f t="shared" si="372"/>
        <v>matt dannenberg</v>
      </c>
      <c r="C1611">
        <v>0.56799999999999995</v>
      </c>
      <c r="D1611" t="s">
        <v>13</v>
      </c>
      <c r="E1611">
        <f t="shared" si="381"/>
        <v>8</v>
      </c>
      <c r="F1611">
        <f t="shared" si="379"/>
        <v>4.5439999999999996</v>
      </c>
    </row>
    <row r="1612" spans="1:6" x14ac:dyDescent="0.25">
      <c r="A1612" t="s">
        <v>561</v>
      </c>
      <c r="E1612">
        <f t="shared" si="381"/>
        <v>8</v>
      </c>
      <c r="F1612">
        <f t="shared" si="379"/>
        <v>0</v>
      </c>
    </row>
    <row r="1613" spans="1:6" x14ac:dyDescent="0.25">
      <c r="A1613" t="str">
        <f t="shared" ref="A1613:A1660" si="382">A1612</f>
        <v>Matt Dannenberg</v>
      </c>
      <c r="B1613" t="s">
        <v>417</v>
      </c>
      <c r="E1613">
        <v>13</v>
      </c>
      <c r="F1613">
        <f t="shared" si="379"/>
        <v>0</v>
      </c>
    </row>
    <row r="1614" spans="1:6" x14ac:dyDescent="0.25">
      <c r="A1614" t="str">
        <f t="shared" si="382"/>
        <v>Matt Dannenberg</v>
      </c>
      <c r="E1614">
        <f t="shared" ref="E1614:E1616" si="383">E1613</f>
        <v>13</v>
      </c>
      <c r="F1614">
        <f t="shared" si="379"/>
        <v>0</v>
      </c>
    </row>
    <row r="1615" spans="1:6" x14ac:dyDescent="0.25">
      <c r="A1615" t="str">
        <f t="shared" si="382"/>
        <v>Matt Dannenberg</v>
      </c>
      <c r="C1615">
        <v>1</v>
      </c>
      <c r="D1615" t="s">
        <v>79</v>
      </c>
      <c r="E1615">
        <f t="shared" si="383"/>
        <v>13</v>
      </c>
      <c r="F1615">
        <f t="shared" si="379"/>
        <v>13</v>
      </c>
    </row>
    <row r="1616" spans="1:6" x14ac:dyDescent="0.25">
      <c r="A1616" t="str">
        <f t="shared" si="382"/>
        <v>Matt Dannenberg</v>
      </c>
      <c r="E1616">
        <f t="shared" si="383"/>
        <v>13</v>
      </c>
      <c r="F1616">
        <f t="shared" si="379"/>
        <v>0</v>
      </c>
    </row>
    <row r="1617" spans="1:6" x14ac:dyDescent="0.25">
      <c r="A1617" t="str">
        <f t="shared" si="382"/>
        <v>Matt Dannenberg</v>
      </c>
      <c r="B1617" t="s">
        <v>418</v>
      </c>
      <c r="E1617">
        <v>6</v>
      </c>
      <c r="F1617">
        <f t="shared" si="379"/>
        <v>0</v>
      </c>
    </row>
    <row r="1618" spans="1:6" x14ac:dyDescent="0.25">
      <c r="A1618" t="str">
        <f t="shared" si="382"/>
        <v>Matt Dannenberg</v>
      </c>
      <c r="E1618">
        <f t="shared" ref="E1618:E1620" si="384">E1617</f>
        <v>6</v>
      </c>
      <c r="F1618">
        <f t="shared" si="379"/>
        <v>0</v>
      </c>
    </row>
    <row r="1619" spans="1:6" x14ac:dyDescent="0.25">
      <c r="A1619" t="str">
        <f t="shared" si="382"/>
        <v>Matt Dannenberg</v>
      </c>
      <c r="C1619">
        <v>1</v>
      </c>
      <c r="D1619" t="s">
        <v>126</v>
      </c>
      <c r="E1619">
        <f t="shared" si="384"/>
        <v>6</v>
      </c>
      <c r="F1619">
        <f t="shared" si="379"/>
        <v>6</v>
      </c>
    </row>
    <row r="1620" spans="1:6" x14ac:dyDescent="0.25">
      <c r="A1620" t="str">
        <f t="shared" si="382"/>
        <v>Matt Dannenberg</v>
      </c>
      <c r="E1620">
        <f t="shared" si="384"/>
        <v>6</v>
      </c>
      <c r="F1620">
        <f t="shared" si="379"/>
        <v>0</v>
      </c>
    </row>
    <row r="1621" spans="1:6" x14ac:dyDescent="0.25">
      <c r="A1621" t="str">
        <f t="shared" si="382"/>
        <v>Matt Dannenberg</v>
      </c>
      <c r="B1621" t="s">
        <v>419</v>
      </c>
      <c r="E1621">
        <v>136</v>
      </c>
      <c r="F1621">
        <f t="shared" si="379"/>
        <v>0</v>
      </c>
    </row>
    <row r="1622" spans="1:6" x14ac:dyDescent="0.25">
      <c r="A1622" t="str">
        <f t="shared" si="382"/>
        <v>Matt Dannenberg</v>
      </c>
      <c r="E1622">
        <f t="shared" ref="E1622:E1625" si="385">E1621</f>
        <v>136</v>
      </c>
      <c r="F1622">
        <f t="shared" si="379"/>
        <v>0</v>
      </c>
    </row>
    <row r="1623" spans="1:6" x14ac:dyDescent="0.25">
      <c r="A1623" t="str">
        <f t="shared" si="382"/>
        <v>Matt Dannenberg</v>
      </c>
      <c r="C1623">
        <v>0.98099999999999998</v>
      </c>
      <c r="D1623" t="s">
        <v>126</v>
      </c>
      <c r="E1623">
        <f t="shared" si="385"/>
        <v>136</v>
      </c>
      <c r="F1623">
        <f t="shared" si="379"/>
        <v>133.416</v>
      </c>
    </row>
    <row r="1624" spans="1:6" x14ac:dyDescent="0.25">
      <c r="A1624" t="str">
        <f t="shared" si="382"/>
        <v>Matt Dannenberg</v>
      </c>
      <c r="C1624">
        <v>1.7999999999999999E-2</v>
      </c>
      <c r="D1624" t="s">
        <v>19</v>
      </c>
      <c r="E1624">
        <f t="shared" si="385"/>
        <v>136</v>
      </c>
      <c r="F1624">
        <f t="shared" si="379"/>
        <v>2.448</v>
      </c>
    </row>
    <row r="1625" spans="1:6" x14ac:dyDescent="0.25">
      <c r="A1625" t="str">
        <f t="shared" si="382"/>
        <v>Matt Dannenberg</v>
      </c>
      <c r="E1625">
        <f t="shared" si="385"/>
        <v>136</v>
      </c>
      <c r="F1625">
        <f t="shared" si="379"/>
        <v>0</v>
      </c>
    </row>
    <row r="1626" spans="1:6" x14ac:dyDescent="0.25">
      <c r="A1626" t="str">
        <f t="shared" si="382"/>
        <v>Matt Dannenberg</v>
      </c>
      <c r="B1626" t="s">
        <v>420</v>
      </c>
      <c r="E1626">
        <v>15</v>
      </c>
      <c r="F1626">
        <f t="shared" si="379"/>
        <v>0</v>
      </c>
    </row>
    <row r="1627" spans="1:6" x14ac:dyDescent="0.25">
      <c r="A1627" t="str">
        <f t="shared" si="382"/>
        <v>Matt Dannenberg</v>
      </c>
      <c r="E1627">
        <f t="shared" ref="E1627:E1629" si="386">E1626</f>
        <v>15</v>
      </c>
      <c r="F1627">
        <f t="shared" si="379"/>
        <v>0</v>
      </c>
    </row>
    <row r="1628" spans="1:6" x14ac:dyDescent="0.25">
      <c r="A1628" t="str">
        <f t="shared" si="382"/>
        <v>Matt Dannenberg</v>
      </c>
      <c r="C1628">
        <v>1</v>
      </c>
      <c r="D1628" t="s">
        <v>126</v>
      </c>
      <c r="E1628">
        <f t="shared" si="386"/>
        <v>15</v>
      </c>
      <c r="F1628">
        <f t="shared" si="379"/>
        <v>15</v>
      </c>
    </row>
    <row r="1629" spans="1:6" x14ac:dyDescent="0.25">
      <c r="A1629" t="str">
        <f t="shared" si="382"/>
        <v>Matt Dannenberg</v>
      </c>
      <c r="E1629">
        <f t="shared" si="386"/>
        <v>15</v>
      </c>
      <c r="F1629">
        <f t="shared" si="379"/>
        <v>0</v>
      </c>
    </row>
    <row r="1630" spans="1:6" x14ac:dyDescent="0.25">
      <c r="A1630" t="str">
        <f t="shared" si="382"/>
        <v>Matt Dannenberg</v>
      </c>
      <c r="B1630" t="s">
        <v>421</v>
      </c>
      <c r="E1630">
        <v>4</v>
      </c>
      <c r="F1630">
        <f t="shared" si="379"/>
        <v>0</v>
      </c>
    </row>
    <row r="1631" spans="1:6" x14ac:dyDescent="0.25">
      <c r="A1631" t="str">
        <f t="shared" si="382"/>
        <v>Matt Dannenberg</v>
      </c>
      <c r="E1631">
        <f t="shared" ref="E1631:E1633" si="387">E1630</f>
        <v>4</v>
      </c>
      <c r="F1631">
        <f t="shared" si="379"/>
        <v>0</v>
      </c>
    </row>
    <row r="1632" spans="1:6" x14ac:dyDescent="0.25">
      <c r="A1632" t="str">
        <f t="shared" si="382"/>
        <v>Matt Dannenberg</v>
      </c>
      <c r="C1632">
        <v>1</v>
      </c>
      <c r="D1632" t="s">
        <v>88</v>
      </c>
      <c r="E1632">
        <f t="shared" si="387"/>
        <v>4</v>
      </c>
      <c r="F1632">
        <f t="shared" si="379"/>
        <v>4</v>
      </c>
    </row>
    <row r="1633" spans="1:6" x14ac:dyDescent="0.25">
      <c r="A1633" t="str">
        <f t="shared" si="382"/>
        <v>Matt Dannenberg</v>
      </c>
      <c r="E1633">
        <f t="shared" si="387"/>
        <v>4</v>
      </c>
      <c r="F1633">
        <f t="shared" si="379"/>
        <v>0</v>
      </c>
    </row>
    <row r="1634" spans="1:6" x14ac:dyDescent="0.25">
      <c r="A1634" t="str">
        <f t="shared" si="382"/>
        <v>Matt Dannenberg</v>
      </c>
      <c r="B1634" t="s">
        <v>422</v>
      </c>
      <c r="E1634">
        <v>14</v>
      </c>
      <c r="F1634">
        <f t="shared" si="379"/>
        <v>0</v>
      </c>
    </row>
    <row r="1635" spans="1:6" x14ac:dyDescent="0.25">
      <c r="A1635" t="str">
        <f t="shared" si="382"/>
        <v>Matt Dannenberg</v>
      </c>
      <c r="E1635">
        <f t="shared" ref="E1635:E1637" si="388">E1634</f>
        <v>14</v>
      </c>
      <c r="F1635">
        <f t="shared" si="379"/>
        <v>0</v>
      </c>
    </row>
    <row r="1636" spans="1:6" x14ac:dyDescent="0.25">
      <c r="A1636" t="str">
        <f t="shared" si="382"/>
        <v>Matt Dannenberg</v>
      </c>
      <c r="C1636">
        <v>1</v>
      </c>
      <c r="D1636" t="s">
        <v>126</v>
      </c>
      <c r="E1636">
        <f t="shared" si="388"/>
        <v>14</v>
      </c>
      <c r="F1636">
        <f t="shared" si="379"/>
        <v>14</v>
      </c>
    </row>
    <row r="1637" spans="1:6" x14ac:dyDescent="0.25">
      <c r="A1637" t="str">
        <f t="shared" si="382"/>
        <v>Matt Dannenberg</v>
      </c>
      <c r="E1637">
        <f t="shared" si="388"/>
        <v>14</v>
      </c>
      <c r="F1637">
        <f t="shared" si="379"/>
        <v>0</v>
      </c>
    </row>
    <row r="1638" spans="1:6" x14ac:dyDescent="0.25">
      <c r="A1638" t="str">
        <f t="shared" si="382"/>
        <v>Matt Dannenberg</v>
      </c>
      <c r="B1638" t="s">
        <v>423</v>
      </c>
      <c r="E1638">
        <v>3</v>
      </c>
      <c r="F1638">
        <f t="shared" si="379"/>
        <v>0</v>
      </c>
    </row>
    <row r="1639" spans="1:6" x14ac:dyDescent="0.25">
      <c r="A1639" t="str">
        <f t="shared" si="382"/>
        <v>Matt Dannenberg</v>
      </c>
      <c r="E1639">
        <f t="shared" ref="E1639:E1641" si="389">E1638</f>
        <v>3</v>
      </c>
      <c r="F1639">
        <f t="shared" si="379"/>
        <v>0</v>
      </c>
    </row>
    <row r="1640" spans="1:6" x14ac:dyDescent="0.25">
      <c r="A1640" t="str">
        <f t="shared" si="382"/>
        <v>Matt Dannenberg</v>
      </c>
      <c r="C1640">
        <v>1</v>
      </c>
      <c r="D1640" t="s">
        <v>126</v>
      </c>
      <c r="E1640">
        <f t="shared" si="389"/>
        <v>3</v>
      </c>
      <c r="F1640">
        <f t="shared" si="379"/>
        <v>3</v>
      </c>
    </row>
    <row r="1641" spans="1:6" x14ac:dyDescent="0.25">
      <c r="A1641" t="str">
        <f t="shared" si="382"/>
        <v>Matt Dannenberg</v>
      </c>
      <c r="E1641">
        <f t="shared" si="389"/>
        <v>3</v>
      </c>
      <c r="F1641">
        <f t="shared" si="379"/>
        <v>0</v>
      </c>
    </row>
    <row r="1642" spans="1:6" x14ac:dyDescent="0.25">
      <c r="A1642" t="str">
        <f t="shared" si="382"/>
        <v>Matt Dannenberg</v>
      </c>
      <c r="B1642" t="s">
        <v>424</v>
      </c>
      <c r="E1642">
        <v>8</v>
      </c>
      <c r="F1642">
        <f t="shared" si="379"/>
        <v>0</v>
      </c>
    </row>
    <row r="1643" spans="1:6" x14ac:dyDescent="0.25">
      <c r="A1643" t="str">
        <f t="shared" si="382"/>
        <v>Matt Dannenberg</v>
      </c>
      <c r="E1643">
        <f t="shared" ref="E1643:E1645" si="390">E1642</f>
        <v>8</v>
      </c>
      <c r="F1643">
        <f t="shared" si="379"/>
        <v>0</v>
      </c>
    </row>
    <row r="1644" spans="1:6" x14ac:dyDescent="0.25">
      <c r="A1644" t="str">
        <f t="shared" si="382"/>
        <v>Matt Dannenberg</v>
      </c>
      <c r="C1644">
        <v>1</v>
      </c>
      <c r="D1644" t="s">
        <v>126</v>
      </c>
      <c r="E1644">
        <f t="shared" si="390"/>
        <v>8</v>
      </c>
      <c r="F1644">
        <f t="shared" si="379"/>
        <v>8</v>
      </c>
    </row>
    <row r="1645" spans="1:6" x14ac:dyDescent="0.25">
      <c r="A1645" t="str">
        <f t="shared" si="382"/>
        <v>Matt Dannenberg</v>
      </c>
      <c r="E1645">
        <f t="shared" si="390"/>
        <v>8</v>
      </c>
      <c r="F1645">
        <f t="shared" si="379"/>
        <v>0</v>
      </c>
    </row>
    <row r="1646" spans="1:6" x14ac:dyDescent="0.25">
      <c r="A1646" t="str">
        <f t="shared" si="382"/>
        <v>Matt Dannenberg</v>
      </c>
      <c r="B1646" t="s">
        <v>425</v>
      </c>
      <c r="E1646">
        <v>1</v>
      </c>
      <c r="F1646">
        <f t="shared" si="379"/>
        <v>0</v>
      </c>
    </row>
    <row r="1647" spans="1:6" x14ac:dyDescent="0.25">
      <c r="A1647" t="str">
        <f t="shared" si="382"/>
        <v>Matt Dannenberg</v>
      </c>
      <c r="E1647">
        <f t="shared" ref="E1647:E1649" si="391">E1646</f>
        <v>1</v>
      </c>
      <c r="F1647">
        <f t="shared" si="379"/>
        <v>0</v>
      </c>
    </row>
    <row r="1648" spans="1:6" x14ac:dyDescent="0.25">
      <c r="A1648" t="str">
        <f t="shared" si="382"/>
        <v>Matt Dannenberg</v>
      </c>
      <c r="C1648">
        <v>1</v>
      </c>
      <c r="D1648" t="s">
        <v>126</v>
      </c>
      <c r="E1648">
        <f t="shared" si="391"/>
        <v>1</v>
      </c>
      <c r="F1648">
        <f t="shared" si="379"/>
        <v>1</v>
      </c>
    </row>
    <row r="1649" spans="1:6" x14ac:dyDescent="0.25">
      <c r="A1649" t="str">
        <f t="shared" si="382"/>
        <v>Matt Dannenberg</v>
      </c>
      <c r="E1649">
        <f t="shared" si="391"/>
        <v>1</v>
      </c>
      <c r="F1649">
        <f t="shared" si="379"/>
        <v>0</v>
      </c>
    </row>
    <row r="1650" spans="1:6" x14ac:dyDescent="0.25">
      <c r="A1650" t="str">
        <f t="shared" si="382"/>
        <v>Matt Dannenberg</v>
      </c>
      <c r="B1650" t="s">
        <v>426</v>
      </c>
      <c r="E1650">
        <v>2</v>
      </c>
      <c r="F1650">
        <f t="shared" si="379"/>
        <v>0</v>
      </c>
    </row>
    <row r="1651" spans="1:6" x14ac:dyDescent="0.25">
      <c r="A1651" t="str">
        <f t="shared" si="382"/>
        <v>Matt Dannenberg</v>
      </c>
      <c r="E1651">
        <f t="shared" ref="E1651:E1653" si="392">E1650</f>
        <v>2</v>
      </c>
      <c r="F1651">
        <f t="shared" si="379"/>
        <v>0</v>
      </c>
    </row>
    <row r="1652" spans="1:6" x14ac:dyDescent="0.25">
      <c r="A1652" t="str">
        <f t="shared" si="382"/>
        <v>Matt Dannenberg</v>
      </c>
      <c r="C1652">
        <v>1</v>
      </c>
      <c r="D1652" t="s">
        <v>9</v>
      </c>
      <c r="E1652">
        <f t="shared" si="392"/>
        <v>2</v>
      </c>
      <c r="F1652">
        <f t="shared" si="379"/>
        <v>2</v>
      </c>
    </row>
    <row r="1653" spans="1:6" x14ac:dyDescent="0.25">
      <c r="A1653" t="str">
        <f t="shared" si="382"/>
        <v>Matt Dannenberg</v>
      </c>
      <c r="E1653">
        <f t="shared" si="392"/>
        <v>2</v>
      </c>
      <c r="F1653">
        <f t="shared" si="379"/>
        <v>0</v>
      </c>
    </row>
    <row r="1654" spans="1:6" x14ac:dyDescent="0.25">
      <c r="A1654" t="str">
        <f t="shared" si="382"/>
        <v>Matt Dannenberg</v>
      </c>
      <c r="B1654" t="s">
        <v>427</v>
      </c>
      <c r="E1654">
        <v>11</v>
      </c>
      <c r="F1654">
        <f t="shared" si="379"/>
        <v>0</v>
      </c>
    </row>
    <row r="1655" spans="1:6" x14ac:dyDescent="0.25">
      <c r="A1655" t="str">
        <f t="shared" si="382"/>
        <v>Matt Dannenberg</v>
      </c>
      <c r="E1655">
        <f t="shared" ref="E1655:E1657" si="393">E1654</f>
        <v>11</v>
      </c>
      <c r="F1655">
        <f t="shared" si="379"/>
        <v>0</v>
      </c>
    </row>
    <row r="1656" spans="1:6" x14ac:dyDescent="0.25">
      <c r="A1656" t="str">
        <f t="shared" si="382"/>
        <v>Matt Dannenberg</v>
      </c>
      <c r="C1656">
        <v>1</v>
      </c>
      <c r="D1656" t="s">
        <v>30</v>
      </c>
      <c r="E1656">
        <f t="shared" si="393"/>
        <v>11</v>
      </c>
      <c r="F1656">
        <f t="shared" si="379"/>
        <v>11</v>
      </c>
    </row>
    <row r="1657" spans="1:6" x14ac:dyDescent="0.25">
      <c r="A1657" t="str">
        <f t="shared" si="382"/>
        <v>Matt Dannenberg</v>
      </c>
      <c r="E1657">
        <f t="shared" si="393"/>
        <v>11</v>
      </c>
      <c r="F1657">
        <f t="shared" si="379"/>
        <v>0</v>
      </c>
    </row>
    <row r="1658" spans="1:6" x14ac:dyDescent="0.25">
      <c r="A1658" t="str">
        <f t="shared" si="382"/>
        <v>Matt Dannenberg</v>
      </c>
      <c r="B1658" t="s">
        <v>428</v>
      </c>
      <c r="E1658">
        <v>2</v>
      </c>
      <c r="F1658">
        <f t="shared" si="379"/>
        <v>0</v>
      </c>
    </row>
    <row r="1659" spans="1:6" x14ac:dyDescent="0.25">
      <c r="A1659" t="str">
        <f t="shared" si="382"/>
        <v>Matt Dannenberg</v>
      </c>
      <c r="E1659">
        <f t="shared" ref="E1659:E1661" si="394">E1658</f>
        <v>2</v>
      </c>
      <c r="F1659">
        <f t="shared" si="379"/>
        <v>0</v>
      </c>
    </row>
    <row r="1660" spans="1:6" x14ac:dyDescent="0.25">
      <c r="A1660" t="str">
        <f t="shared" si="382"/>
        <v>Matt Dannenberg</v>
      </c>
      <c r="C1660">
        <v>1</v>
      </c>
      <c r="D1660" t="s">
        <v>126</v>
      </c>
      <c r="E1660">
        <f t="shared" si="394"/>
        <v>2</v>
      </c>
      <c r="F1660">
        <f t="shared" si="379"/>
        <v>2</v>
      </c>
    </row>
    <row r="1661" spans="1:6" x14ac:dyDescent="0.25">
      <c r="A1661" t="s">
        <v>562</v>
      </c>
      <c r="E1661">
        <f t="shared" si="394"/>
        <v>2</v>
      </c>
      <c r="F1661">
        <f t="shared" si="379"/>
        <v>0</v>
      </c>
    </row>
    <row r="1662" spans="1:6" x14ac:dyDescent="0.25">
      <c r="A1662" t="str">
        <f t="shared" ref="A1662:A1677" si="395">A1661</f>
        <v>Matt Kangas</v>
      </c>
      <c r="B1662" t="s">
        <v>430</v>
      </c>
      <c r="E1662">
        <v>5</v>
      </c>
      <c r="F1662">
        <f t="shared" si="379"/>
        <v>0</v>
      </c>
    </row>
    <row r="1663" spans="1:6" x14ac:dyDescent="0.25">
      <c r="A1663" t="str">
        <f t="shared" si="395"/>
        <v>Matt Kangas</v>
      </c>
      <c r="E1663">
        <f t="shared" ref="E1663:E1665" si="396">E1662</f>
        <v>5</v>
      </c>
      <c r="F1663">
        <f t="shared" si="379"/>
        <v>0</v>
      </c>
    </row>
    <row r="1664" spans="1:6" x14ac:dyDescent="0.25">
      <c r="A1664" t="str">
        <f t="shared" si="395"/>
        <v>Matt Kangas</v>
      </c>
      <c r="C1664">
        <v>1</v>
      </c>
      <c r="D1664" t="s">
        <v>134</v>
      </c>
      <c r="E1664">
        <f t="shared" si="396"/>
        <v>5</v>
      </c>
      <c r="F1664">
        <f t="shared" si="379"/>
        <v>5</v>
      </c>
    </row>
    <row r="1665" spans="1:6" x14ac:dyDescent="0.25">
      <c r="A1665" t="str">
        <f t="shared" si="395"/>
        <v>Matt Kangas</v>
      </c>
      <c r="E1665">
        <f t="shared" si="396"/>
        <v>5</v>
      </c>
      <c r="F1665">
        <f t="shared" si="379"/>
        <v>0</v>
      </c>
    </row>
    <row r="1666" spans="1:6" x14ac:dyDescent="0.25">
      <c r="A1666" t="str">
        <f t="shared" si="395"/>
        <v>Matt Kangas</v>
      </c>
      <c r="B1666" t="s">
        <v>431</v>
      </c>
      <c r="E1666">
        <v>16</v>
      </c>
      <c r="F1666">
        <f t="shared" si="379"/>
        <v>0</v>
      </c>
    </row>
    <row r="1667" spans="1:6" x14ac:dyDescent="0.25">
      <c r="A1667" t="str">
        <f t="shared" si="395"/>
        <v>Matt Kangas</v>
      </c>
      <c r="E1667">
        <f t="shared" ref="E1667:E1669" si="397">E1666</f>
        <v>16</v>
      </c>
      <c r="F1667">
        <f t="shared" ref="F1667:F1730" si="398">E1667*C1667</f>
        <v>0</v>
      </c>
    </row>
    <row r="1668" spans="1:6" x14ac:dyDescent="0.25">
      <c r="A1668" t="str">
        <f t="shared" si="395"/>
        <v>Matt Kangas</v>
      </c>
      <c r="C1668">
        <v>1</v>
      </c>
      <c r="D1668" t="s">
        <v>134</v>
      </c>
      <c r="E1668">
        <f t="shared" si="397"/>
        <v>16</v>
      </c>
      <c r="F1668">
        <f t="shared" si="398"/>
        <v>16</v>
      </c>
    </row>
    <row r="1669" spans="1:6" x14ac:dyDescent="0.25">
      <c r="A1669" t="str">
        <f t="shared" si="395"/>
        <v>Matt Kangas</v>
      </c>
      <c r="E1669">
        <f t="shared" si="397"/>
        <v>16</v>
      </c>
      <c r="F1669">
        <f t="shared" si="398"/>
        <v>0</v>
      </c>
    </row>
    <row r="1670" spans="1:6" x14ac:dyDescent="0.25">
      <c r="A1670" t="str">
        <f t="shared" si="395"/>
        <v>Matt Kangas</v>
      </c>
      <c r="B1670" t="s">
        <v>432</v>
      </c>
      <c r="E1670">
        <v>4</v>
      </c>
      <c r="F1670">
        <f t="shared" si="398"/>
        <v>0</v>
      </c>
    </row>
    <row r="1671" spans="1:6" x14ac:dyDescent="0.25">
      <c r="A1671" t="str">
        <f t="shared" si="395"/>
        <v>Matt Kangas</v>
      </c>
      <c r="E1671">
        <f t="shared" ref="E1671:E1673" si="399">E1670</f>
        <v>4</v>
      </c>
      <c r="F1671">
        <f t="shared" si="398"/>
        <v>0</v>
      </c>
    </row>
    <row r="1672" spans="1:6" x14ac:dyDescent="0.25">
      <c r="A1672" t="str">
        <f t="shared" si="395"/>
        <v>Matt Kangas</v>
      </c>
      <c r="C1672">
        <v>1</v>
      </c>
      <c r="D1672" t="s">
        <v>134</v>
      </c>
      <c r="E1672">
        <f t="shared" si="399"/>
        <v>4</v>
      </c>
      <c r="F1672">
        <f t="shared" si="398"/>
        <v>4</v>
      </c>
    </row>
    <row r="1673" spans="1:6" x14ac:dyDescent="0.25">
      <c r="A1673" t="str">
        <f t="shared" si="395"/>
        <v>Matt Kangas</v>
      </c>
      <c r="E1673">
        <f t="shared" si="399"/>
        <v>4</v>
      </c>
      <c r="F1673">
        <f t="shared" si="398"/>
        <v>0</v>
      </c>
    </row>
    <row r="1674" spans="1:6" x14ac:dyDescent="0.25">
      <c r="A1674" t="str">
        <f t="shared" si="395"/>
        <v>Matt Kangas</v>
      </c>
      <c r="B1674" t="s">
        <v>433</v>
      </c>
      <c r="E1674">
        <v>2</v>
      </c>
      <c r="F1674">
        <f t="shared" si="398"/>
        <v>0</v>
      </c>
    </row>
    <row r="1675" spans="1:6" x14ac:dyDescent="0.25">
      <c r="A1675" t="str">
        <f t="shared" si="395"/>
        <v>Matt Kangas</v>
      </c>
      <c r="E1675">
        <f t="shared" ref="E1675:E1678" si="400">E1674</f>
        <v>2</v>
      </c>
      <c r="F1675">
        <f t="shared" si="398"/>
        <v>0</v>
      </c>
    </row>
    <row r="1676" spans="1:6" x14ac:dyDescent="0.25">
      <c r="A1676" t="str">
        <f t="shared" si="395"/>
        <v>Matt Kangas</v>
      </c>
      <c r="C1676">
        <v>0.54800000000000004</v>
      </c>
      <c r="D1676" t="s">
        <v>13</v>
      </c>
      <c r="E1676">
        <f t="shared" si="400"/>
        <v>2</v>
      </c>
      <c r="F1676">
        <f t="shared" si="398"/>
        <v>1.0960000000000001</v>
      </c>
    </row>
    <row r="1677" spans="1:6" x14ac:dyDescent="0.25">
      <c r="A1677" t="str">
        <f t="shared" si="395"/>
        <v>Matt Kangas</v>
      </c>
      <c r="C1677">
        <v>0.45100000000000001</v>
      </c>
      <c r="D1677" t="s">
        <v>11</v>
      </c>
      <c r="E1677">
        <f t="shared" si="400"/>
        <v>2</v>
      </c>
      <c r="F1677">
        <f t="shared" si="398"/>
        <v>0.90200000000000002</v>
      </c>
    </row>
    <row r="1678" spans="1:6" x14ac:dyDescent="0.25">
      <c r="A1678" t="s">
        <v>563</v>
      </c>
      <c r="E1678">
        <f t="shared" si="400"/>
        <v>2</v>
      </c>
      <c r="F1678">
        <f t="shared" si="398"/>
        <v>0</v>
      </c>
    </row>
    <row r="1679" spans="1:6" x14ac:dyDescent="0.25">
      <c r="A1679" t="str">
        <f t="shared" ref="A1679:A1681" si="401">A1678</f>
        <v>mike o'brien</v>
      </c>
      <c r="B1679" t="s">
        <v>436</v>
      </c>
      <c r="E1679">
        <v>2</v>
      </c>
      <c r="F1679">
        <f t="shared" si="398"/>
        <v>0</v>
      </c>
    </row>
    <row r="1680" spans="1:6" x14ac:dyDescent="0.25">
      <c r="A1680" t="str">
        <f t="shared" si="401"/>
        <v>mike o'brien</v>
      </c>
      <c r="E1680">
        <f t="shared" ref="E1680:E1682" si="402">E1679</f>
        <v>2</v>
      </c>
      <c r="F1680">
        <f t="shared" si="398"/>
        <v>0</v>
      </c>
    </row>
    <row r="1681" spans="1:6" x14ac:dyDescent="0.25">
      <c r="A1681" t="str">
        <f t="shared" si="401"/>
        <v>mike o'brien</v>
      </c>
      <c r="C1681">
        <v>1</v>
      </c>
      <c r="D1681" t="s">
        <v>176</v>
      </c>
      <c r="E1681">
        <f t="shared" si="402"/>
        <v>2</v>
      </c>
      <c r="F1681">
        <f t="shared" si="398"/>
        <v>2</v>
      </c>
    </row>
    <row r="1682" spans="1:6" x14ac:dyDescent="0.25">
      <c r="A1682" t="s">
        <v>564</v>
      </c>
      <c r="E1682">
        <f t="shared" si="402"/>
        <v>2</v>
      </c>
      <c r="F1682">
        <f t="shared" si="398"/>
        <v>0</v>
      </c>
    </row>
    <row r="1683" spans="1:6" x14ac:dyDescent="0.25">
      <c r="A1683" t="str">
        <f t="shared" ref="A1683:A1685" si="403">A1682</f>
        <v>Paul Pedersen</v>
      </c>
      <c r="B1683" t="s">
        <v>439</v>
      </c>
      <c r="E1683">
        <v>1087</v>
      </c>
      <c r="F1683">
        <f t="shared" si="398"/>
        <v>0</v>
      </c>
    </row>
    <row r="1684" spans="1:6" x14ac:dyDescent="0.25">
      <c r="A1684" t="str">
        <f t="shared" si="403"/>
        <v>Paul Pedersen</v>
      </c>
      <c r="E1684">
        <f t="shared" ref="E1684:E1686" si="404">E1683</f>
        <v>1087</v>
      </c>
      <c r="F1684">
        <f t="shared" si="398"/>
        <v>0</v>
      </c>
    </row>
    <row r="1685" spans="1:6" x14ac:dyDescent="0.25">
      <c r="A1685" t="str">
        <f t="shared" si="403"/>
        <v>Paul Pedersen</v>
      </c>
      <c r="C1685">
        <v>1</v>
      </c>
      <c r="D1685" t="s">
        <v>43</v>
      </c>
      <c r="E1685">
        <f t="shared" si="404"/>
        <v>1087</v>
      </c>
      <c r="F1685">
        <f t="shared" si="398"/>
        <v>1087</v>
      </c>
    </row>
    <row r="1686" spans="1:6" x14ac:dyDescent="0.25">
      <c r="A1686" t="s">
        <v>565</v>
      </c>
      <c r="E1686">
        <f t="shared" si="404"/>
        <v>1087</v>
      </c>
      <c r="F1686">
        <f t="shared" si="398"/>
        <v>0</v>
      </c>
    </row>
    <row r="1687" spans="1:6" x14ac:dyDescent="0.25">
      <c r="A1687" t="str">
        <f t="shared" ref="A1687:A1718" si="405">A1686</f>
        <v>Randolph Tan</v>
      </c>
      <c r="B1687" t="s">
        <v>442</v>
      </c>
      <c r="E1687">
        <v>3</v>
      </c>
      <c r="F1687">
        <f t="shared" si="398"/>
        <v>0</v>
      </c>
    </row>
    <row r="1688" spans="1:6" x14ac:dyDescent="0.25">
      <c r="A1688" t="str">
        <f t="shared" si="405"/>
        <v>Randolph Tan</v>
      </c>
      <c r="E1688">
        <f t="shared" ref="E1688:E1690" si="406">E1687</f>
        <v>3</v>
      </c>
      <c r="F1688">
        <f t="shared" si="398"/>
        <v>0</v>
      </c>
    </row>
    <row r="1689" spans="1:6" x14ac:dyDescent="0.25">
      <c r="A1689" t="str">
        <f t="shared" si="405"/>
        <v>Randolph Tan</v>
      </c>
      <c r="C1689">
        <v>1</v>
      </c>
      <c r="D1689" t="s">
        <v>79</v>
      </c>
      <c r="E1689">
        <f t="shared" si="406"/>
        <v>3</v>
      </c>
      <c r="F1689">
        <f t="shared" si="398"/>
        <v>3</v>
      </c>
    </row>
    <row r="1690" spans="1:6" x14ac:dyDescent="0.25">
      <c r="A1690" t="str">
        <f t="shared" si="405"/>
        <v>Randolph Tan</v>
      </c>
      <c r="E1690">
        <f t="shared" si="406"/>
        <v>3</v>
      </c>
      <c r="F1690">
        <f t="shared" si="398"/>
        <v>0</v>
      </c>
    </row>
    <row r="1691" spans="1:6" x14ac:dyDescent="0.25">
      <c r="A1691" t="str">
        <f t="shared" si="405"/>
        <v>Randolph Tan</v>
      </c>
      <c r="B1691" t="s">
        <v>443</v>
      </c>
      <c r="E1691">
        <v>52</v>
      </c>
      <c r="F1691">
        <f t="shared" si="398"/>
        <v>0</v>
      </c>
    </row>
    <row r="1692" spans="1:6" x14ac:dyDescent="0.25">
      <c r="A1692" t="str">
        <f t="shared" si="405"/>
        <v>Randolph Tan</v>
      </c>
      <c r="E1692">
        <f t="shared" ref="E1692:E1694" si="407">E1691</f>
        <v>52</v>
      </c>
      <c r="F1692">
        <f t="shared" si="398"/>
        <v>0</v>
      </c>
    </row>
    <row r="1693" spans="1:6" x14ac:dyDescent="0.25">
      <c r="A1693" t="str">
        <f t="shared" si="405"/>
        <v>Randolph Tan</v>
      </c>
      <c r="C1693">
        <v>1</v>
      </c>
      <c r="D1693" t="s">
        <v>11</v>
      </c>
      <c r="E1693">
        <f t="shared" si="407"/>
        <v>52</v>
      </c>
      <c r="F1693">
        <f t="shared" si="398"/>
        <v>52</v>
      </c>
    </row>
    <row r="1694" spans="1:6" x14ac:dyDescent="0.25">
      <c r="A1694" t="str">
        <f t="shared" si="405"/>
        <v>Randolph Tan</v>
      </c>
      <c r="E1694">
        <f t="shared" si="407"/>
        <v>52</v>
      </c>
      <c r="F1694">
        <f t="shared" si="398"/>
        <v>0</v>
      </c>
    </row>
    <row r="1695" spans="1:6" x14ac:dyDescent="0.25">
      <c r="A1695" t="str">
        <f t="shared" si="405"/>
        <v>Randolph Tan</v>
      </c>
      <c r="B1695" t="s">
        <v>444</v>
      </c>
      <c r="E1695">
        <v>17</v>
      </c>
      <c r="F1695">
        <f t="shared" si="398"/>
        <v>0</v>
      </c>
    </row>
    <row r="1696" spans="1:6" x14ac:dyDescent="0.25">
      <c r="A1696" t="str">
        <f t="shared" si="405"/>
        <v>Randolph Tan</v>
      </c>
      <c r="E1696">
        <f t="shared" ref="E1696:E1698" si="408">E1695</f>
        <v>17</v>
      </c>
      <c r="F1696">
        <f t="shared" si="398"/>
        <v>0</v>
      </c>
    </row>
    <row r="1697" spans="1:6" x14ac:dyDescent="0.25">
      <c r="A1697" t="str">
        <f t="shared" si="405"/>
        <v>Randolph Tan</v>
      </c>
      <c r="C1697">
        <v>1</v>
      </c>
      <c r="D1697" t="s">
        <v>79</v>
      </c>
      <c r="E1697">
        <f t="shared" si="408"/>
        <v>17</v>
      </c>
      <c r="F1697">
        <f t="shared" si="398"/>
        <v>17</v>
      </c>
    </row>
    <row r="1698" spans="1:6" x14ac:dyDescent="0.25">
      <c r="A1698" t="str">
        <f t="shared" si="405"/>
        <v>Randolph Tan</v>
      </c>
      <c r="E1698">
        <f t="shared" si="408"/>
        <v>17</v>
      </c>
      <c r="F1698">
        <f t="shared" si="398"/>
        <v>0</v>
      </c>
    </row>
    <row r="1699" spans="1:6" x14ac:dyDescent="0.25">
      <c r="A1699" t="str">
        <f t="shared" si="405"/>
        <v>Randolph Tan</v>
      </c>
      <c r="B1699" t="s">
        <v>445</v>
      </c>
      <c r="E1699">
        <v>3</v>
      </c>
      <c r="F1699">
        <f t="shared" si="398"/>
        <v>0</v>
      </c>
    </row>
    <row r="1700" spans="1:6" x14ac:dyDescent="0.25">
      <c r="A1700" t="str">
        <f t="shared" si="405"/>
        <v>Randolph Tan</v>
      </c>
      <c r="E1700">
        <f t="shared" ref="E1700:E1702" si="409">E1699</f>
        <v>3</v>
      </c>
      <c r="F1700">
        <f t="shared" si="398"/>
        <v>0</v>
      </c>
    </row>
    <row r="1701" spans="1:6" x14ac:dyDescent="0.25">
      <c r="A1701" t="str">
        <f t="shared" si="405"/>
        <v>Randolph Tan</v>
      </c>
      <c r="C1701">
        <v>1</v>
      </c>
      <c r="D1701" t="s">
        <v>108</v>
      </c>
      <c r="E1701">
        <f t="shared" si="409"/>
        <v>3</v>
      </c>
      <c r="F1701">
        <f t="shared" si="398"/>
        <v>3</v>
      </c>
    </row>
    <row r="1702" spans="1:6" x14ac:dyDescent="0.25">
      <c r="A1702" t="str">
        <f t="shared" si="405"/>
        <v>Randolph Tan</v>
      </c>
      <c r="E1702">
        <f t="shared" si="409"/>
        <v>3</v>
      </c>
      <c r="F1702">
        <f t="shared" si="398"/>
        <v>0</v>
      </c>
    </row>
    <row r="1703" spans="1:6" x14ac:dyDescent="0.25">
      <c r="A1703" t="str">
        <f t="shared" si="405"/>
        <v>Randolph Tan</v>
      </c>
      <c r="B1703" t="s">
        <v>446</v>
      </c>
      <c r="E1703">
        <v>2</v>
      </c>
      <c r="F1703">
        <f t="shared" si="398"/>
        <v>0</v>
      </c>
    </row>
    <row r="1704" spans="1:6" x14ac:dyDescent="0.25">
      <c r="A1704" t="str">
        <f t="shared" si="405"/>
        <v>Randolph Tan</v>
      </c>
      <c r="E1704">
        <f t="shared" ref="E1704:E1706" si="410">E1703</f>
        <v>2</v>
      </c>
      <c r="F1704">
        <f t="shared" si="398"/>
        <v>0</v>
      </c>
    </row>
    <row r="1705" spans="1:6" x14ac:dyDescent="0.25">
      <c r="A1705" t="str">
        <f t="shared" si="405"/>
        <v>Randolph Tan</v>
      </c>
      <c r="C1705">
        <v>1</v>
      </c>
      <c r="D1705" t="s">
        <v>11</v>
      </c>
      <c r="E1705">
        <f t="shared" si="410"/>
        <v>2</v>
      </c>
      <c r="F1705">
        <f t="shared" si="398"/>
        <v>2</v>
      </c>
    </row>
    <row r="1706" spans="1:6" x14ac:dyDescent="0.25">
      <c r="A1706" t="str">
        <f t="shared" si="405"/>
        <v>Randolph Tan</v>
      </c>
      <c r="E1706">
        <f t="shared" si="410"/>
        <v>2</v>
      </c>
      <c r="F1706">
        <f t="shared" si="398"/>
        <v>0</v>
      </c>
    </row>
    <row r="1707" spans="1:6" x14ac:dyDescent="0.25">
      <c r="A1707" t="str">
        <f t="shared" si="405"/>
        <v>Randolph Tan</v>
      </c>
      <c r="B1707" t="s">
        <v>447</v>
      </c>
      <c r="E1707">
        <v>19</v>
      </c>
      <c r="F1707">
        <f t="shared" si="398"/>
        <v>0</v>
      </c>
    </row>
    <row r="1708" spans="1:6" x14ac:dyDescent="0.25">
      <c r="A1708" t="str">
        <f t="shared" si="405"/>
        <v>Randolph Tan</v>
      </c>
      <c r="E1708">
        <f t="shared" ref="E1708:E1710" si="411">E1707</f>
        <v>19</v>
      </c>
      <c r="F1708">
        <f t="shared" si="398"/>
        <v>0</v>
      </c>
    </row>
    <row r="1709" spans="1:6" x14ac:dyDescent="0.25">
      <c r="A1709" t="str">
        <f t="shared" si="405"/>
        <v>Randolph Tan</v>
      </c>
      <c r="C1709">
        <v>1</v>
      </c>
      <c r="D1709" t="s">
        <v>448</v>
      </c>
      <c r="E1709">
        <f t="shared" si="411"/>
        <v>19</v>
      </c>
      <c r="F1709">
        <f t="shared" si="398"/>
        <v>19</v>
      </c>
    </row>
    <row r="1710" spans="1:6" x14ac:dyDescent="0.25">
      <c r="A1710" t="str">
        <f t="shared" si="405"/>
        <v>Randolph Tan</v>
      </c>
      <c r="E1710">
        <f t="shared" si="411"/>
        <v>19</v>
      </c>
      <c r="F1710">
        <f t="shared" si="398"/>
        <v>0</v>
      </c>
    </row>
    <row r="1711" spans="1:6" x14ac:dyDescent="0.25">
      <c r="A1711" t="str">
        <f t="shared" si="405"/>
        <v>Randolph Tan</v>
      </c>
      <c r="B1711" t="s">
        <v>449</v>
      </c>
      <c r="E1711">
        <v>4</v>
      </c>
      <c r="F1711">
        <f t="shared" si="398"/>
        <v>0</v>
      </c>
    </row>
    <row r="1712" spans="1:6" x14ac:dyDescent="0.25">
      <c r="A1712" t="str">
        <f t="shared" si="405"/>
        <v>Randolph Tan</v>
      </c>
      <c r="E1712">
        <f t="shared" ref="E1712:E1714" si="412">E1711</f>
        <v>4</v>
      </c>
      <c r="F1712">
        <f t="shared" si="398"/>
        <v>0</v>
      </c>
    </row>
    <row r="1713" spans="1:6" x14ac:dyDescent="0.25">
      <c r="A1713" t="str">
        <f t="shared" si="405"/>
        <v>Randolph Tan</v>
      </c>
      <c r="C1713">
        <v>1</v>
      </c>
      <c r="D1713" t="s">
        <v>139</v>
      </c>
      <c r="E1713">
        <f t="shared" si="412"/>
        <v>4</v>
      </c>
      <c r="F1713">
        <f t="shared" si="398"/>
        <v>4</v>
      </c>
    </row>
    <row r="1714" spans="1:6" x14ac:dyDescent="0.25">
      <c r="A1714" t="str">
        <f t="shared" si="405"/>
        <v>Randolph Tan</v>
      </c>
      <c r="E1714">
        <f t="shared" si="412"/>
        <v>4</v>
      </c>
      <c r="F1714">
        <f t="shared" si="398"/>
        <v>0</v>
      </c>
    </row>
    <row r="1715" spans="1:6" x14ac:dyDescent="0.25">
      <c r="A1715" t="str">
        <f t="shared" si="405"/>
        <v>Randolph Tan</v>
      </c>
      <c r="B1715" t="s">
        <v>450</v>
      </c>
      <c r="E1715">
        <v>6</v>
      </c>
      <c r="F1715">
        <f t="shared" si="398"/>
        <v>0</v>
      </c>
    </row>
    <row r="1716" spans="1:6" x14ac:dyDescent="0.25">
      <c r="A1716" t="str">
        <f t="shared" si="405"/>
        <v>Randolph Tan</v>
      </c>
      <c r="E1716">
        <f t="shared" ref="E1716:E1718" si="413">E1715</f>
        <v>6</v>
      </c>
      <c r="F1716">
        <f t="shared" si="398"/>
        <v>0</v>
      </c>
    </row>
    <row r="1717" spans="1:6" x14ac:dyDescent="0.25">
      <c r="A1717" t="str">
        <f t="shared" si="405"/>
        <v>Randolph Tan</v>
      </c>
      <c r="C1717">
        <v>1</v>
      </c>
      <c r="D1717" t="s">
        <v>262</v>
      </c>
      <c r="E1717">
        <f t="shared" si="413"/>
        <v>6</v>
      </c>
      <c r="F1717">
        <f t="shared" si="398"/>
        <v>6</v>
      </c>
    </row>
    <row r="1718" spans="1:6" x14ac:dyDescent="0.25">
      <c r="A1718" t="str">
        <f t="shared" si="405"/>
        <v>Randolph Tan</v>
      </c>
      <c r="E1718">
        <f t="shared" si="413"/>
        <v>6</v>
      </c>
      <c r="F1718">
        <f t="shared" si="398"/>
        <v>0</v>
      </c>
    </row>
    <row r="1719" spans="1:6" x14ac:dyDescent="0.25">
      <c r="A1719" t="str">
        <f t="shared" ref="A1719:A1750" si="414">A1718</f>
        <v>Randolph Tan</v>
      </c>
      <c r="B1719" t="s">
        <v>451</v>
      </c>
      <c r="E1719">
        <v>108</v>
      </c>
      <c r="F1719">
        <f t="shared" si="398"/>
        <v>0</v>
      </c>
    </row>
    <row r="1720" spans="1:6" x14ac:dyDescent="0.25">
      <c r="A1720" t="str">
        <f t="shared" si="414"/>
        <v>Randolph Tan</v>
      </c>
      <c r="E1720">
        <f t="shared" ref="E1720:E1723" si="415">E1719</f>
        <v>108</v>
      </c>
      <c r="F1720">
        <f t="shared" si="398"/>
        <v>0</v>
      </c>
    </row>
    <row r="1721" spans="1:6" x14ac:dyDescent="0.25">
      <c r="A1721" t="str">
        <f t="shared" si="414"/>
        <v>Randolph Tan</v>
      </c>
      <c r="C1721">
        <v>0.25600000000000001</v>
      </c>
      <c r="D1721" t="s">
        <v>86</v>
      </c>
      <c r="E1721">
        <f t="shared" si="415"/>
        <v>108</v>
      </c>
      <c r="F1721">
        <f t="shared" si="398"/>
        <v>27.648</v>
      </c>
    </row>
    <row r="1722" spans="1:6" x14ac:dyDescent="0.25">
      <c r="A1722" t="str">
        <f t="shared" si="414"/>
        <v>Randolph Tan</v>
      </c>
      <c r="C1722">
        <v>0.74299999999999999</v>
      </c>
      <c r="D1722" t="s">
        <v>79</v>
      </c>
      <c r="E1722">
        <f t="shared" si="415"/>
        <v>108</v>
      </c>
      <c r="F1722">
        <f t="shared" si="398"/>
        <v>80.244</v>
      </c>
    </row>
    <row r="1723" spans="1:6" x14ac:dyDescent="0.25">
      <c r="A1723" t="str">
        <f t="shared" si="414"/>
        <v>Randolph Tan</v>
      </c>
      <c r="E1723">
        <f t="shared" si="415"/>
        <v>108</v>
      </c>
      <c r="F1723">
        <f t="shared" si="398"/>
        <v>0</v>
      </c>
    </row>
    <row r="1724" spans="1:6" x14ac:dyDescent="0.25">
      <c r="A1724" t="str">
        <f t="shared" si="414"/>
        <v>Randolph Tan</v>
      </c>
      <c r="B1724" t="s">
        <v>452</v>
      </c>
      <c r="E1724">
        <v>176</v>
      </c>
      <c r="F1724">
        <f t="shared" si="398"/>
        <v>0</v>
      </c>
    </row>
    <row r="1725" spans="1:6" x14ac:dyDescent="0.25">
      <c r="A1725" t="str">
        <f t="shared" si="414"/>
        <v>Randolph Tan</v>
      </c>
      <c r="E1725">
        <f t="shared" ref="E1725:E1729" si="416">E1724</f>
        <v>176</v>
      </c>
      <c r="F1725">
        <f t="shared" si="398"/>
        <v>0</v>
      </c>
    </row>
    <row r="1726" spans="1:6" x14ac:dyDescent="0.25">
      <c r="A1726" t="str">
        <f t="shared" si="414"/>
        <v>Randolph Tan</v>
      </c>
      <c r="C1726">
        <v>0.03</v>
      </c>
      <c r="D1726" t="s">
        <v>126</v>
      </c>
      <c r="E1726">
        <f t="shared" si="416"/>
        <v>176</v>
      </c>
      <c r="F1726">
        <f t="shared" si="398"/>
        <v>5.2799999999999994</v>
      </c>
    </row>
    <row r="1727" spans="1:6" x14ac:dyDescent="0.25">
      <c r="A1727" t="str">
        <f t="shared" si="414"/>
        <v>Randolph Tan</v>
      </c>
      <c r="C1727">
        <v>2.9000000000000001E-2</v>
      </c>
      <c r="D1727" t="s">
        <v>262</v>
      </c>
      <c r="E1727">
        <f t="shared" si="416"/>
        <v>176</v>
      </c>
      <c r="F1727">
        <f t="shared" si="398"/>
        <v>5.1040000000000001</v>
      </c>
    </row>
    <row r="1728" spans="1:6" x14ac:dyDescent="0.25">
      <c r="A1728" t="str">
        <f t="shared" si="414"/>
        <v>Randolph Tan</v>
      </c>
      <c r="C1728">
        <v>0.94</v>
      </c>
      <c r="D1728" t="s">
        <v>79</v>
      </c>
      <c r="E1728">
        <f t="shared" si="416"/>
        <v>176</v>
      </c>
      <c r="F1728">
        <f t="shared" si="398"/>
        <v>165.44</v>
      </c>
    </row>
    <row r="1729" spans="1:6" x14ac:dyDescent="0.25">
      <c r="A1729" t="str">
        <f t="shared" si="414"/>
        <v>Randolph Tan</v>
      </c>
      <c r="E1729">
        <f t="shared" si="416"/>
        <v>176</v>
      </c>
      <c r="F1729">
        <f t="shared" si="398"/>
        <v>0</v>
      </c>
    </row>
    <row r="1730" spans="1:6" x14ac:dyDescent="0.25">
      <c r="A1730" t="str">
        <f t="shared" si="414"/>
        <v>Randolph Tan</v>
      </c>
      <c r="B1730" t="s">
        <v>453</v>
      </c>
      <c r="E1730">
        <v>52</v>
      </c>
      <c r="F1730">
        <f t="shared" si="398"/>
        <v>0</v>
      </c>
    </row>
    <row r="1731" spans="1:6" x14ac:dyDescent="0.25">
      <c r="A1731" t="str">
        <f t="shared" si="414"/>
        <v>Randolph Tan</v>
      </c>
      <c r="E1731">
        <f t="shared" ref="E1731:E1733" si="417">E1730</f>
        <v>52</v>
      </c>
      <c r="F1731">
        <f t="shared" ref="F1731:F1794" si="418">E1731*C1731</f>
        <v>0</v>
      </c>
    </row>
    <row r="1732" spans="1:6" x14ac:dyDescent="0.25">
      <c r="A1732" t="str">
        <f t="shared" si="414"/>
        <v>Randolph Tan</v>
      </c>
      <c r="C1732">
        <v>1</v>
      </c>
      <c r="D1732" t="s">
        <v>79</v>
      </c>
      <c r="E1732">
        <f t="shared" si="417"/>
        <v>52</v>
      </c>
      <c r="F1732">
        <f t="shared" si="418"/>
        <v>52</v>
      </c>
    </row>
    <row r="1733" spans="1:6" x14ac:dyDescent="0.25">
      <c r="A1733" t="str">
        <f t="shared" si="414"/>
        <v>Randolph Tan</v>
      </c>
      <c r="E1733">
        <f t="shared" si="417"/>
        <v>52</v>
      </c>
      <c r="F1733">
        <f t="shared" si="418"/>
        <v>0</v>
      </c>
    </row>
    <row r="1734" spans="1:6" x14ac:dyDescent="0.25">
      <c r="A1734" t="str">
        <f t="shared" si="414"/>
        <v>Randolph Tan</v>
      </c>
      <c r="B1734" t="s">
        <v>454</v>
      </c>
      <c r="E1734">
        <v>14</v>
      </c>
      <c r="F1734">
        <f t="shared" si="418"/>
        <v>0</v>
      </c>
    </row>
    <row r="1735" spans="1:6" x14ac:dyDescent="0.25">
      <c r="A1735" t="str">
        <f t="shared" si="414"/>
        <v>Randolph Tan</v>
      </c>
      <c r="E1735">
        <f t="shared" ref="E1735:E1737" si="419">E1734</f>
        <v>14</v>
      </c>
      <c r="F1735">
        <f t="shared" si="418"/>
        <v>0</v>
      </c>
    </row>
    <row r="1736" spans="1:6" x14ac:dyDescent="0.25">
      <c r="A1736" t="str">
        <f t="shared" si="414"/>
        <v>Randolph Tan</v>
      </c>
      <c r="C1736">
        <v>1</v>
      </c>
      <c r="D1736" t="s">
        <v>11</v>
      </c>
      <c r="E1736">
        <f t="shared" si="419"/>
        <v>14</v>
      </c>
      <c r="F1736">
        <f t="shared" si="418"/>
        <v>14</v>
      </c>
    </row>
    <row r="1737" spans="1:6" x14ac:dyDescent="0.25">
      <c r="A1737" t="str">
        <f t="shared" si="414"/>
        <v>Randolph Tan</v>
      </c>
      <c r="E1737">
        <f t="shared" si="419"/>
        <v>14</v>
      </c>
      <c r="F1737">
        <f t="shared" si="418"/>
        <v>0</v>
      </c>
    </row>
    <row r="1738" spans="1:6" x14ac:dyDescent="0.25">
      <c r="A1738" t="str">
        <f t="shared" si="414"/>
        <v>Randolph Tan</v>
      </c>
      <c r="B1738" t="s">
        <v>455</v>
      </c>
      <c r="E1738">
        <v>4</v>
      </c>
      <c r="F1738">
        <f t="shared" si="418"/>
        <v>0</v>
      </c>
    </row>
    <row r="1739" spans="1:6" x14ac:dyDescent="0.25">
      <c r="A1739" t="str">
        <f t="shared" si="414"/>
        <v>Randolph Tan</v>
      </c>
      <c r="E1739">
        <f t="shared" ref="E1739:E1741" si="420">E1738</f>
        <v>4</v>
      </c>
      <c r="F1739">
        <f t="shared" si="418"/>
        <v>0</v>
      </c>
    </row>
    <row r="1740" spans="1:6" x14ac:dyDescent="0.25">
      <c r="A1740" t="str">
        <f t="shared" si="414"/>
        <v>Randolph Tan</v>
      </c>
      <c r="C1740">
        <v>1</v>
      </c>
      <c r="D1740" t="s">
        <v>264</v>
      </c>
      <c r="E1740">
        <f t="shared" si="420"/>
        <v>4</v>
      </c>
      <c r="F1740">
        <f t="shared" si="418"/>
        <v>4</v>
      </c>
    </row>
    <row r="1741" spans="1:6" x14ac:dyDescent="0.25">
      <c r="A1741" t="str">
        <f t="shared" si="414"/>
        <v>Randolph Tan</v>
      </c>
      <c r="E1741">
        <f t="shared" si="420"/>
        <v>4</v>
      </c>
      <c r="F1741">
        <f t="shared" si="418"/>
        <v>0</v>
      </c>
    </row>
    <row r="1742" spans="1:6" x14ac:dyDescent="0.25">
      <c r="A1742" t="str">
        <f t="shared" si="414"/>
        <v>Randolph Tan</v>
      </c>
      <c r="B1742" t="s">
        <v>456</v>
      </c>
      <c r="E1742">
        <v>4</v>
      </c>
      <c r="F1742">
        <f t="shared" si="418"/>
        <v>0</v>
      </c>
    </row>
    <row r="1743" spans="1:6" x14ac:dyDescent="0.25">
      <c r="A1743" t="str">
        <f t="shared" si="414"/>
        <v>Randolph Tan</v>
      </c>
      <c r="E1743">
        <f t="shared" ref="E1743:E1745" si="421">E1742</f>
        <v>4</v>
      </c>
      <c r="F1743">
        <f t="shared" si="418"/>
        <v>0</v>
      </c>
    </row>
    <row r="1744" spans="1:6" x14ac:dyDescent="0.25">
      <c r="A1744" t="str">
        <f t="shared" si="414"/>
        <v>Randolph Tan</v>
      </c>
      <c r="C1744">
        <v>1</v>
      </c>
      <c r="D1744" t="s">
        <v>11</v>
      </c>
      <c r="E1744">
        <f t="shared" si="421"/>
        <v>4</v>
      </c>
      <c r="F1744">
        <f t="shared" si="418"/>
        <v>4</v>
      </c>
    </row>
    <row r="1745" spans="1:6" x14ac:dyDescent="0.25">
      <c r="A1745" t="str">
        <f t="shared" si="414"/>
        <v>Randolph Tan</v>
      </c>
      <c r="E1745">
        <f t="shared" si="421"/>
        <v>4</v>
      </c>
      <c r="F1745">
        <f t="shared" si="418"/>
        <v>0</v>
      </c>
    </row>
    <row r="1746" spans="1:6" x14ac:dyDescent="0.25">
      <c r="A1746" t="str">
        <f t="shared" si="414"/>
        <v>Randolph Tan</v>
      </c>
      <c r="B1746" t="s">
        <v>457</v>
      </c>
      <c r="E1746">
        <v>291</v>
      </c>
      <c r="F1746">
        <f t="shared" si="418"/>
        <v>0</v>
      </c>
    </row>
    <row r="1747" spans="1:6" x14ac:dyDescent="0.25">
      <c r="A1747" t="str">
        <f t="shared" si="414"/>
        <v>Randolph Tan</v>
      </c>
      <c r="E1747">
        <f t="shared" ref="E1747:E1750" si="422">E1746</f>
        <v>291</v>
      </c>
      <c r="F1747">
        <f t="shared" si="418"/>
        <v>0</v>
      </c>
    </row>
    <row r="1748" spans="1:6" x14ac:dyDescent="0.25">
      <c r="A1748" t="str">
        <f t="shared" si="414"/>
        <v>Randolph Tan</v>
      </c>
      <c r="C1748">
        <v>0.377</v>
      </c>
      <c r="D1748" t="s">
        <v>9</v>
      </c>
      <c r="E1748">
        <f t="shared" si="422"/>
        <v>291</v>
      </c>
      <c r="F1748">
        <f t="shared" si="418"/>
        <v>109.70699999999999</v>
      </c>
    </row>
    <row r="1749" spans="1:6" x14ac:dyDescent="0.25">
      <c r="A1749" t="str">
        <f t="shared" si="414"/>
        <v>Randolph Tan</v>
      </c>
      <c r="C1749">
        <v>0.622</v>
      </c>
      <c r="D1749" t="s">
        <v>11</v>
      </c>
      <c r="E1749">
        <f t="shared" si="422"/>
        <v>291</v>
      </c>
      <c r="F1749">
        <f t="shared" si="418"/>
        <v>181.00200000000001</v>
      </c>
    </row>
    <row r="1750" spans="1:6" x14ac:dyDescent="0.25">
      <c r="A1750" t="str">
        <f t="shared" si="414"/>
        <v>Randolph Tan</v>
      </c>
      <c r="E1750">
        <f t="shared" si="422"/>
        <v>291</v>
      </c>
      <c r="F1750">
        <f t="shared" si="418"/>
        <v>0</v>
      </c>
    </row>
    <row r="1751" spans="1:6" x14ac:dyDescent="0.25">
      <c r="A1751" t="str">
        <f t="shared" ref="A1751:A1782" si="423">A1750</f>
        <v>Randolph Tan</v>
      </c>
      <c r="B1751" t="s">
        <v>458</v>
      </c>
      <c r="E1751">
        <v>9</v>
      </c>
      <c r="F1751">
        <f t="shared" si="418"/>
        <v>0</v>
      </c>
    </row>
    <row r="1752" spans="1:6" x14ac:dyDescent="0.25">
      <c r="A1752" t="str">
        <f t="shared" si="423"/>
        <v>Randolph Tan</v>
      </c>
      <c r="E1752">
        <f t="shared" ref="E1752:E1754" si="424">E1751</f>
        <v>9</v>
      </c>
      <c r="F1752">
        <f t="shared" si="418"/>
        <v>0</v>
      </c>
    </row>
    <row r="1753" spans="1:6" x14ac:dyDescent="0.25">
      <c r="A1753" t="str">
        <f t="shared" si="423"/>
        <v>Randolph Tan</v>
      </c>
      <c r="C1753">
        <v>1</v>
      </c>
      <c r="D1753" t="s">
        <v>13</v>
      </c>
      <c r="E1753">
        <f t="shared" si="424"/>
        <v>9</v>
      </c>
      <c r="F1753">
        <f t="shared" si="418"/>
        <v>9</v>
      </c>
    </row>
    <row r="1754" spans="1:6" x14ac:dyDescent="0.25">
      <c r="A1754" t="str">
        <f t="shared" si="423"/>
        <v>Randolph Tan</v>
      </c>
      <c r="E1754">
        <f t="shared" si="424"/>
        <v>9</v>
      </c>
      <c r="F1754">
        <f t="shared" si="418"/>
        <v>0</v>
      </c>
    </row>
    <row r="1755" spans="1:6" x14ac:dyDescent="0.25">
      <c r="A1755" t="str">
        <f t="shared" si="423"/>
        <v>Randolph Tan</v>
      </c>
      <c r="B1755" t="s">
        <v>459</v>
      </c>
      <c r="E1755">
        <v>169</v>
      </c>
      <c r="F1755">
        <f t="shared" si="418"/>
        <v>0</v>
      </c>
    </row>
    <row r="1756" spans="1:6" x14ac:dyDescent="0.25">
      <c r="A1756" t="str">
        <f t="shared" si="423"/>
        <v>Randolph Tan</v>
      </c>
      <c r="E1756">
        <f t="shared" ref="E1756:E1763" si="425">E1755</f>
        <v>169</v>
      </c>
      <c r="F1756">
        <f t="shared" si="418"/>
        <v>0</v>
      </c>
    </row>
    <row r="1757" spans="1:6" x14ac:dyDescent="0.25">
      <c r="A1757" t="str">
        <f t="shared" si="423"/>
        <v>Randolph Tan</v>
      </c>
      <c r="C1757">
        <v>0.40300000000000002</v>
      </c>
      <c r="D1757" t="s">
        <v>125</v>
      </c>
      <c r="E1757">
        <f t="shared" si="425"/>
        <v>169</v>
      </c>
      <c r="F1757">
        <f t="shared" si="418"/>
        <v>68.106999999999999</v>
      </c>
    </row>
    <row r="1758" spans="1:6" x14ac:dyDescent="0.25">
      <c r="A1758" t="str">
        <f t="shared" si="423"/>
        <v>Randolph Tan</v>
      </c>
      <c r="C1758">
        <v>1.4999999999999999E-2</v>
      </c>
      <c r="D1758" t="s">
        <v>264</v>
      </c>
      <c r="E1758">
        <f t="shared" si="425"/>
        <v>169</v>
      </c>
      <c r="F1758">
        <f t="shared" si="418"/>
        <v>2.5349999999999997</v>
      </c>
    </row>
    <row r="1759" spans="1:6" x14ac:dyDescent="0.25">
      <c r="A1759" t="str">
        <f t="shared" si="423"/>
        <v>Randolph Tan</v>
      </c>
      <c r="C1759">
        <v>6.4000000000000001E-2</v>
      </c>
      <c r="D1759" t="s">
        <v>4</v>
      </c>
      <c r="E1759">
        <f t="shared" si="425"/>
        <v>169</v>
      </c>
      <c r="F1759">
        <f t="shared" si="418"/>
        <v>10.816000000000001</v>
      </c>
    </row>
    <row r="1760" spans="1:6" x14ac:dyDescent="0.25">
      <c r="A1760" t="str">
        <f t="shared" si="423"/>
        <v>Randolph Tan</v>
      </c>
      <c r="C1760">
        <v>4.9000000000000002E-2</v>
      </c>
      <c r="D1760" t="s">
        <v>13</v>
      </c>
      <c r="E1760">
        <f t="shared" si="425"/>
        <v>169</v>
      </c>
      <c r="F1760">
        <f t="shared" si="418"/>
        <v>8.2810000000000006</v>
      </c>
    </row>
    <row r="1761" spans="1:6" x14ac:dyDescent="0.25">
      <c r="A1761" t="str">
        <f t="shared" si="423"/>
        <v>Randolph Tan</v>
      </c>
      <c r="C1761">
        <v>0.38800000000000001</v>
      </c>
      <c r="D1761" t="s">
        <v>262</v>
      </c>
      <c r="E1761">
        <f t="shared" si="425"/>
        <v>169</v>
      </c>
      <c r="F1761">
        <f t="shared" si="418"/>
        <v>65.572000000000003</v>
      </c>
    </row>
    <row r="1762" spans="1:6" x14ac:dyDescent="0.25">
      <c r="A1762" t="str">
        <f t="shared" si="423"/>
        <v>Randolph Tan</v>
      </c>
      <c r="C1762">
        <v>7.8E-2</v>
      </c>
      <c r="D1762" t="s">
        <v>79</v>
      </c>
      <c r="E1762">
        <f t="shared" si="425"/>
        <v>169</v>
      </c>
      <c r="F1762">
        <f t="shared" si="418"/>
        <v>13.182</v>
      </c>
    </row>
    <row r="1763" spans="1:6" x14ac:dyDescent="0.25">
      <c r="A1763" t="str">
        <f t="shared" si="423"/>
        <v>Randolph Tan</v>
      </c>
      <c r="E1763">
        <f t="shared" si="425"/>
        <v>169</v>
      </c>
      <c r="F1763">
        <f t="shared" si="418"/>
        <v>0</v>
      </c>
    </row>
    <row r="1764" spans="1:6" x14ac:dyDescent="0.25">
      <c r="A1764" t="str">
        <f t="shared" si="423"/>
        <v>Randolph Tan</v>
      </c>
      <c r="B1764" t="s">
        <v>460</v>
      </c>
      <c r="E1764">
        <v>4</v>
      </c>
      <c r="F1764">
        <f t="shared" si="418"/>
        <v>0</v>
      </c>
    </row>
    <row r="1765" spans="1:6" x14ac:dyDescent="0.25">
      <c r="A1765" t="str">
        <f t="shared" si="423"/>
        <v>Randolph Tan</v>
      </c>
      <c r="E1765">
        <f t="shared" ref="E1765:E1767" si="426">E1764</f>
        <v>4</v>
      </c>
      <c r="F1765">
        <f t="shared" si="418"/>
        <v>0</v>
      </c>
    </row>
    <row r="1766" spans="1:6" x14ac:dyDescent="0.25">
      <c r="A1766" t="str">
        <f t="shared" si="423"/>
        <v>Randolph Tan</v>
      </c>
      <c r="C1766">
        <v>1</v>
      </c>
      <c r="D1766" t="s">
        <v>86</v>
      </c>
      <c r="E1766">
        <f t="shared" si="426"/>
        <v>4</v>
      </c>
      <c r="F1766">
        <f t="shared" si="418"/>
        <v>4</v>
      </c>
    </row>
    <row r="1767" spans="1:6" x14ac:dyDescent="0.25">
      <c r="A1767" t="str">
        <f t="shared" si="423"/>
        <v>Randolph Tan</v>
      </c>
      <c r="E1767">
        <f t="shared" si="426"/>
        <v>4</v>
      </c>
      <c r="F1767">
        <f t="shared" si="418"/>
        <v>0</v>
      </c>
    </row>
    <row r="1768" spans="1:6" x14ac:dyDescent="0.25">
      <c r="A1768" t="str">
        <f t="shared" si="423"/>
        <v>Randolph Tan</v>
      </c>
      <c r="B1768" t="s">
        <v>461</v>
      </c>
      <c r="E1768">
        <v>28</v>
      </c>
      <c r="F1768">
        <f t="shared" si="418"/>
        <v>0</v>
      </c>
    </row>
    <row r="1769" spans="1:6" x14ac:dyDescent="0.25">
      <c r="A1769" t="str">
        <f t="shared" si="423"/>
        <v>Randolph Tan</v>
      </c>
      <c r="E1769">
        <f t="shared" ref="E1769:E1772" si="427">E1768</f>
        <v>28</v>
      </c>
      <c r="F1769">
        <f t="shared" si="418"/>
        <v>0</v>
      </c>
    </row>
    <row r="1770" spans="1:6" x14ac:dyDescent="0.25">
      <c r="A1770" t="str">
        <f t="shared" si="423"/>
        <v>Randolph Tan</v>
      </c>
      <c r="C1770">
        <v>0.78100000000000003</v>
      </c>
      <c r="D1770" t="s">
        <v>86</v>
      </c>
      <c r="E1770">
        <f t="shared" si="427"/>
        <v>28</v>
      </c>
      <c r="F1770">
        <f t="shared" si="418"/>
        <v>21.868000000000002</v>
      </c>
    </row>
    <row r="1771" spans="1:6" x14ac:dyDescent="0.25">
      <c r="A1771" t="str">
        <f t="shared" si="423"/>
        <v>Randolph Tan</v>
      </c>
      <c r="C1771">
        <v>0.218</v>
      </c>
      <c r="D1771" t="s">
        <v>79</v>
      </c>
      <c r="E1771">
        <f t="shared" si="427"/>
        <v>28</v>
      </c>
      <c r="F1771">
        <f t="shared" si="418"/>
        <v>6.1040000000000001</v>
      </c>
    </row>
    <row r="1772" spans="1:6" x14ac:dyDescent="0.25">
      <c r="A1772" t="str">
        <f t="shared" si="423"/>
        <v>Randolph Tan</v>
      </c>
      <c r="E1772">
        <f t="shared" si="427"/>
        <v>28</v>
      </c>
      <c r="F1772">
        <f t="shared" si="418"/>
        <v>0</v>
      </c>
    </row>
    <row r="1773" spans="1:6" x14ac:dyDescent="0.25">
      <c r="A1773" t="str">
        <f t="shared" si="423"/>
        <v>Randolph Tan</v>
      </c>
      <c r="B1773" t="s">
        <v>462</v>
      </c>
      <c r="E1773">
        <v>549</v>
      </c>
      <c r="F1773">
        <f t="shared" si="418"/>
        <v>0</v>
      </c>
    </row>
    <row r="1774" spans="1:6" x14ac:dyDescent="0.25">
      <c r="A1774" t="str">
        <f t="shared" si="423"/>
        <v>Randolph Tan</v>
      </c>
      <c r="E1774">
        <f t="shared" ref="E1774:E1778" si="428">E1773</f>
        <v>549</v>
      </c>
      <c r="F1774">
        <f t="shared" si="418"/>
        <v>0</v>
      </c>
    </row>
    <row r="1775" spans="1:6" x14ac:dyDescent="0.25">
      <c r="A1775" t="str">
        <f t="shared" si="423"/>
        <v>Randolph Tan</v>
      </c>
      <c r="C1775">
        <v>3.0000000000000001E-3</v>
      </c>
      <c r="D1775" t="s">
        <v>98</v>
      </c>
      <c r="E1775">
        <f t="shared" si="428"/>
        <v>549</v>
      </c>
      <c r="F1775">
        <f t="shared" si="418"/>
        <v>1.647</v>
      </c>
    </row>
    <row r="1776" spans="1:6" x14ac:dyDescent="0.25">
      <c r="A1776" t="str">
        <f t="shared" si="423"/>
        <v>Randolph Tan</v>
      </c>
      <c r="C1776">
        <v>0.98799999999999999</v>
      </c>
      <c r="D1776" t="s">
        <v>79</v>
      </c>
      <c r="E1776">
        <f t="shared" si="428"/>
        <v>549</v>
      </c>
      <c r="F1776">
        <f t="shared" si="418"/>
        <v>542.41200000000003</v>
      </c>
    </row>
    <row r="1777" spans="1:6" x14ac:dyDescent="0.25">
      <c r="A1777" t="str">
        <f t="shared" si="423"/>
        <v>Randolph Tan</v>
      </c>
      <c r="C1777">
        <v>7.0000000000000001E-3</v>
      </c>
      <c r="D1777" t="s">
        <v>71</v>
      </c>
      <c r="E1777">
        <f t="shared" si="428"/>
        <v>549</v>
      </c>
      <c r="F1777">
        <f t="shared" si="418"/>
        <v>3.843</v>
      </c>
    </row>
    <row r="1778" spans="1:6" x14ac:dyDescent="0.25">
      <c r="A1778" t="str">
        <f t="shared" si="423"/>
        <v>Randolph Tan</v>
      </c>
      <c r="E1778">
        <f t="shared" si="428"/>
        <v>549</v>
      </c>
      <c r="F1778">
        <f t="shared" si="418"/>
        <v>0</v>
      </c>
    </row>
    <row r="1779" spans="1:6" x14ac:dyDescent="0.25">
      <c r="A1779" t="str">
        <f t="shared" si="423"/>
        <v>Randolph Tan</v>
      </c>
      <c r="B1779" t="s">
        <v>463</v>
      </c>
      <c r="E1779">
        <v>2</v>
      </c>
      <c r="F1779">
        <f t="shared" si="418"/>
        <v>0</v>
      </c>
    </row>
    <row r="1780" spans="1:6" x14ac:dyDescent="0.25">
      <c r="A1780" t="str">
        <f t="shared" si="423"/>
        <v>Randolph Tan</v>
      </c>
      <c r="E1780">
        <f t="shared" ref="E1780:E1782" si="429">E1779</f>
        <v>2</v>
      </c>
      <c r="F1780">
        <f t="shared" si="418"/>
        <v>0</v>
      </c>
    </row>
    <row r="1781" spans="1:6" x14ac:dyDescent="0.25">
      <c r="A1781" t="str">
        <f t="shared" si="423"/>
        <v>Randolph Tan</v>
      </c>
      <c r="C1781">
        <v>1</v>
      </c>
      <c r="D1781" t="s">
        <v>13</v>
      </c>
      <c r="E1781">
        <f t="shared" si="429"/>
        <v>2</v>
      </c>
      <c r="F1781">
        <f t="shared" si="418"/>
        <v>2</v>
      </c>
    </row>
    <row r="1782" spans="1:6" x14ac:dyDescent="0.25">
      <c r="A1782" t="str">
        <f t="shared" si="423"/>
        <v>Randolph Tan</v>
      </c>
      <c r="E1782">
        <f t="shared" si="429"/>
        <v>2</v>
      </c>
      <c r="F1782">
        <f t="shared" si="418"/>
        <v>0</v>
      </c>
    </row>
    <row r="1783" spans="1:6" x14ac:dyDescent="0.25">
      <c r="A1783" t="str">
        <f t="shared" ref="A1783:A1806" si="430">A1782</f>
        <v>Randolph Tan</v>
      </c>
      <c r="B1783" t="s">
        <v>464</v>
      </c>
      <c r="E1783">
        <v>549</v>
      </c>
      <c r="F1783">
        <f t="shared" si="418"/>
        <v>0</v>
      </c>
    </row>
    <row r="1784" spans="1:6" x14ac:dyDescent="0.25">
      <c r="A1784" t="str">
        <f t="shared" si="430"/>
        <v>Randolph Tan</v>
      </c>
      <c r="E1784">
        <f t="shared" ref="E1784:E1788" si="431">E1783</f>
        <v>549</v>
      </c>
      <c r="F1784">
        <f t="shared" si="418"/>
        <v>0</v>
      </c>
    </row>
    <row r="1785" spans="1:6" x14ac:dyDescent="0.25">
      <c r="A1785" t="str">
        <f t="shared" si="430"/>
        <v>Randolph Tan</v>
      </c>
      <c r="C1785">
        <v>3.0000000000000001E-3</v>
      </c>
      <c r="D1785" t="s">
        <v>98</v>
      </c>
      <c r="E1785">
        <f t="shared" si="431"/>
        <v>549</v>
      </c>
      <c r="F1785">
        <f t="shared" si="418"/>
        <v>1.647</v>
      </c>
    </row>
    <row r="1786" spans="1:6" x14ac:dyDescent="0.25">
      <c r="A1786" t="str">
        <f t="shared" si="430"/>
        <v>Randolph Tan</v>
      </c>
      <c r="C1786">
        <v>0.98799999999999999</v>
      </c>
      <c r="D1786" t="s">
        <v>79</v>
      </c>
      <c r="E1786">
        <f t="shared" si="431"/>
        <v>549</v>
      </c>
      <c r="F1786">
        <f t="shared" si="418"/>
        <v>542.41200000000003</v>
      </c>
    </row>
    <row r="1787" spans="1:6" x14ac:dyDescent="0.25">
      <c r="A1787" t="str">
        <f t="shared" si="430"/>
        <v>Randolph Tan</v>
      </c>
      <c r="C1787">
        <v>7.0000000000000001E-3</v>
      </c>
      <c r="D1787" t="s">
        <v>71</v>
      </c>
      <c r="E1787">
        <f t="shared" si="431"/>
        <v>549</v>
      </c>
      <c r="F1787">
        <f t="shared" si="418"/>
        <v>3.843</v>
      </c>
    </row>
    <row r="1788" spans="1:6" x14ac:dyDescent="0.25">
      <c r="A1788" t="str">
        <f t="shared" si="430"/>
        <v>Randolph Tan</v>
      </c>
      <c r="E1788">
        <f t="shared" si="431"/>
        <v>549</v>
      </c>
      <c r="F1788">
        <f t="shared" si="418"/>
        <v>0</v>
      </c>
    </row>
    <row r="1789" spans="1:6" x14ac:dyDescent="0.25">
      <c r="A1789" t="str">
        <f t="shared" si="430"/>
        <v>Randolph Tan</v>
      </c>
      <c r="B1789" t="s">
        <v>465</v>
      </c>
      <c r="E1789">
        <v>10</v>
      </c>
      <c r="F1789">
        <f t="shared" si="418"/>
        <v>0</v>
      </c>
    </row>
    <row r="1790" spans="1:6" x14ac:dyDescent="0.25">
      <c r="A1790" t="str">
        <f t="shared" si="430"/>
        <v>Randolph Tan</v>
      </c>
      <c r="E1790">
        <f t="shared" ref="E1790:E1792" si="432">E1789</f>
        <v>10</v>
      </c>
      <c r="F1790">
        <f t="shared" si="418"/>
        <v>0</v>
      </c>
    </row>
    <row r="1791" spans="1:6" x14ac:dyDescent="0.25">
      <c r="A1791" t="str">
        <f t="shared" si="430"/>
        <v>Randolph Tan</v>
      </c>
      <c r="C1791">
        <v>1</v>
      </c>
      <c r="D1791" t="s">
        <v>18</v>
      </c>
      <c r="E1791">
        <f t="shared" si="432"/>
        <v>10</v>
      </c>
      <c r="F1791">
        <f t="shared" si="418"/>
        <v>10</v>
      </c>
    </row>
    <row r="1792" spans="1:6" x14ac:dyDescent="0.25">
      <c r="A1792" t="str">
        <f t="shared" si="430"/>
        <v>Randolph Tan</v>
      </c>
      <c r="E1792">
        <f t="shared" si="432"/>
        <v>10</v>
      </c>
      <c r="F1792">
        <f t="shared" si="418"/>
        <v>0</v>
      </c>
    </row>
    <row r="1793" spans="1:6" x14ac:dyDescent="0.25">
      <c r="A1793" t="str">
        <f t="shared" si="430"/>
        <v>Randolph Tan</v>
      </c>
      <c r="B1793" t="s">
        <v>466</v>
      </c>
      <c r="E1793">
        <v>7</v>
      </c>
      <c r="F1793">
        <f t="shared" si="418"/>
        <v>0</v>
      </c>
    </row>
    <row r="1794" spans="1:6" x14ac:dyDescent="0.25">
      <c r="A1794" t="str">
        <f t="shared" si="430"/>
        <v>Randolph Tan</v>
      </c>
      <c r="E1794">
        <f t="shared" ref="E1794:E1796" si="433">E1793</f>
        <v>7</v>
      </c>
      <c r="F1794">
        <f t="shared" si="418"/>
        <v>0</v>
      </c>
    </row>
    <row r="1795" spans="1:6" x14ac:dyDescent="0.25">
      <c r="A1795" t="str">
        <f t="shared" si="430"/>
        <v>Randolph Tan</v>
      </c>
      <c r="C1795">
        <v>1</v>
      </c>
      <c r="D1795" t="s">
        <v>262</v>
      </c>
      <c r="E1795">
        <f t="shared" si="433"/>
        <v>7</v>
      </c>
      <c r="F1795">
        <f t="shared" ref="F1795:F1858" si="434">E1795*C1795</f>
        <v>7</v>
      </c>
    </row>
    <row r="1796" spans="1:6" x14ac:dyDescent="0.25">
      <c r="A1796" t="str">
        <f t="shared" si="430"/>
        <v>Randolph Tan</v>
      </c>
      <c r="E1796">
        <f t="shared" si="433"/>
        <v>7</v>
      </c>
      <c r="F1796">
        <f t="shared" si="434"/>
        <v>0</v>
      </c>
    </row>
    <row r="1797" spans="1:6" x14ac:dyDescent="0.25">
      <c r="A1797" t="str">
        <f t="shared" si="430"/>
        <v>Randolph Tan</v>
      </c>
      <c r="B1797" t="s">
        <v>467</v>
      </c>
      <c r="E1797">
        <v>851</v>
      </c>
      <c r="F1797">
        <f t="shared" si="434"/>
        <v>0</v>
      </c>
    </row>
    <row r="1798" spans="1:6" x14ac:dyDescent="0.25">
      <c r="A1798" t="str">
        <f t="shared" si="430"/>
        <v>Randolph Tan</v>
      </c>
      <c r="E1798">
        <f t="shared" ref="E1798:E1803" si="435">E1797</f>
        <v>851</v>
      </c>
      <c r="F1798">
        <f t="shared" si="434"/>
        <v>0</v>
      </c>
    </row>
    <row r="1799" spans="1:6" x14ac:dyDescent="0.25">
      <c r="A1799" t="str">
        <f t="shared" si="430"/>
        <v>Randolph Tan</v>
      </c>
      <c r="C1799">
        <v>0.121</v>
      </c>
      <c r="D1799" t="s">
        <v>13</v>
      </c>
      <c r="E1799">
        <f t="shared" si="435"/>
        <v>851</v>
      </c>
      <c r="F1799">
        <f t="shared" si="434"/>
        <v>102.971</v>
      </c>
    </row>
    <row r="1800" spans="1:6" x14ac:dyDescent="0.25">
      <c r="A1800" t="str">
        <f t="shared" si="430"/>
        <v>Randolph Tan</v>
      </c>
      <c r="C1800">
        <v>2.3E-2</v>
      </c>
      <c r="D1800" t="s">
        <v>97</v>
      </c>
      <c r="E1800">
        <f t="shared" si="435"/>
        <v>851</v>
      </c>
      <c r="F1800">
        <f t="shared" si="434"/>
        <v>19.573</v>
      </c>
    </row>
    <row r="1801" spans="1:6" x14ac:dyDescent="0.25">
      <c r="A1801" t="str">
        <f t="shared" si="430"/>
        <v>Randolph Tan</v>
      </c>
      <c r="C1801">
        <v>2.1000000000000001E-2</v>
      </c>
      <c r="D1801" t="s">
        <v>262</v>
      </c>
      <c r="E1801">
        <f t="shared" si="435"/>
        <v>851</v>
      </c>
      <c r="F1801">
        <f t="shared" si="434"/>
        <v>17.871000000000002</v>
      </c>
    </row>
    <row r="1802" spans="1:6" x14ac:dyDescent="0.25">
      <c r="A1802" t="str">
        <f t="shared" si="430"/>
        <v>Randolph Tan</v>
      </c>
      <c r="C1802">
        <v>0.83299999999999996</v>
      </c>
      <c r="D1802" t="s">
        <v>11</v>
      </c>
      <c r="E1802">
        <f t="shared" si="435"/>
        <v>851</v>
      </c>
      <c r="F1802">
        <f t="shared" si="434"/>
        <v>708.88299999999992</v>
      </c>
    </row>
    <row r="1803" spans="1:6" x14ac:dyDescent="0.25">
      <c r="A1803" t="str">
        <f t="shared" si="430"/>
        <v>Randolph Tan</v>
      </c>
      <c r="E1803">
        <f t="shared" si="435"/>
        <v>851</v>
      </c>
      <c r="F1803">
        <f t="shared" si="434"/>
        <v>0</v>
      </c>
    </row>
    <row r="1804" spans="1:6" x14ac:dyDescent="0.25">
      <c r="A1804" t="str">
        <f t="shared" si="430"/>
        <v>Randolph Tan</v>
      </c>
      <c r="B1804" t="s">
        <v>468</v>
      </c>
      <c r="E1804">
        <v>2</v>
      </c>
      <c r="F1804">
        <f t="shared" si="434"/>
        <v>0</v>
      </c>
    </row>
    <row r="1805" spans="1:6" x14ac:dyDescent="0.25">
      <c r="A1805" t="str">
        <f t="shared" si="430"/>
        <v>Randolph Tan</v>
      </c>
      <c r="E1805">
        <f t="shared" ref="E1805:E1807" si="436">E1804</f>
        <v>2</v>
      </c>
      <c r="F1805">
        <f t="shared" si="434"/>
        <v>0</v>
      </c>
    </row>
    <row r="1806" spans="1:6" x14ac:dyDescent="0.25">
      <c r="A1806" t="str">
        <f t="shared" si="430"/>
        <v>Randolph Tan</v>
      </c>
      <c r="C1806">
        <v>1</v>
      </c>
      <c r="D1806" t="s">
        <v>11</v>
      </c>
      <c r="E1806">
        <f t="shared" si="436"/>
        <v>2</v>
      </c>
      <c r="F1806">
        <f t="shared" si="434"/>
        <v>2</v>
      </c>
    </row>
    <row r="1807" spans="1:6" x14ac:dyDescent="0.25">
      <c r="A1807" t="s">
        <v>566</v>
      </c>
      <c r="E1807">
        <f t="shared" si="436"/>
        <v>2</v>
      </c>
      <c r="F1807">
        <f t="shared" si="434"/>
        <v>0</v>
      </c>
    </row>
    <row r="1808" spans="1:6" x14ac:dyDescent="0.25">
      <c r="A1808" t="str">
        <f t="shared" ref="A1808:A1814" si="437">A1807</f>
        <v>Robie Basak</v>
      </c>
      <c r="B1808" t="s">
        <v>471</v>
      </c>
      <c r="E1808">
        <v>4</v>
      </c>
      <c r="F1808">
        <f t="shared" si="434"/>
        <v>0</v>
      </c>
    </row>
    <row r="1809" spans="1:6" x14ac:dyDescent="0.25">
      <c r="A1809" t="str">
        <f t="shared" si="437"/>
        <v>Robie Basak</v>
      </c>
      <c r="E1809">
        <f t="shared" ref="E1809:E1811" si="438">E1808</f>
        <v>4</v>
      </c>
      <c r="F1809">
        <f t="shared" si="434"/>
        <v>0</v>
      </c>
    </row>
    <row r="1810" spans="1:6" x14ac:dyDescent="0.25">
      <c r="A1810" t="str">
        <f t="shared" si="437"/>
        <v>Robie Basak</v>
      </c>
      <c r="C1810">
        <v>1</v>
      </c>
      <c r="D1810" t="s">
        <v>36</v>
      </c>
      <c r="E1810">
        <f t="shared" si="438"/>
        <v>4</v>
      </c>
      <c r="F1810">
        <f t="shared" si="434"/>
        <v>4</v>
      </c>
    </row>
    <row r="1811" spans="1:6" x14ac:dyDescent="0.25">
      <c r="A1811" t="str">
        <f t="shared" si="437"/>
        <v>Robie Basak</v>
      </c>
      <c r="E1811">
        <f t="shared" si="438"/>
        <v>4</v>
      </c>
      <c r="F1811">
        <f t="shared" si="434"/>
        <v>0</v>
      </c>
    </row>
    <row r="1812" spans="1:6" x14ac:dyDescent="0.25">
      <c r="A1812" t="str">
        <f t="shared" si="437"/>
        <v>Robie Basak</v>
      </c>
      <c r="B1812" t="s">
        <v>472</v>
      </c>
      <c r="E1812">
        <v>408</v>
      </c>
      <c r="F1812">
        <f t="shared" si="434"/>
        <v>0</v>
      </c>
    </row>
    <row r="1813" spans="1:6" x14ac:dyDescent="0.25">
      <c r="A1813" t="str">
        <f t="shared" si="437"/>
        <v>Robie Basak</v>
      </c>
      <c r="E1813">
        <f t="shared" ref="E1813:E1815" si="439">E1812</f>
        <v>408</v>
      </c>
      <c r="F1813">
        <f t="shared" si="434"/>
        <v>0</v>
      </c>
    </row>
    <row r="1814" spans="1:6" x14ac:dyDescent="0.25">
      <c r="A1814" t="str">
        <f t="shared" si="437"/>
        <v>Robie Basak</v>
      </c>
      <c r="C1814">
        <v>1</v>
      </c>
      <c r="D1814" t="s">
        <v>36</v>
      </c>
      <c r="E1814">
        <f t="shared" si="439"/>
        <v>408</v>
      </c>
      <c r="F1814">
        <f t="shared" si="434"/>
        <v>408</v>
      </c>
    </row>
    <row r="1815" spans="1:6" x14ac:dyDescent="0.25">
      <c r="A1815" t="s">
        <v>567</v>
      </c>
      <c r="E1815">
        <f t="shared" si="439"/>
        <v>408</v>
      </c>
      <c r="F1815">
        <f t="shared" si="434"/>
        <v>0</v>
      </c>
    </row>
    <row r="1816" spans="1:6" x14ac:dyDescent="0.25">
      <c r="A1816" t="str">
        <f t="shared" ref="A1816:A1840" si="440">A1815</f>
        <v>Scott Hernandez</v>
      </c>
      <c r="B1816" t="s">
        <v>475</v>
      </c>
      <c r="E1816">
        <v>3</v>
      </c>
      <c r="F1816">
        <f t="shared" si="434"/>
        <v>0</v>
      </c>
    </row>
    <row r="1817" spans="1:6" x14ac:dyDescent="0.25">
      <c r="A1817" t="str">
        <f t="shared" si="440"/>
        <v>Scott Hernandez</v>
      </c>
      <c r="E1817">
        <f t="shared" ref="E1817:E1819" si="441">E1816</f>
        <v>3</v>
      </c>
      <c r="F1817">
        <f t="shared" si="434"/>
        <v>0</v>
      </c>
    </row>
    <row r="1818" spans="1:6" x14ac:dyDescent="0.25">
      <c r="A1818" t="str">
        <f t="shared" si="440"/>
        <v>Scott Hernandez</v>
      </c>
      <c r="C1818">
        <v>1</v>
      </c>
      <c r="D1818" t="s">
        <v>86</v>
      </c>
      <c r="E1818">
        <f t="shared" si="441"/>
        <v>3</v>
      </c>
      <c r="F1818">
        <f t="shared" si="434"/>
        <v>3</v>
      </c>
    </row>
    <row r="1819" spans="1:6" x14ac:dyDescent="0.25">
      <c r="A1819" t="str">
        <f t="shared" si="440"/>
        <v>Scott Hernandez</v>
      </c>
      <c r="E1819">
        <f t="shared" si="441"/>
        <v>3</v>
      </c>
      <c r="F1819">
        <f t="shared" si="434"/>
        <v>0</v>
      </c>
    </row>
    <row r="1820" spans="1:6" x14ac:dyDescent="0.25">
      <c r="A1820" t="str">
        <f t="shared" si="440"/>
        <v>Scott Hernandez</v>
      </c>
      <c r="B1820" t="s">
        <v>476</v>
      </c>
      <c r="E1820">
        <v>60</v>
      </c>
      <c r="F1820">
        <f t="shared" si="434"/>
        <v>0</v>
      </c>
    </row>
    <row r="1821" spans="1:6" x14ac:dyDescent="0.25">
      <c r="A1821" t="str">
        <f t="shared" si="440"/>
        <v>Scott Hernandez</v>
      </c>
      <c r="E1821">
        <f t="shared" ref="E1821:E1823" si="442">E1820</f>
        <v>60</v>
      </c>
      <c r="F1821">
        <f t="shared" si="434"/>
        <v>0</v>
      </c>
    </row>
    <row r="1822" spans="1:6" x14ac:dyDescent="0.25">
      <c r="A1822" t="str">
        <f t="shared" si="440"/>
        <v>Scott Hernandez</v>
      </c>
      <c r="C1822">
        <v>1</v>
      </c>
      <c r="D1822" t="s">
        <v>86</v>
      </c>
      <c r="E1822">
        <f t="shared" si="442"/>
        <v>60</v>
      </c>
      <c r="F1822">
        <f t="shared" si="434"/>
        <v>60</v>
      </c>
    </row>
    <row r="1823" spans="1:6" x14ac:dyDescent="0.25">
      <c r="A1823" t="str">
        <f t="shared" si="440"/>
        <v>Scott Hernandez</v>
      </c>
      <c r="E1823">
        <f t="shared" si="442"/>
        <v>60</v>
      </c>
      <c r="F1823">
        <f t="shared" si="434"/>
        <v>0</v>
      </c>
    </row>
    <row r="1824" spans="1:6" x14ac:dyDescent="0.25">
      <c r="A1824" t="str">
        <f t="shared" si="440"/>
        <v>Scott Hernandez</v>
      </c>
      <c r="B1824" t="s">
        <v>477</v>
      </c>
      <c r="E1824">
        <v>86</v>
      </c>
      <c r="F1824">
        <f t="shared" si="434"/>
        <v>0</v>
      </c>
    </row>
    <row r="1825" spans="1:6" x14ac:dyDescent="0.25">
      <c r="A1825" t="str">
        <f t="shared" si="440"/>
        <v>Scott Hernandez</v>
      </c>
      <c r="E1825">
        <f t="shared" ref="E1825:E1827" si="443">E1824</f>
        <v>86</v>
      </c>
      <c r="F1825">
        <f t="shared" si="434"/>
        <v>0</v>
      </c>
    </row>
    <row r="1826" spans="1:6" x14ac:dyDescent="0.25">
      <c r="A1826" t="str">
        <f t="shared" si="440"/>
        <v>Scott Hernandez</v>
      </c>
      <c r="C1826">
        <v>1</v>
      </c>
      <c r="D1826" t="s">
        <v>176</v>
      </c>
      <c r="E1826">
        <f t="shared" si="443"/>
        <v>86</v>
      </c>
      <c r="F1826">
        <f t="shared" si="434"/>
        <v>86</v>
      </c>
    </row>
    <row r="1827" spans="1:6" x14ac:dyDescent="0.25">
      <c r="A1827" t="str">
        <f t="shared" si="440"/>
        <v>Scott Hernandez</v>
      </c>
      <c r="E1827">
        <f t="shared" si="443"/>
        <v>86</v>
      </c>
      <c r="F1827">
        <f t="shared" si="434"/>
        <v>0</v>
      </c>
    </row>
    <row r="1828" spans="1:6" x14ac:dyDescent="0.25">
      <c r="A1828" t="str">
        <f t="shared" si="440"/>
        <v>Scott Hernandez</v>
      </c>
      <c r="B1828" t="s">
        <v>478</v>
      </c>
      <c r="E1828">
        <v>71</v>
      </c>
      <c r="F1828">
        <f t="shared" si="434"/>
        <v>0</v>
      </c>
    </row>
    <row r="1829" spans="1:6" x14ac:dyDescent="0.25">
      <c r="A1829" t="str">
        <f t="shared" si="440"/>
        <v>Scott Hernandez</v>
      </c>
      <c r="E1829">
        <f t="shared" ref="E1829:E1831" si="444">E1828</f>
        <v>71</v>
      </c>
      <c r="F1829">
        <f t="shared" si="434"/>
        <v>0</v>
      </c>
    </row>
    <row r="1830" spans="1:6" x14ac:dyDescent="0.25">
      <c r="A1830" t="str">
        <f t="shared" si="440"/>
        <v>Scott Hernandez</v>
      </c>
      <c r="C1830">
        <v>1</v>
      </c>
      <c r="D1830" t="s">
        <v>4</v>
      </c>
      <c r="E1830">
        <f t="shared" si="444"/>
        <v>71</v>
      </c>
      <c r="F1830">
        <f t="shared" si="434"/>
        <v>71</v>
      </c>
    </row>
    <row r="1831" spans="1:6" x14ac:dyDescent="0.25">
      <c r="A1831" t="str">
        <f t="shared" si="440"/>
        <v>Scott Hernandez</v>
      </c>
      <c r="E1831">
        <f t="shared" si="444"/>
        <v>71</v>
      </c>
      <c r="F1831">
        <f t="shared" si="434"/>
        <v>0</v>
      </c>
    </row>
    <row r="1832" spans="1:6" x14ac:dyDescent="0.25">
      <c r="A1832" t="str">
        <f t="shared" si="440"/>
        <v>Scott Hernandez</v>
      </c>
      <c r="B1832" t="s">
        <v>479</v>
      </c>
      <c r="E1832">
        <v>112</v>
      </c>
      <c r="F1832">
        <f t="shared" si="434"/>
        <v>0</v>
      </c>
    </row>
    <row r="1833" spans="1:6" x14ac:dyDescent="0.25">
      <c r="A1833" t="str">
        <f t="shared" si="440"/>
        <v>Scott Hernandez</v>
      </c>
      <c r="E1833">
        <f t="shared" ref="E1833:E1837" si="445">E1832</f>
        <v>112</v>
      </c>
      <c r="F1833">
        <f t="shared" si="434"/>
        <v>0</v>
      </c>
    </row>
    <row r="1834" spans="1:6" x14ac:dyDescent="0.25">
      <c r="A1834" t="str">
        <f t="shared" si="440"/>
        <v>Scott Hernandez</v>
      </c>
      <c r="C1834">
        <v>0.218</v>
      </c>
      <c r="D1834" t="s">
        <v>86</v>
      </c>
      <c r="E1834">
        <f t="shared" si="445"/>
        <v>112</v>
      </c>
      <c r="F1834">
        <f t="shared" si="434"/>
        <v>24.416</v>
      </c>
    </row>
    <row r="1835" spans="1:6" x14ac:dyDescent="0.25">
      <c r="A1835" t="str">
        <f t="shared" si="440"/>
        <v>Scott Hernandez</v>
      </c>
      <c r="C1835">
        <v>7.5999999999999998E-2</v>
      </c>
      <c r="D1835" t="s">
        <v>42</v>
      </c>
      <c r="E1835">
        <f t="shared" si="445"/>
        <v>112</v>
      </c>
      <c r="F1835">
        <f t="shared" si="434"/>
        <v>8.5120000000000005</v>
      </c>
    </row>
    <row r="1836" spans="1:6" x14ac:dyDescent="0.25">
      <c r="A1836" t="str">
        <f t="shared" si="440"/>
        <v>Scott Hernandez</v>
      </c>
      <c r="C1836">
        <v>0.70499999999999996</v>
      </c>
      <c r="D1836" t="s">
        <v>4</v>
      </c>
      <c r="E1836">
        <f t="shared" si="445"/>
        <v>112</v>
      </c>
      <c r="F1836">
        <f t="shared" si="434"/>
        <v>78.959999999999994</v>
      </c>
    </row>
    <row r="1837" spans="1:6" x14ac:dyDescent="0.25">
      <c r="A1837" t="str">
        <f t="shared" si="440"/>
        <v>Scott Hernandez</v>
      </c>
      <c r="E1837">
        <f t="shared" si="445"/>
        <v>112</v>
      </c>
      <c r="F1837">
        <f t="shared" si="434"/>
        <v>0</v>
      </c>
    </row>
    <row r="1838" spans="1:6" x14ac:dyDescent="0.25">
      <c r="A1838" t="str">
        <f t="shared" si="440"/>
        <v>Scott Hernandez</v>
      </c>
      <c r="B1838" t="s">
        <v>480</v>
      </c>
      <c r="E1838">
        <v>24</v>
      </c>
      <c r="F1838">
        <f t="shared" si="434"/>
        <v>0</v>
      </c>
    </row>
    <row r="1839" spans="1:6" x14ac:dyDescent="0.25">
      <c r="A1839" t="str">
        <f t="shared" si="440"/>
        <v>Scott Hernandez</v>
      </c>
      <c r="E1839">
        <f t="shared" ref="E1839:E1841" si="446">E1838</f>
        <v>24</v>
      </c>
      <c r="F1839">
        <f t="shared" si="434"/>
        <v>0</v>
      </c>
    </row>
    <row r="1840" spans="1:6" x14ac:dyDescent="0.25">
      <c r="A1840" t="str">
        <f t="shared" si="440"/>
        <v>Scott Hernandez</v>
      </c>
      <c r="C1840">
        <v>1</v>
      </c>
      <c r="D1840" t="s">
        <v>86</v>
      </c>
      <c r="E1840">
        <f t="shared" si="446"/>
        <v>24</v>
      </c>
      <c r="F1840">
        <f t="shared" si="434"/>
        <v>24</v>
      </c>
    </row>
    <row r="1841" spans="1:6" x14ac:dyDescent="0.25">
      <c r="A1841" t="s">
        <v>568</v>
      </c>
      <c r="E1841">
        <f t="shared" si="446"/>
        <v>24</v>
      </c>
      <c r="F1841">
        <f t="shared" si="434"/>
        <v>0</v>
      </c>
    </row>
    <row r="1842" spans="1:6" x14ac:dyDescent="0.25">
      <c r="A1842" t="str">
        <f t="shared" ref="A1842:A1873" si="447">A1841</f>
        <v>Shaun Verch</v>
      </c>
      <c r="B1842" t="s">
        <v>483</v>
      </c>
      <c r="E1842">
        <v>8559</v>
      </c>
      <c r="F1842">
        <f t="shared" si="434"/>
        <v>0</v>
      </c>
    </row>
    <row r="1843" spans="1:6" x14ac:dyDescent="0.25">
      <c r="A1843" t="str">
        <f t="shared" si="447"/>
        <v>Shaun Verch</v>
      </c>
      <c r="E1843">
        <f t="shared" ref="E1843:E1850" si="448">E1842</f>
        <v>8559</v>
      </c>
      <c r="F1843">
        <f t="shared" si="434"/>
        <v>0</v>
      </c>
    </row>
    <row r="1844" spans="1:6" x14ac:dyDescent="0.25">
      <c r="A1844" t="str">
        <f t="shared" si="447"/>
        <v>Shaun Verch</v>
      </c>
      <c r="C1844">
        <v>0.23100000000000001</v>
      </c>
      <c r="D1844" t="s">
        <v>13</v>
      </c>
      <c r="E1844">
        <f t="shared" si="448"/>
        <v>8559</v>
      </c>
      <c r="F1844">
        <f t="shared" si="434"/>
        <v>1977.1290000000001</v>
      </c>
    </row>
    <row r="1845" spans="1:6" x14ac:dyDescent="0.25">
      <c r="A1845" t="str">
        <f t="shared" si="447"/>
        <v>Shaun Verch</v>
      </c>
      <c r="C1845">
        <v>2.4E-2</v>
      </c>
      <c r="D1845" t="s">
        <v>97</v>
      </c>
      <c r="E1845">
        <f t="shared" si="448"/>
        <v>8559</v>
      </c>
      <c r="F1845">
        <f t="shared" si="434"/>
        <v>205.416</v>
      </c>
    </row>
    <row r="1846" spans="1:6" x14ac:dyDescent="0.25">
      <c r="A1846" t="str">
        <f t="shared" si="447"/>
        <v>Shaun Verch</v>
      </c>
      <c r="C1846">
        <v>0.127</v>
      </c>
      <c r="D1846" t="s">
        <v>11</v>
      </c>
      <c r="E1846">
        <f t="shared" si="448"/>
        <v>8559</v>
      </c>
      <c r="F1846">
        <f t="shared" si="434"/>
        <v>1086.9929999999999</v>
      </c>
    </row>
    <row r="1847" spans="1:6" x14ac:dyDescent="0.25">
      <c r="A1847" t="str">
        <f t="shared" si="447"/>
        <v>Shaun Verch</v>
      </c>
      <c r="C1847">
        <v>4.2999999999999997E-2</v>
      </c>
      <c r="D1847" t="s">
        <v>79</v>
      </c>
      <c r="E1847">
        <f t="shared" si="448"/>
        <v>8559</v>
      </c>
      <c r="F1847">
        <f t="shared" si="434"/>
        <v>368.03699999999998</v>
      </c>
    </row>
    <row r="1848" spans="1:6" x14ac:dyDescent="0.25">
      <c r="A1848" t="str">
        <f t="shared" si="447"/>
        <v>Shaun Verch</v>
      </c>
      <c r="C1848">
        <v>0.56999999999999995</v>
      </c>
      <c r="D1848" t="s">
        <v>134</v>
      </c>
      <c r="E1848">
        <f t="shared" si="448"/>
        <v>8559</v>
      </c>
      <c r="F1848">
        <f t="shared" si="434"/>
        <v>4878.6299999999992</v>
      </c>
    </row>
    <row r="1849" spans="1:6" x14ac:dyDescent="0.25">
      <c r="A1849" t="str">
        <f t="shared" si="447"/>
        <v>Shaun Verch</v>
      </c>
      <c r="C1849">
        <v>3.0000000000000001E-3</v>
      </c>
      <c r="D1849" t="s">
        <v>71</v>
      </c>
      <c r="E1849">
        <f t="shared" si="448"/>
        <v>8559</v>
      </c>
      <c r="F1849">
        <f t="shared" si="434"/>
        <v>25.677</v>
      </c>
    </row>
    <row r="1850" spans="1:6" x14ac:dyDescent="0.25">
      <c r="A1850" t="str">
        <f t="shared" si="447"/>
        <v>Shaun Verch</v>
      </c>
      <c r="E1850">
        <f t="shared" si="448"/>
        <v>8559</v>
      </c>
      <c r="F1850">
        <f t="shared" si="434"/>
        <v>0</v>
      </c>
    </row>
    <row r="1851" spans="1:6" x14ac:dyDescent="0.25">
      <c r="A1851" t="str">
        <f t="shared" si="447"/>
        <v>Shaun Verch</v>
      </c>
      <c r="B1851" t="s">
        <v>484</v>
      </c>
      <c r="E1851">
        <v>41</v>
      </c>
      <c r="F1851">
        <f t="shared" si="434"/>
        <v>0</v>
      </c>
    </row>
    <row r="1852" spans="1:6" x14ac:dyDescent="0.25">
      <c r="A1852" t="str">
        <f t="shared" si="447"/>
        <v>Shaun Verch</v>
      </c>
      <c r="E1852">
        <f t="shared" ref="E1852:E1854" si="449">E1851</f>
        <v>41</v>
      </c>
      <c r="F1852">
        <f t="shared" si="434"/>
        <v>0</v>
      </c>
    </row>
    <row r="1853" spans="1:6" x14ac:dyDescent="0.25">
      <c r="A1853" t="str">
        <f t="shared" si="447"/>
        <v>Shaun Verch</v>
      </c>
      <c r="C1853">
        <v>1</v>
      </c>
      <c r="D1853" t="s">
        <v>134</v>
      </c>
      <c r="E1853">
        <f t="shared" si="449"/>
        <v>41</v>
      </c>
      <c r="F1853">
        <f t="shared" si="434"/>
        <v>41</v>
      </c>
    </row>
    <row r="1854" spans="1:6" x14ac:dyDescent="0.25">
      <c r="A1854" t="str">
        <f t="shared" si="447"/>
        <v>Shaun Verch</v>
      </c>
      <c r="E1854">
        <f t="shared" si="449"/>
        <v>41</v>
      </c>
      <c r="F1854">
        <f t="shared" si="434"/>
        <v>0</v>
      </c>
    </row>
    <row r="1855" spans="1:6" x14ac:dyDescent="0.25">
      <c r="A1855" t="str">
        <f t="shared" si="447"/>
        <v>Shaun Verch</v>
      </c>
      <c r="B1855" t="s">
        <v>485</v>
      </c>
      <c r="E1855">
        <v>4</v>
      </c>
      <c r="F1855">
        <f t="shared" si="434"/>
        <v>0</v>
      </c>
    </row>
    <row r="1856" spans="1:6" x14ac:dyDescent="0.25">
      <c r="A1856" t="str">
        <f t="shared" si="447"/>
        <v>Shaun Verch</v>
      </c>
      <c r="E1856">
        <f t="shared" ref="E1856:E1858" si="450">E1855</f>
        <v>4</v>
      </c>
      <c r="F1856">
        <f t="shared" si="434"/>
        <v>0</v>
      </c>
    </row>
    <row r="1857" spans="1:6" x14ac:dyDescent="0.25">
      <c r="A1857" t="str">
        <f t="shared" si="447"/>
        <v>Shaun Verch</v>
      </c>
      <c r="C1857">
        <v>1</v>
      </c>
      <c r="D1857" t="s">
        <v>134</v>
      </c>
      <c r="E1857">
        <f t="shared" si="450"/>
        <v>4</v>
      </c>
      <c r="F1857">
        <f t="shared" si="434"/>
        <v>4</v>
      </c>
    </row>
    <row r="1858" spans="1:6" x14ac:dyDescent="0.25">
      <c r="A1858" t="str">
        <f t="shared" si="447"/>
        <v>Shaun Verch</v>
      </c>
      <c r="E1858">
        <f t="shared" si="450"/>
        <v>4</v>
      </c>
      <c r="F1858">
        <f t="shared" si="434"/>
        <v>0</v>
      </c>
    </row>
    <row r="1859" spans="1:6" x14ac:dyDescent="0.25">
      <c r="A1859" t="str">
        <f t="shared" si="447"/>
        <v>Shaun Verch</v>
      </c>
      <c r="B1859" t="s">
        <v>486</v>
      </c>
      <c r="E1859">
        <v>2</v>
      </c>
      <c r="F1859">
        <f t="shared" ref="F1859:F1922" si="451">E1859*C1859</f>
        <v>0</v>
      </c>
    </row>
    <row r="1860" spans="1:6" x14ac:dyDescent="0.25">
      <c r="A1860" t="str">
        <f t="shared" si="447"/>
        <v>Shaun Verch</v>
      </c>
      <c r="E1860">
        <f t="shared" ref="E1860:E1862" si="452">E1859</f>
        <v>2</v>
      </c>
      <c r="F1860">
        <f t="shared" si="451"/>
        <v>0</v>
      </c>
    </row>
    <row r="1861" spans="1:6" x14ac:dyDescent="0.25">
      <c r="A1861" t="str">
        <f t="shared" si="447"/>
        <v>Shaun Verch</v>
      </c>
      <c r="C1861">
        <v>1</v>
      </c>
      <c r="D1861" t="s">
        <v>66</v>
      </c>
      <c r="E1861">
        <f t="shared" si="452"/>
        <v>2</v>
      </c>
      <c r="F1861">
        <f t="shared" si="451"/>
        <v>2</v>
      </c>
    </row>
    <row r="1862" spans="1:6" x14ac:dyDescent="0.25">
      <c r="A1862" t="str">
        <f t="shared" si="447"/>
        <v>Shaun Verch</v>
      </c>
      <c r="E1862">
        <f t="shared" si="452"/>
        <v>2</v>
      </c>
      <c r="F1862">
        <f t="shared" si="451"/>
        <v>0</v>
      </c>
    </row>
    <row r="1863" spans="1:6" x14ac:dyDescent="0.25">
      <c r="A1863" t="str">
        <f t="shared" si="447"/>
        <v>Shaun Verch</v>
      </c>
      <c r="B1863" t="s">
        <v>487</v>
      </c>
      <c r="E1863">
        <v>9</v>
      </c>
      <c r="F1863">
        <f t="shared" si="451"/>
        <v>0</v>
      </c>
    </row>
    <row r="1864" spans="1:6" x14ac:dyDescent="0.25">
      <c r="A1864" t="str">
        <f t="shared" si="447"/>
        <v>Shaun Verch</v>
      </c>
      <c r="E1864">
        <f t="shared" ref="E1864:E1866" si="453">E1863</f>
        <v>9</v>
      </c>
      <c r="F1864">
        <f t="shared" si="451"/>
        <v>0</v>
      </c>
    </row>
    <row r="1865" spans="1:6" x14ac:dyDescent="0.25">
      <c r="A1865" t="str">
        <f t="shared" si="447"/>
        <v>Shaun Verch</v>
      </c>
      <c r="C1865">
        <v>1</v>
      </c>
      <c r="D1865" t="s">
        <v>66</v>
      </c>
      <c r="E1865">
        <f t="shared" si="453"/>
        <v>9</v>
      </c>
      <c r="F1865">
        <f t="shared" si="451"/>
        <v>9</v>
      </c>
    </row>
    <row r="1866" spans="1:6" x14ac:dyDescent="0.25">
      <c r="A1866" t="str">
        <f t="shared" si="447"/>
        <v>Shaun Verch</v>
      </c>
      <c r="E1866">
        <f t="shared" si="453"/>
        <v>9</v>
      </c>
      <c r="F1866">
        <f t="shared" si="451"/>
        <v>0</v>
      </c>
    </row>
    <row r="1867" spans="1:6" x14ac:dyDescent="0.25">
      <c r="A1867" t="str">
        <f t="shared" si="447"/>
        <v>Shaun Verch</v>
      </c>
      <c r="B1867" t="s">
        <v>488</v>
      </c>
      <c r="E1867">
        <v>16</v>
      </c>
      <c r="F1867">
        <f t="shared" si="451"/>
        <v>0</v>
      </c>
    </row>
    <row r="1868" spans="1:6" x14ac:dyDescent="0.25">
      <c r="A1868" t="str">
        <f t="shared" si="447"/>
        <v>Shaun Verch</v>
      </c>
      <c r="E1868">
        <f t="shared" ref="E1868:E1870" si="454">E1867</f>
        <v>16</v>
      </c>
      <c r="F1868">
        <f t="shared" si="451"/>
        <v>0</v>
      </c>
    </row>
    <row r="1869" spans="1:6" x14ac:dyDescent="0.25">
      <c r="A1869" t="str">
        <f t="shared" si="447"/>
        <v>Shaun Verch</v>
      </c>
      <c r="C1869">
        <v>1</v>
      </c>
      <c r="D1869" t="s">
        <v>134</v>
      </c>
      <c r="E1869">
        <f t="shared" si="454"/>
        <v>16</v>
      </c>
      <c r="F1869">
        <f t="shared" si="451"/>
        <v>16</v>
      </c>
    </row>
    <row r="1870" spans="1:6" x14ac:dyDescent="0.25">
      <c r="A1870" t="str">
        <f t="shared" si="447"/>
        <v>Shaun Verch</v>
      </c>
      <c r="E1870">
        <f t="shared" si="454"/>
        <v>16</v>
      </c>
      <c r="F1870">
        <f t="shared" si="451"/>
        <v>0</v>
      </c>
    </row>
    <row r="1871" spans="1:6" x14ac:dyDescent="0.25">
      <c r="A1871" t="str">
        <f t="shared" si="447"/>
        <v>Shaun Verch</v>
      </c>
      <c r="B1871" t="s">
        <v>489</v>
      </c>
      <c r="E1871">
        <v>5</v>
      </c>
      <c r="F1871">
        <f t="shared" si="451"/>
        <v>0</v>
      </c>
    </row>
    <row r="1872" spans="1:6" x14ac:dyDescent="0.25">
      <c r="A1872" t="str">
        <f t="shared" si="447"/>
        <v>Shaun Verch</v>
      </c>
      <c r="E1872">
        <f t="shared" ref="E1872:E1874" si="455">E1871</f>
        <v>5</v>
      </c>
      <c r="F1872">
        <f t="shared" si="451"/>
        <v>0</v>
      </c>
    </row>
    <row r="1873" spans="1:6" x14ac:dyDescent="0.25">
      <c r="A1873" t="str">
        <f t="shared" si="447"/>
        <v>Shaun Verch</v>
      </c>
      <c r="C1873">
        <v>1</v>
      </c>
      <c r="D1873" t="s">
        <v>134</v>
      </c>
      <c r="E1873">
        <f t="shared" si="455"/>
        <v>5</v>
      </c>
      <c r="F1873">
        <f t="shared" si="451"/>
        <v>5</v>
      </c>
    </row>
    <row r="1874" spans="1:6" x14ac:dyDescent="0.25">
      <c r="A1874" t="str">
        <f t="shared" ref="A1874:A1903" si="456">A1873</f>
        <v>Shaun Verch</v>
      </c>
      <c r="E1874">
        <f t="shared" si="455"/>
        <v>5</v>
      </c>
      <c r="F1874">
        <f t="shared" si="451"/>
        <v>0</v>
      </c>
    </row>
    <row r="1875" spans="1:6" x14ac:dyDescent="0.25">
      <c r="A1875" t="str">
        <f t="shared" si="456"/>
        <v>Shaun Verch</v>
      </c>
      <c r="B1875" t="s">
        <v>490</v>
      </c>
      <c r="E1875">
        <v>914</v>
      </c>
      <c r="F1875">
        <f t="shared" si="451"/>
        <v>0</v>
      </c>
    </row>
    <row r="1876" spans="1:6" x14ac:dyDescent="0.25">
      <c r="A1876" t="str">
        <f t="shared" si="456"/>
        <v>Shaun Verch</v>
      </c>
      <c r="E1876">
        <f t="shared" ref="E1876:E1879" si="457">E1875</f>
        <v>914</v>
      </c>
      <c r="F1876">
        <f t="shared" si="451"/>
        <v>0</v>
      </c>
    </row>
    <row r="1877" spans="1:6" x14ac:dyDescent="0.25">
      <c r="A1877" t="str">
        <f t="shared" si="456"/>
        <v>Shaun Verch</v>
      </c>
      <c r="C1877">
        <v>0.876</v>
      </c>
      <c r="D1877" t="s">
        <v>66</v>
      </c>
      <c r="E1877">
        <f t="shared" si="457"/>
        <v>914</v>
      </c>
      <c r="F1877">
        <f t="shared" si="451"/>
        <v>800.66399999999999</v>
      </c>
    </row>
    <row r="1878" spans="1:6" x14ac:dyDescent="0.25">
      <c r="A1878" t="str">
        <f t="shared" si="456"/>
        <v>Shaun Verch</v>
      </c>
      <c r="C1878">
        <v>0.123</v>
      </c>
      <c r="D1878" t="s">
        <v>67</v>
      </c>
      <c r="E1878">
        <f t="shared" si="457"/>
        <v>914</v>
      </c>
      <c r="F1878">
        <f t="shared" si="451"/>
        <v>112.422</v>
      </c>
    </row>
    <row r="1879" spans="1:6" x14ac:dyDescent="0.25">
      <c r="A1879" t="str">
        <f t="shared" si="456"/>
        <v>Shaun Verch</v>
      </c>
      <c r="E1879">
        <f t="shared" si="457"/>
        <v>914</v>
      </c>
      <c r="F1879">
        <f t="shared" si="451"/>
        <v>0</v>
      </c>
    </row>
    <row r="1880" spans="1:6" x14ac:dyDescent="0.25">
      <c r="A1880" t="str">
        <f t="shared" si="456"/>
        <v>Shaun Verch</v>
      </c>
      <c r="B1880" t="s">
        <v>491</v>
      </c>
      <c r="E1880">
        <v>2</v>
      </c>
      <c r="F1880">
        <f t="shared" si="451"/>
        <v>0</v>
      </c>
    </row>
    <row r="1881" spans="1:6" x14ac:dyDescent="0.25">
      <c r="A1881" t="str">
        <f t="shared" si="456"/>
        <v>Shaun Verch</v>
      </c>
      <c r="E1881">
        <f t="shared" ref="E1881:E1883" si="458">E1880</f>
        <v>2</v>
      </c>
      <c r="F1881">
        <f t="shared" si="451"/>
        <v>0</v>
      </c>
    </row>
    <row r="1882" spans="1:6" x14ac:dyDescent="0.25">
      <c r="A1882" t="str">
        <f t="shared" si="456"/>
        <v>Shaun Verch</v>
      </c>
      <c r="C1882">
        <v>1</v>
      </c>
      <c r="D1882" t="s">
        <v>13</v>
      </c>
      <c r="E1882">
        <f t="shared" si="458"/>
        <v>2</v>
      </c>
      <c r="F1882">
        <f t="shared" si="451"/>
        <v>2</v>
      </c>
    </row>
    <row r="1883" spans="1:6" x14ac:dyDescent="0.25">
      <c r="A1883" t="str">
        <f t="shared" si="456"/>
        <v>Shaun Verch</v>
      </c>
      <c r="E1883">
        <f t="shared" si="458"/>
        <v>2</v>
      </c>
      <c r="F1883">
        <f t="shared" si="451"/>
        <v>0</v>
      </c>
    </row>
    <row r="1884" spans="1:6" x14ac:dyDescent="0.25">
      <c r="A1884" t="str">
        <f t="shared" si="456"/>
        <v>Shaun Verch</v>
      </c>
      <c r="B1884" t="s">
        <v>492</v>
      </c>
      <c r="E1884">
        <v>61</v>
      </c>
      <c r="F1884">
        <f t="shared" si="451"/>
        <v>0</v>
      </c>
    </row>
    <row r="1885" spans="1:6" x14ac:dyDescent="0.25">
      <c r="A1885" t="str">
        <f t="shared" si="456"/>
        <v>Shaun Verch</v>
      </c>
      <c r="E1885">
        <f t="shared" ref="E1885:E1887" si="459">E1884</f>
        <v>61</v>
      </c>
      <c r="F1885">
        <f t="shared" si="451"/>
        <v>0</v>
      </c>
    </row>
    <row r="1886" spans="1:6" x14ac:dyDescent="0.25">
      <c r="A1886" t="str">
        <f t="shared" si="456"/>
        <v>Shaun Verch</v>
      </c>
      <c r="C1886">
        <v>1</v>
      </c>
      <c r="D1886" t="s">
        <v>176</v>
      </c>
      <c r="E1886">
        <f t="shared" si="459"/>
        <v>61</v>
      </c>
      <c r="F1886">
        <f t="shared" si="451"/>
        <v>61</v>
      </c>
    </row>
    <row r="1887" spans="1:6" x14ac:dyDescent="0.25">
      <c r="A1887" t="str">
        <f t="shared" si="456"/>
        <v>Shaun Verch</v>
      </c>
      <c r="E1887">
        <f t="shared" si="459"/>
        <v>61</v>
      </c>
      <c r="F1887">
        <f t="shared" si="451"/>
        <v>0</v>
      </c>
    </row>
    <row r="1888" spans="1:6" x14ac:dyDescent="0.25">
      <c r="A1888" t="str">
        <f t="shared" si="456"/>
        <v>Shaun Verch</v>
      </c>
      <c r="B1888" t="s">
        <v>493</v>
      </c>
      <c r="E1888">
        <v>4</v>
      </c>
      <c r="F1888">
        <f t="shared" si="451"/>
        <v>0</v>
      </c>
    </row>
    <row r="1889" spans="1:6" x14ac:dyDescent="0.25">
      <c r="A1889" t="str">
        <f t="shared" si="456"/>
        <v>Shaun Verch</v>
      </c>
      <c r="E1889">
        <f t="shared" ref="E1889:E1891" si="460">E1888</f>
        <v>4</v>
      </c>
      <c r="F1889">
        <f t="shared" si="451"/>
        <v>0</v>
      </c>
    </row>
    <row r="1890" spans="1:6" x14ac:dyDescent="0.25">
      <c r="A1890" t="str">
        <f t="shared" si="456"/>
        <v>Shaun Verch</v>
      </c>
      <c r="C1890">
        <v>1</v>
      </c>
      <c r="D1890" t="s">
        <v>13</v>
      </c>
      <c r="E1890">
        <f t="shared" si="460"/>
        <v>4</v>
      </c>
      <c r="F1890">
        <f t="shared" si="451"/>
        <v>4</v>
      </c>
    </row>
    <row r="1891" spans="1:6" x14ac:dyDescent="0.25">
      <c r="A1891" t="str">
        <f t="shared" si="456"/>
        <v>Shaun Verch</v>
      </c>
      <c r="E1891">
        <f t="shared" si="460"/>
        <v>4</v>
      </c>
      <c r="F1891">
        <f t="shared" si="451"/>
        <v>0</v>
      </c>
    </row>
    <row r="1892" spans="1:6" x14ac:dyDescent="0.25">
      <c r="A1892" t="str">
        <f t="shared" si="456"/>
        <v>Shaun Verch</v>
      </c>
      <c r="B1892" t="s">
        <v>494</v>
      </c>
      <c r="E1892">
        <v>4</v>
      </c>
      <c r="F1892">
        <f t="shared" si="451"/>
        <v>0</v>
      </c>
    </row>
    <row r="1893" spans="1:6" x14ac:dyDescent="0.25">
      <c r="A1893" t="str">
        <f t="shared" si="456"/>
        <v>Shaun Verch</v>
      </c>
      <c r="E1893">
        <f t="shared" ref="E1893:E1895" si="461">E1892</f>
        <v>4</v>
      </c>
      <c r="F1893">
        <f t="shared" si="451"/>
        <v>0</v>
      </c>
    </row>
    <row r="1894" spans="1:6" x14ac:dyDescent="0.25">
      <c r="A1894" t="str">
        <f t="shared" si="456"/>
        <v>Shaun Verch</v>
      </c>
      <c r="C1894">
        <v>1</v>
      </c>
      <c r="D1894" t="s">
        <v>13</v>
      </c>
      <c r="E1894">
        <f t="shared" si="461"/>
        <v>4</v>
      </c>
      <c r="F1894">
        <f t="shared" si="451"/>
        <v>4</v>
      </c>
    </row>
    <row r="1895" spans="1:6" x14ac:dyDescent="0.25">
      <c r="A1895" t="str">
        <f t="shared" si="456"/>
        <v>Shaun Verch</v>
      </c>
      <c r="E1895">
        <f t="shared" si="461"/>
        <v>4</v>
      </c>
      <c r="F1895">
        <f t="shared" si="451"/>
        <v>0</v>
      </c>
    </row>
    <row r="1896" spans="1:6" x14ac:dyDescent="0.25">
      <c r="A1896" t="str">
        <f t="shared" si="456"/>
        <v>Shaun Verch</v>
      </c>
      <c r="B1896" t="s">
        <v>495</v>
      </c>
      <c r="E1896">
        <v>4</v>
      </c>
      <c r="F1896">
        <f t="shared" si="451"/>
        <v>0</v>
      </c>
    </row>
    <row r="1897" spans="1:6" x14ac:dyDescent="0.25">
      <c r="A1897" t="str">
        <f t="shared" si="456"/>
        <v>Shaun Verch</v>
      </c>
      <c r="E1897">
        <f t="shared" ref="E1897:E1899" si="462">E1896</f>
        <v>4</v>
      </c>
      <c r="F1897">
        <f t="shared" si="451"/>
        <v>0</v>
      </c>
    </row>
    <row r="1898" spans="1:6" x14ac:dyDescent="0.25">
      <c r="A1898" t="str">
        <f t="shared" si="456"/>
        <v>Shaun Verch</v>
      </c>
      <c r="C1898">
        <v>1</v>
      </c>
      <c r="D1898" t="s">
        <v>13</v>
      </c>
      <c r="E1898">
        <f t="shared" si="462"/>
        <v>4</v>
      </c>
      <c r="F1898">
        <f t="shared" si="451"/>
        <v>4</v>
      </c>
    </row>
    <row r="1899" spans="1:6" x14ac:dyDescent="0.25">
      <c r="A1899" t="str">
        <f t="shared" si="456"/>
        <v>Shaun Verch</v>
      </c>
      <c r="E1899">
        <f t="shared" si="462"/>
        <v>4</v>
      </c>
      <c r="F1899">
        <f t="shared" si="451"/>
        <v>0</v>
      </c>
    </row>
    <row r="1900" spans="1:6" x14ac:dyDescent="0.25">
      <c r="A1900" t="str">
        <f t="shared" si="456"/>
        <v>Shaun Verch</v>
      </c>
      <c r="B1900" t="s">
        <v>496</v>
      </c>
      <c r="E1900">
        <v>99</v>
      </c>
      <c r="F1900">
        <f t="shared" si="451"/>
        <v>0</v>
      </c>
    </row>
    <row r="1901" spans="1:6" x14ac:dyDescent="0.25">
      <c r="A1901" t="str">
        <f t="shared" si="456"/>
        <v>Shaun Verch</v>
      </c>
      <c r="E1901">
        <f t="shared" ref="E1901:E1904" si="463">E1900</f>
        <v>99</v>
      </c>
      <c r="F1901">
        <f t="shared" si="451"/>
        <v>0</v>
      </c>
    </row>
    <row r="1902" spans="1:6" x14ac:dyDescent="0.25">
      <c r="A1902" t="str">
        <f t="shared" si="456"/>
        <v>Shaun Verch</v>
      </c>
      <c r="C1902">
        <v>0.69</v>
      </c>
      <c r="D1902" t="s">
        <v>13</v>
      </c>
      <c r="E1902">
        <f t="shared" si="463"/>
        <v>99</v>
      </c>
      <c r="F1902">
        <f t="shared" si="451"/>
        <v>68.309999999999988</v>
      </c>
    </row>
    <row r="1903" spans="1:6" x14ac:dyDescent="0.25">
      <c r="A1903" t="str">
        <f t="shared" si="456"/>
        <v>Shaun Verch</v>
      </c>
      <c r="C1903">
        <v>0.309</v>
      </c>
      <c r="D1903" t="s">
        <v>97</v>
      </c>
      <c r="E1903">
        <f t="shared" si="463"/>
        <v>99</v>
      </c>
      <c r="F1903">
        <f t="shared" si="451"/>
        <v>30.591000000000001</v>
      </c>
    </row>
    <row r="1904" spans="1:6" x14ac:dyDescent="0.25">
      <c r="A1904" t="s">
        <v>569</v>
      </c>
      <c r="E1904">
        <f t="shared" si="463"/>
        <v>99</v>
      </c>
      <c r="F1904">
        <f t="shared" si="451"/>
        <v>0</v>
      </c>
    </row>
    <row r="1905" spans="1:6" x14ac:dyDescent="0.25">
      <c r="A1905" t="str">
        <f t="shared" ref="A1905:A1936" si="464">A1904</f>
        <v>Spencer T</v>
      </c>
      <c r="B1905" t="s">
        <v>499</v>
      </c>
      <c r="E1905">
        <v>6</v>
      </c>
      <c r="F1905">
        <f t="shared" si="451"/>
        <v>0</v>
      </c>
    </row>
    <row r="1906" spans="1:6" x14ac:dyDescent="0.25">
      <c r="A1906" t="str">
        <f t="shared" si="464"/>
        <v>Spencer T</v>
      </c>
      <c r="E1906">
        <f t="shared" ref="E1906:E1908" si="465">E1905</f>
        <v>6</v>
      </c>
      <c r="F1906">
        <f t="shared" si="451"/>
        <v>0</v>
      </c>
    </row>
    <row r="1907" spans="1:6" x14ac:dyDescent="0.25">
      <c r="A1907" t="str">
        <f t="shared" si="464"/>
        <v>Spencer T</v>
      </c>
      <c r="C1907">
        <v>1</v>
      </c>
      <c r="D1907" t="s">
        <v>140</v>
      </c>
      <c r="E1907">
        <f t="shared" si="465"/>
        <v>6</v>
      </c>
      <c r="F1907">
        <f t="shared" si="451"/>
        <v>6</v>
      </c>
    </row>
    <row r="1908" spans="1:6" x14ac:dyDescent="0.25">
      <c r="A1908" t="str">
        <f t="shared" si="464"/>
        <v>Spencer T</v>
      </c>
      <c r="E1908">
        <f t="shared" si="465"/>
        <v>6</v>
      </c>
      <c r="F1908">
        <f t="shared" si="451"/>
        <v>0</v>
      </c>
    </row>
    <row r="1909" spans="1:6" x14ac:dyDescent="0.25">
      <c r="A1909" t="str">
        <f t="shared" si="464"/>
        <v>Spencer T</v>
      </c>
      <c r="B1909" t="s">
        <v>500</v>
      </c>
      <c r="E1909">
        <v>8</v>
      </c>
      <c r="F1909">
        <f t="shared" si="451"/>
        <v>0</v>
      </c>
    </row>
    <row r="1910" spans="1:6" x14ac:dyDescent="0.25">
      <c r="A1910" t="str">
        <f t="shared" si="464"/>
        <v>Spencer T</v>
      </c>
      <c r="E1910">
        <f t="shared" ref="E1910:E1912" si="466">E1909</f>
        <v>8</v>
      </c>
      <c r="F1910">
        <f t="shared" si="451"/>
        <v>0</v>
      </c>
    </row>
    <row r="1911" spans="1:6" x14ac:dyDescent="0.25">
      <c r="A1911" t="str">
        <f t="shared" si="464"/>
        <v>Spencer T</v>
      </c>
      <c r="C1911">
        <v>1</v>
      </c>
      <c r="D1911" t="s">
        <v>17</v>
      </c>
      <c r="E1911">
        <f t="shared" si="466"/>
        <v>8</v>
      </c>
      <c r="F1911">
        <f t="shared" si="451"/>
        <v>8</v>
      </c>
    </row>
    <row r="1912" spans="1:6" x14ac:dyDescent="0.25">
      <c r="A1912" t="str">
        <f t="shared" si="464"/>
        <v>Spencer T</v>
      </c>
      <c r="E1912">
        <f t="shared" si="466"/>
        <v>8</v>
      </c>
      <c r="F1912">
        <f t="shared" si="451"/>
        <v>0</v>
      </c>
    </row>
    <row r="1913" spans="1:6" x14ac:dyDescent="0.25">
      <c r="A1913" t="str">
        <f t="shared" si="464"/>
        <v>Spencer T</v>
      </c>
      <c r="B1913" t="s">
        <v>501</v>
      </c>
      <c r="E1913">
        <v>59</v>
      </c>
      <c r="F1913">
        <f t="shared" si="451"/>
        <v>0</v>
      </c>
    </row>
    <row r="1914" spans="1:6" x14ac:dyDescent="0.25">
      <c r="A1914" t="str">
        <f t="shared" si="464"/>
        <v>Spencer T</v>
      </c>
      <c r="E1914">
        <f t="shared" ref="E1914:E1917" si="467">E1913</f>
        <v>59</v>
      </c>
      <c r="F1914">
        <f t="shared" si="451"/>
        <v>0</v>
      </c>
    </row>
    <row r="1915" spans="1:6" x14ac:dyDescent="0.25">
      <c r="A1915" t="str">
        <f t="shared" si="464"/>
        <v>Spencer T</v>
      </c>
      <c r="C1915">
        <v>0.98099999999999998</v>
      </c>
      <c r="D1915" t="s">
        <v>9</v>
      </c>
      <c r="E1915">
        <f t="shared" si="467"/>
        <v>59</v>
      </c>
      <c r="F1915">
        <f t="shared" si="451"/>
        <v>57.878999999999998</v>
      </c>
    </row>
    <row r="1916" spans="1:6" x14ac:dyDescent="0.25">
      <c r="A1916" t="str">
        <f t="shared" si="464"/>
        <v>Spencer T</v>
      </c>
      <c r="C1916">
        <v>1.7999999999999999E-2</v>
      </c>
      <c r="D1916" t="s">
        <v>42</v>
      </c>
      <c r="E1916">
        <f t="shared" si="467"/>
        <v>59</v>
      </c>
      <c r="F1916">
        <f t="shared" si="451"/>
        <v>1.0619999999999998</v>
      </c>
    </row>
    <row r="1917" spans="1:6" x14ac:dyDescent="0.25">
      <c r="A1917" t="str">
        <f t="shared" si="464"/>
        <v>Spencer T</v>
      </c>
      <c r="E1917">
        <f t="shared" si="467"/>
        <v>59</v>
      </c>
      <c r="F1917">
        <f t="shared" si="451"/>
        <v>0</v>
      </c>
    </row>
    <row r="1918" spans="1:6" x14ac:dyDescent="0.25">
      <c r="A1918" t="str">
        <f t="shared" si="464"/>
        <v>Spencer T</v>
      </c>
      <c r="B1918" t="s">
        <v>502</v>
      </c>
      <c r="E1918">
        <v>954</v>
      </c>
      <c r="F1918">
        <f t="shared" si="451"/>
        <v>0</v>
      </c>
    </row>
    <row r="1919" spans="1:6" x14ac:dyDescent="0.25">
      <c r="A1919" t="str">
        <f t="shared" si="464"/>
        <v>Spencer T</v>
      </c>
      <c r="E1919">
        <f t="shared" ref="E1919:E1925" si="468">E1918</f>
        <v>954</v>
      </c>
      <c r="F1919">
        <f t="shared" si="451"/>
        <v>0</v>
      </c>
    </row>
    <row r="1920" spans="1:6" x14ac:dyDescent="0.25">
      <c r="A1920" t="str">
        <f t="shared" si="464"/>
        <v>Spencer T</v>
      </c>
      <c r="C1920">
        <v>0.20200000000000001</v>
      </c>
      <c r="D1920" t="s">
        <v>140</v>
      </c>
      <c r="E1920">
        <f t="shared" si="468"/>
        <v>954</v>
      </c>
      <c r="F1920">
        <f t="shared" si="451"/>
        <v>192.708</v>
      </c>
    </row>
    <row r="1921" spans="1:6" x14ac:dyDescent="0.25">
      <c r="A1921" t="str">
        <f t="shared" si="464"/>
        <v>Spencer T</v>
      </c>
      <c r="C1921">
        <v>0.14299999999999999</v>
      </c>
      <c r="D1921" t="s">
        <v>223</v>
      </c>
      <c r="E1921">
        <f t="shared" si="468"/>
        <v>954</v>
      </c>
      <c r="F1921">
        <f t="shared" si="451"/>
        <v>136.422</v>
      </c>
    </row>
    <row r="1922" spans="1:6" x14ac:dyDescent="0.25">
      <c r="A1922" t="str">
        <f t="shared" si="464"/>
        <v>Spencer T</v>
      </c>
      <c r="C1922">
        <v>0.14699999999999999</v>
      </c>
      <c r="D1922" t="s">
        <v>9</v>
      </c>
      <c r="E1922">
        <f t="shared" si="468"/>
        <v>954</v>
      </c>
      <c r="F1922">
        <f t="shared" si="451"/>
        <v>140.238</v>
      </c>
    </row>
    <row r="1923" spans="1:6" x14ac:dyDescent="0.25">
      <c r="A1923" t="str">
        <f t="shared" si="464"/>
        <v>Spencer T</v>
      </c>
      <c r="C1923">
        <v>0.01</v>
      </c>
      <c r="D1923" t="s">
        <v>79</v>
      </c>
      <c r="E1923">
        <f t="shared" si="468"/>
        <v>954</v>
      </c>
      <c r="F1923">
        <f t="shared" ref="F1923:F1986" si="469">E1923*C1923</f>
        <v>9.5400000000000009</v>
      </c>
    </row>
    <row r="1924" spans="1:6" x14ac:dyDescent="0.25">
      <c r="A1924" t="str">
        <f t="shared" si="464"/>
        <v>Spencer T</v>
      </c>
      <c r="C1924">
        <v>0.496</v>
      </c>
      <c r="D1924" t="s">
        <v>134</v>
      </c>
      <c r="E1924">
        <f t="shared" si="468"/>
        <v>954</v>
      </c>
      <c r="F1924">
        <f t="shared" si="469"/>
        <v>473.18399999999997</v>
      </c>
    </row>
    <row r="1925" spans="1:6" x14ac:dyDescent="0.25">
      <c r="A1925" t="str">
        <f t="shared" si="464"/>
        <v>Spencer T</v>
      </c>
      <c r="E1925">
        <f t="shared" si="468"/>
        <v>954</v>
      </c>
      <c r="F1925">
        <f t="shared" si="469"/>
        <v>0</v>
      </c>
    </row>
    <row r="1926" spans="1:6" x14ac:dyDescent="0.25">
      <c r="A1926" t="str">
        <f t="shared" si="464"/>
        <v>Spencer T</v>
      </c>
      <c r="B1926" t="s">
        <v>503</v>
      </c>
      <c r="E1926">
        <v>8</v>
      </c>
      <c r="F1926">
        <f t="shared" si="469"/>
        <v>0</v>
      </c>
    </row>
    <row r="1927" spans="1:6" x14ac:dyDescent="0.25">
      <c r="A1927" t="str">
        <f t="shared" si="464"/>
        <v>Spencer T</v>
      </c>
      <c r="E1927">
        <f t="shared" ref="E1927:E1929" si="470">E1926</f>
        <v>8</v>
      </c>
      <c r="F1927">
        <f t="shared" si="469"/>
        <v>0</v>
      </c>
    </row>
    <row r="1928" spans="1:6" x14ac:dyDescent="0.25">
      <c r="A1928" t="str">
        <f t="shared" si="464"/>
        <v>Spencer T</v>
      </c>
      <c r="C1928">
        <v>1</v>
      </c>
      <c r="D1928" t="s">
        <v>9</v>
      </c>
      <c r="E1928">
        <f t="shared" si="470"/>
        <v>8</v>
      </c>
      <c r="F1928">
        <f t="shared" si="469"/>
        <v>8</v>
      </c>
    </row>
    <row r="1929" spans="1:6" x14ac:dyDescent="0.25">
      <c r="A1929" t="str">
        <f t="shared" si="464"/>
        <v>Spencer T</v>
      </c>
      <c r="E1929">
        <f t="shared" si="470"/>
        <v>8</v>
      </c>
      <c r="F1929">
        <f t="shared" si="469"/>
        <v>0</v>
      </c>
    </row>
    <row r="1930" spans="1:6" x14ac:dyDescent="0.25">
      <c r="A1930" t="str">
        <f t="shared" si="464"/>
        <v>Spencer T</v>
      </c>
      <c r="B1930" t="s">
        <v>504</v>
      </c>
      <c r="E1930">
        <v>2</v>
      </c>
      <c r="F1930">
        <f t="shared" si="469"/>
        <v>0</v>
      </c>
    </row>
    <row r="1931" spans="1:6" x14ac:dyDescent="0.25">
      <c r="A1931" t="str">
        <f t="shared" si="464"/>
        <v>Spencer T</v>
      </c>
      <c r="E1931">
        <f t="shared" ref="E1931:E1933" si="471">E1930</f>
        <v>2</v>
      </c>
      <c r="F1931">
        <f t="shared" si="469"/>
        <v>0</v>
      </c>
    </row>
    <row r="1932" spans="1:6" x14ac:dyDescent="0.25">
      <c r="A1932" t="str">
        <f t="shared" si="464"/>
        <v>Spencer T</v>
      </c>
      <c r="C1932">
        <v>1</v>
      </c>
      <c r="D1932" t="s">
        <v>9</v>
      </c>
      <c r="E1932">
        <f t="shared" si="471"/>
        <v>2</v>
      </c>
      <c r="F1932">
        <f t="shared" si="469"/>
        <v>2</v>
      </c>
    </row>
    <row r="1933" spans="1:6" x14ac:dyDescent="0.25">
      <c r="A1933" t="str">
        <f t="shared" si="464"/>
        <v>Spencer T</v>
      </c>
      <c r="E1933">
        <f t="shared" si="471"/>
        <v>2</v>
      </c>
      <c r="F1933">
        <f t="shared" si="469"/>
        <v>0</v>
      </c>
    </row>
    <row r="1934" spans="1:6" x14ac:dyDescent="0.25">
      <c r="A1934" t="str">
        <f t="shared" si="464"/>
        <v>Spencer T</v>
      </c>
      <c r="B1934" t="s">
        <v>505</v>
      </c>
      <c r="E1934">
        <v>51</v>
      </c>
      <c r="F1934">
        <f t="shared" si="469"/>
        <v>0</v>
      </c>
    </row>
    <row r="1935" spans="1:6" x14ac:dyDescent="0.25">
      <c r="A1935" t="str">
        <f t="shared" si="464"/>
        <v>Spencer T</v>
      </c>
      <c r="E1935">
        <f t="shared" ref="E1935:E1938" si="472">E1934</f>
        <v>51</v>
      </c>
      <c r="F1935">
        <f t="shared" si="469"/>
        <v>0</v>
      </c>
    </row>
    <row r="1936" spans="1:6" x14ac:dyDescent="0.25">
      <c r="A1936" t="str">
        <f t="shared" si="464"/>
        <v>Spencer T</v>
      </c>
      <c r="C1936">
        <v>0.73399999999999999</v>
      </c>
      <c r="D1936" t="s">
        <v>67</v>
      </c>
      <c r="E1936">
        <f t="shared" si="472"/>
        <v>51</v>
      </c>
      <c r="F1936">
        <f t="shared" si="469"/>
        <v>37.433999999999997</v>
      </c>
    </row>
    <row r="1937" spans="1:6" x14ac:dyDescent="0.25">
      <c r="A1937" t="str">
        <f t="shared" ref="A1937:A1968" si="473">A1936</f>
        <v>Spencer T</v>
      </c>
      <c r="C1937">
        <v>0.26500000000000001</v>
      </c>
      <c r="D1937" t="s">
        <v>18</v>
      </c>
      <c r="E1937">
        <f t="shared" si="472"/>
        <v>51</v>
      </c>
      <c r="F1937">
        <f t="shared" si="469"/>
        <v>13.515000000000001</v>
      </c>
    </row>
    <row r="1938" spans="1:6" x14ac:dyDescent="0.25">
      <c r="A1938" t="str">
        <f t="shared" si="473"/>
        <v>Spencer T</v>
      </c>
      <c r="E1938">
        <f t="shared" si="472"/>
        <v>51</v>
      </c>
      <c r="F1938">
        <f t="shared" si="469"/>
        <v>0</v>
      </c>
    </row>
    <row r="1939" spans="1:6" x14ac:dyDescent="0.25">
      <c r="A1939" t="str">
        <f t="shared" si="473"/>
        <v>Spencer T</v>
      </c>
      <c r="B1939" t="s">
        <v>506</v>
      </c>
      <c r="E1939">
        <v>10</v>
      </c>
      <c r="F1939">
        <f t="shared" si="469"/>
        <v>0</v>
      </c>
    </row>
    <row r="1940" spans="1:6" x14ac:dyDescent="0.25">
      <c r="A1940" t="str">
        <f t="shared" si="473"/>
        <v>Spencer T</v>
      </c>
      <c r="E1940">
        <f t="shared" ref="E1940:E1943" si="474">E1939</f>
        <v>10</v>
      </c>
      <c r="F1940">
        <f t="shared" si="469"/>
        <v>0</v>
      </c>
    </row>
    <row r="1941" spans="1:6" x14ac:dyDescent="0.25">
      <c r="A1941" t="str">
        <f t="shared" si="473"/>
        <v>Spencer T</v>
      </c>
      <c r="C1941">
        <v>0.21199999999999999</v>
      </c>
      <c r="D1941" t="s">
        <v>13</v>
      </c>
      <c r="E1941">
        <f t="shared" si="474"/>
        <v>10</v>
      </c>
      <c r="F1941">
        <f t="shared" si="469"/>
        <v>2.12</v>
      </c>
    </row>
    <row r="1942" spans="1:6" x14ac:dyDescent="0.25">
      <c r="A1942" t="str">
        <f t="shared" si="473"/>
        <v>Spencer T</v>
      </c>
      <c r="C1942">
        <v>0.78700000000000003</v>
      </c>
      <c r="D1942" t="s">
        <v>79</v>
      </c>
      <c r="E1942">
        <f t="shared" si="474"/>
        <v>10</v>
      </c>
      <c r="F1942">
        <f t="shared" si="469"/>
        <v>7.87</v>
      </c>
    </row>
    <row r="1943" spans="1:6" x14ac:dyDescent="0.25">
      <c r="A1943" t="str">
        <f t="shared" si="473"/>
        <v>Spencer T</v>
      </c>
      <c r="E1943">
        <f t="shared" si="474"/>
        <v>10</v>
      </c>
      <c r="F1943">
        <f t="shared" si="469"/>
        <v>0</v>
      </c>
    </row>
    <row r="1944" spans="1:6" x14ac:dyDescent="0.25">
      <c r="A1944" t="str">
        <f t="shared" si="473"/>
        <v>Spencer T</v>
      </c>
      <c r="B1944" t="s">
        <v>507</v>
      </c>
      <c r="E1944">
        <v>18</v>
      </c>
      <c r="F1944">
        <f t="shared" si="469"/>
        <v>0</v>
      </c>
    </row>
    <row r="1945" spans="1:6" x14ac:dyDescent="0.25">
      <c r="A1945" t="str">
        <f t="shared" si="473"/>
        <v>Spencer T</v>
      </c>
      <c r="E1945">
        <f t="shared" ref="E1945:E1948" si="475">E1944</f>
        <v>18</v>
      </c>
      <c r="F1945">
        <f t="shared" si="469"/>
        <v>0</v>
      </c>
    </row>
    <row r="1946" spans="1:6" x14ac:dyDescent="0.25">
      <c r="A1946" t="str">
        <f t="shared" si="473"/>
        <v>Spencer T</v>
      </c>
      <c r="C1946">
        <v>3.7999999999999999E-2</v>
      </c>
      <c r="D1946" t="s">
        <v>61</v>
      </c>
      <c r="E1946">
        <f t="shared" si="475"/>
        <v>18</v>
      </c>
      <c r="F1946">
        <f t="shared" si="469"/>
        <v>0.68399999999999994</v>
      </c>
    </row>
    <row r="1947" spans="1:6" x14ac:dyDescent="0.25">
      <c r="A1947" t="str">
        <f t="shared" si="473"/>
        <v>Spencer T</v>
      </c>
      <c r="C1947">
        <v>0.96099999999999997</v>
      </c>
      <c r="D1947" t="s">
        <v>9</v>
      </c>
      <c r="E1947">
        <f t="shared" si="475"/>
        <v>18</v>
      </c>
      <c r="F1947">
        <f t="shared" si="469"/>
        <v>17.297999999999998</v>
      </c>
    </row>
    <row r="1948" spans="1:6" x14ac:dyDescent="0.25">
      <c r="A1948" t="str">
        <f t="shared" si="473"/>
        <v>Spencer T</v>
      </c>
      <c r="E1948">
        <f t="shared" si="475"/>
        <v>18</v>
      </c>
      <c r="F1948">
        <f t="shared" si="469"/>
        <v>0</v>
      </c>
    </row>
    <row r="1949" spans="1:6" x14ac:dyDescent="0.25">
      <c r="A1949" t="str">
        <f t="shared" si="473"/>
        <v>Spencer T</v>
      </c>
      <c r="B1949" t="s">
        <v>508</v>
      </c>
      <c r="E1949">
        <v>3</v>
      </c>
      <c r="F1949">
        <f t="shared" si="469"/>
        <v>0</v>
      </c>
    </row>
    <row r="1950" spans="1:6" x14ac:dyDescent="0.25">
      <c r="A1950" t="str">
        <f t="shared" si="473"/>
        <v>Spencer T</v>
      </c>
      <c r="E1950">
        <f t="shared" ref="E1950:E1952" si="476">E1949</f>
        <v>3</v>
      </c>
      <c r="F1950">
        <f t="shared" si="469"/>
        <v>0</v>
      </c>
    </row>
    <row r="1951" spans="1:6" x14ac:dyDescent="0.25">
      <c r="A1951" t="str">
        <f t="shared" si="473"/>
        <v>Spencer T</v>
      </c>
      <c r="C1951">
        <v>1</v>
      </c>
      <c r="D1951" t="s">
        <v>9</v>
      </c>
      <c r="E1951">
        <f t="shared" si="476"/>
        <v>3</v>
      </c>
      <c r="F1951">
        <f t="shared" si="469"/>
        <v>3</v>
      </c>
    </row>
    <row r="1952" spans="1:6" x14ac:dyDescent="0.25">
      <c r="A1952" t="str">
        <f t="shared" si="473"/>
        <v>Spencer T</v>
      </c>
      <c r="E1952">
        <f t="shared" si="476"/>
        <v>3</v>
      </c>
      <c r="F1952">
        <f t="shared" si="469"/>
        <v>0</v>
      </c>
    </row>
    <row r="1953" spans="1:6" x14ac:dyDescent="0.25">
      <c r="A1953" t="str">
        <f t="shared" si="473"/>
        <v>Spencer T</v>
      </c>
      <c r="B1953" t="s">
        <v>509</v>
      </c>
      <c r="E1953">
        <v>5</v>
      </c>
      <c r="F1953">
        <f t="shared" si="469"/>
        <v>0</v>
      </c>
    </row>
    <row r="1954" spans="1:6" x14ac:dyDescent="0.25">
      <c r="A1954" t="str">
        <f t="shared" si="473"/>
        <v>Spencer T</v>
      </c>
      <c r="E1954">
        <f t="shared" ref="E1954:E1956" si="477">E1953</f>
        <v>5</v>
      </c>
      <c r="F1954">
        <f t="shared" si="469"/>
        <v>0</v>
      </c>
    </row>
    <row r="1955" spans="1:6" x14ac:dyDescent="0.25">
      <c r="A1955" t="str">
        <f t="shared" si="473"/>
        <v>Spencer T</v>
      </c>
      <c r="C1955">
        <v>1</v>
      </c>
      <c r="D1955" t="s">
        <v>79</v>
      </c>
      <c r="E1955">
        <f t="shared" si="477"/>
        <v>5</v>
      </c>
      <c r="F1955">
        <f t="shared" si="469"/>
        <v>5</v>
      </c>
    </row>
    <row r="1956" spans="1:6" x14ac:dyDescent="0.25">
      <c r="A1956" t="str">
        <f t="shared" si="473"/>
        <v>Spencer T</v>
      </c>
      <c r="E1956">
        <f t="shared" si="477"/>
        <v>5</v>
      </c>
      <c r="F1956">
        <f t="shared" si="469"/>
        <v>0</v>
      </c>
    </row>
    <row r="1957" spans="1:6" x14ac:dyDescent="0.25">
      <c r="A1957" t="str">
        <f t="shared" si="473"/>
        <v>Spencer T</v>
      </c>
      <c r="B1957" t="s">
        <v>510</v>
      </c>
      <c r="E1957">
        <v>2</v>
      </c>
      <c r="F1957">
        <f t="shared" si="469"/>
        <v>0</v>
      </c>
    </row>
    <row r="1958" spans="1:6" x14ac:dyDescent="0.25">
      <c r="A1958" t="str">
        <f t="shared" si="473"/>
        <v>Spencer T</v>
      </c>
      <c r="E1958">
        <f t="shared" ref="E1958:E1960" si="478">E1957</f>
        <v>2</v>
      </c>
      <c r="F1958">
        <f t="shared" si="469"/>
        <v>0</v>
      </c>
    </row>
    <row r="1959" spans="1:6" x14ac:dyDescent="0.25">
      <c r="A1959" t="str">
        <f t="shared" si="473"/>
        <v>Spencer T</v>
      </c>
      <c r="C1959">
        <v>1</v>
      </c>
      <c r="D1959" t="s">
        <v>79</v>
      </c>
      <c r="E1959">
        <f t="shared" si="478"/>
        <v>2</v>
      </c>
      <c r="F1959">
        <f t="shared" si="469"/>
        <v>2</v>
      </c>
    </row>
    <row r="1960" spans="1:6" x14ac:dyDescent="0.25">
      <c r="A1960" t="str">
        <f t="shared" si="473"/>
        <v>Spencer T</v>
      </c>
      <c r="E1960">
        <f t="shared" si="478"/>
        <v>2</v>
      </c>
      <c r="F1960">
        <f t="shared" si="469"/>
        <v>0</v>
      </c>
    </row>
    <row r="1961" spans="1:6" x14ac:dyDescent="0.25">
      <c r="A1961" t="str">
        <f t="shared" si="473"/>
        <v>Spencer T</v>
      </c>
      <c r="B1961" t="s">
        <v>511</v>
      </c>
      <c r="E1961">
        <v>6</v>
      </c>
      <c r="F1961">
        <f t="shared" si="469"/>
        <v>0</v>
      </c>
    </row>
    <row r="1962" spans="1:6" x14ac:dyDescent="0.25">
      <c r="A1962" t="str">
        <f t="shared" si="473"/>
        <v>Spencer T</v>
      </c>
      <c r="E1962">
        <f t="shared" ref="E1962:E1964" si="479">E1961</f>
        <v>6</v>
      </c>
      <c r="F1962">
        <f t="shared" si="469"/>
        <v>0</v>
      </c>
    </row>
    <row r="1963" spans="1:6" x14ac:dyDescent="0.25">
      <c r="A1963" t="str">
        <f t="shared" si="473"/>
        <v>Spencer T</v>
      </c>
      <c r="C1963">
        <v>1</v>
      </c>
      <c r="D1963" t="s">
        <v>79</v>
      </c>
      <c r="E1963">
        <f t="shared" si="479"/>
        <v>6</v>
      </c>
      <c r="F1963">
        <f t="shared" si="469"/>
        <v>6</v>
      </c>
    </row>
    <row r="1964" spans="1:6" x14ac:dyDescent="0.25">
      <c r="A1964" t="str">
        <f t="shared" si="473"/>
        <v>Spencer T</v>
      </c>
      <c r="E1964">
        <f t="shared" si="479"/>
        <v>6</v>
      </c>
      <c r="F1964">
        <f t="shared" si="469"/>
        <v>0</v>
      </c>
    </row>
    <row r="1965" spans="1:6" x14ac:dyDescent="0.25">
      <c r="A1965" t="str">
        <f t="shared" si="473"/>
        <v>Spencer T</v>
      </c>
      <c r="B1965" t="s">
        <v>512</v>
      </c>
      <c r="E1965">
        <v>28</v>
      </c>
      <c r="F1965">
        <f t="shared" si="469"/>
        <v>0</v>
      </c>
    </row>
    <row r="1966" spans="1:6" x14ac:dyDescent="0.25">
      <c r="A1966" t="str">
        <f t="shared" si="473"/>
        <v>Spencer T</v>
      </c>
      <c r="E1966">
        <f t="shared" ref="E1966:E1968" si="480">E1965</f>
        <v>28</v>
      </c>
      <c r="F1966">
        <f t="shared" si="469"/>
        <v>0</v>
      </c>
    </row>
    <row r="1967" spans="1:6" x14ac:dyDescent="0.25">
      <c r="A1967" t="str">
        <f t="shared" si="473"/>
        <v>Spencer T</v>
      </c>
      <c r="C1967">
        <v>1</v>
      </c>
      <c r="D1967" t="s">
        <v>126</v>
      </c>
      <c r="E1967">
        <f t="shared" si="480"/>
        <v>28</v>
      </c>
      <c r="F1967">
        <f t="shared" si="469"/>
        <v>28</v>
      </c>
    </row>
    <row r="1968" spans="1:6" x14ac:dyDescent="0.25">
      <c r="A1968" t="str">
        <f t="shared" si="473"/>
        <v>Spencer T</v>
      </c>
      <c r="E1968">
        <f t="shared" si="480"/>
        <v>28</v>
      </c>
      <c r="F1968">
        <f t="shared" si="469"/>
        <v>0</v>
      </c>
    </row>
    <row r="1969" spans="1:6" x14ac:dyDescent="0.25">
      <c r="A1969" t="str">
        <f t="shared" ref="A1969:A2000" si="481">A1968</f>
        <v>Spencer T</v>
      </c>
      <c r="B1969" t="s">
        <v>513</v>
      </c>
      <c r="E1969">
        <v>78</v>
      </c>
      <c r="F1969">
        <f t="shared" si="469"/>
        <v>0</v>
      </c>
    </row>
    <row r="1970" spans="1:6" x14ac:dyDescent="0.25">
      <c r="A1970" t="str">
        <f t="shared" si="481"/>
        <v>Spencer T</v>
      </c>
      <c r="E1970">
        <f t="shared" ref="E1970:E1973" si="482">E1969</f>
        <v>78</v>
      </c>
      <c r="F1970">
        <f t="shared" si="469"/>
        <v>0</v>
      </c>
    </row>
    <row r="1971" spans="1:6" x14ac:dyDescent="0.25">
      <c r="A1971" t="str">
        <f t="shared" si="481"/>
        <v>Spencer T</v>
      </c>
      <c r="C1971">
        <v>0.66600000000000004</v>
      </c>
      <c r="D1971" t="s">
        <v>126</v>
      </c>
      <c r="E1971">
        <f t="shared" si="482"/>
        <v>78</v>
      </c>
      <c r="F1971">
        <f t="shared" si="469"/>
        <v>51.948</v>
      </c>
    </row>
    <row r="1972" spans="1:6" x14ac:dyDescent="0.25">
      <c r="A1972" t="str">
        <f t="shared" si="481"/>
        <v>Spencer T</v>
      </c>
      <c r="C1972">
        <v>0.33300000000000002</v>
      </c>
      <c r="D1972" t="s">
        <v>19</v>
      </c>
      <c r="E1972">
        <f t="shared" si="482"/>
        <v>78</v>
      </c>
      <c r="F1972">
        <f t="shared" si="469"/>
        <v>25.974</v>
      </c>
    </row>
    <row r="1973" spans="1:6" x14ac:dyDescent="0.25">
      <c r="A1973" t="str">
        <f t="shared" si="481"/>
        <v>Spencer T</v>
      </c>
      <c r="E1973">
        <f t="shared" si="482"/>
        <v>78</v>
      </c>
      <c r="F1973">
        <f t="shared" si="469"/>
        <v>0</v>
      </c>
    </row>
    <row r="1974" spans="1:6" x14ac:dyDescent="0.25">
      <c r="A1974" t="str">
        <f t="shared" si="481"/>
        <v>Spencer T</v>
      </c>
      <c r="B1974" t="s">
        <v>514</v>
      </c>
      <c r="E1974">
        <v>67</v>
      </c>
      <c r="F1974">
        <f t="shared" si="469"/>
        <v>0</v>
      </c>
    </row>
    <row r="1975" spans="1:6" x14ac:dyDescent="0.25">
      <c r="A1975" t="str">
        <f t="shared" si="481"/>
        <v>Spencer T</v>
      </c>
      <c r="E1975">
        <f t="shared" ref="E1975:E1978" si="483">E1974</f>
        <v>67</v>
      </c>
      <c r="F1975">
        <f t="shared" si="469"/>
        <v>0</v>
      </c>
    </row>
    <row r="1976" spans="1:6" x14ac:dyDescent="0.25">
      <c r="A1976" t="str">
        <f t="shared" si="481"/>
        <v>Spencer T</v>
      </c>
      <c r="C1976">
        <v>0.47899999999999998</v>
      </c>
      <c r="D1976" t="s">
        <v>17</v>
      </c>
      <c r="E1976">
        <f t="shared" si="483"/>
        <v>67</v>
      </c>
      <c r="F1976">
        <f t="shared" si="469"/>
        <v>32.092999999999996</v>
      </c>
    </row>
    <row r="1977" spans="1:6" x14ac:dyDescent="0.25">
      <c r="A1977" t="str">
        <f t="shared" si="481"/>
        <v>Spencer T</v>
      </c>
      <c r="C1977">
        <v>0.52</v>
      </c>
      <c r="D1977" t="s">
        <v>13</v>
      </c>
      <c r="E1977">
        <f t="shared" si="483"/>
        <v>67</v>
      </c>
      <c r="F1977">
        <f t="shared" si="469"/>
        <v>34.840000000000003</v>
      </c>
    </row>
    <row r="1978" spans="1:6" x14ac:dyDescent="0.25">
      <c r="A1978" t="str">
        <f t="shared" si="481"/>
        <v>Spencer T</v>
      </c>
      <c r="E1978">
        <f t="shared" si="483"/>
        <v>67</v>
      </c>
      <c r="F1978">
        <f t="shared" si="469"/>
        <v>0</v>
      </c>
    </row>
    <row r="1979" spans="1:6" x14ac:dyDescent="0.25">
      <c r="A1979" t="str">
        <f t="shared" si="481"/>
        <v>Spencer T</v>
      </c>
      <c r="B1979" t="s">
        <v>515</v>
      </c>
      <c r="E1979">
        <v>5</v>
      </c>
      <c r="F1979">
        <f t="shared" si="469"/>
        <v>0</v>
      </c>
    </row>
    <row r="1980" spans="1:6" x14ac:dyDescent="0.25">
      <c r="A1980" t="str">
        <f t="shared" si="481"/>
        <v>Spencer T</v>
      </c>
      <c r="E1980">
        <f t="shared" ref="E1980:E1982" si="484">E1979</f>
        <v>5</v>
      </c>
      <c r="F1980">
        <f t="shared" si="469"/>
        <v>0</v>
      </c>
    </row>
    <row r="1981" spans="1:6" x14ac:dyDescent="0.25">
      <c r="A1981" t="str">
        <f t="shared" si="481"/>
        <v>Spencer T</v>
      </c>
      <c r="C1981">
        <v>1</v>
      </c>
      <c r="D1981" t="s">
        <v>9</v>
      </c>
      <c r="E1981">
        <f t="shared" si="484"/>
        <v>5</v>
      </c>
      <c r="F1981">
        <f t="shared" si="469"/>
        <v>5</v>
      </c>
    </row>
    <row r="1982" spans="1:6" x14ac:dyDescent="0.25">
      <c r="A1982" t="str">
        <f t="shared" si="481"/>
        <v>Spencer T</v>
      </c>
      <c r="E1982">
        <f t="shared" si="484"/>
        <v>5</v>
      </c>
      <c r="F1982">
        <f t="shared" si="469"/>
        <v>0</v>
      </c>
    </row>
    <row r="1983" spans="1:6" x14ac:dyDescent="0.25">
      <c r="A1983" t="str">
        <f t="shared" si="481"/>
        <v>Spencer T</v>
      </c>
      <c r="B1983" t="s">
        <v>516</v>
      </c>
      <c r="E1983">
        <v>1</v>
      </c>
      <c r="F1983">
        <f t="shared" si="469"/>
        <v>0</v>
      </c>
    </row>
    <row r="1984" spans="1:6" x14ac:dyDescent="0.25">
      <c r="A1984" t="str">
        <f t="shared" si="481"/>
        <v>Spencer T</v>
      </c>
      <c r="E1984">
        <f t="shared" ref="E1984:E1986" si="485">E1983</f>
        <v>1</v>
      </c>
      <c r="F1984">
        <f t="shared" si="469"/>
        <v>0</v>
      </c>
    </row>
    <row r="1985" spans="1:6" x14ac:dyDescent="0.25">
      <c r="A1985" t="str">
        <f t="shared" si="481"/>
        <v>Spencer T</v>
      </c>
      <c r="C1985">
        <v>1</v>
      </c>
      <c r="D1985" t="s">
        <v>79</v>
      </c>
      <c r="E1985">
        <f t="shared" si="485"/>
        <v>1</v>
      </c>
      <c r="F1985">
        <f t="shared" si="469"/>
        <v>1</v>
      </c>
    </row>
    <row r="1986" spans="1:6" x14ac:dyDescent="0.25">
      <c r="A1986" t="str">
        <f t="shared" si="481"/>
        <v>Spencer T</v>
      </c>
      <c r="E1986">
        <f t="shared" si="485"/>
        <v>1</v>
      </c>
      <c r="F1986">
        <f t="shared" si="469"/>
        <v>0</v>
      </c>
    </row>
    <row r="1987" spans="1:6" x14ac:dyDescent="0.25">
      <c r="A1987" t="str">
        <f t="shared" si="481"/>
        <v>Spencer T</v>
      </c>
      <c r="B1987" t="s">
        <v>517</v>
      </c>
      <c r="E1987">
        <v>9</v>
      </c>
      <c r="F1987">
        <f t="shared" ref="F1987:F2050" si="486">E1987*C1987</f>
        <v>0</v>
      </c>
    </row>
    <row r="1988" spans="1:6" x14ac:dyDescent="0.25">
      <c r="A1988" t="str">
        <f t="shared" si="481"/>
        <v>Spencer T</v>
      </c>
      <c r="E1988">
        <f t="shared" ref="E1988:E1990" si="487">E1987</f>
        <v>9</v>
      </c>
      <c r="F1988">
        <f t="shared" si="486"/>
        <v>0</v>
      </c>
    </row>
    <row r="1989" spans="1:6" x14ac:dyDescent="0.25">
      <c r="A1989" t="str">
        <f t="shared" si="481"/>
        <v>Spencer T</v>
      </c>
      <c r="C1989">
        <v>1</v>
      </c>
      <c r="D1989" t="s">
        <v>139</v>
      </c>
      <c r="E1989">
        <f t="shared" si="487"/>
        <v>9</v>
      </c>
      <c r="F1989">
        <f t="shared" si="486"/>
        <v>9</v>
      </c>
    </row>
    <row r="1990" spans="1:6" x14ac:dyDescent="0.25">
      <c r="A1990" t="str">
        <f t="shared" si="481"/>
        <v>Spencer T</v>
      </c>
      <c r="E1990">
        <f t="shared" si="487"/>
        <v>9</v>
      </c>
      <c r="F1990">
        <f t="shared" si="486"/>
        <v>0</v>
      </c>
    </row>
    <row r="1991" spans="1:6" x14ac:dyDescent="0.25">
      <c r="A1991" t="str">
        <f t="shared" si="481"/>
        <v>Spencer T</v>
      </c>
      <c r="B1991" t="s">
        <v>518</v>
      </c>
      <c r="E1991">
        <v>1</v>
      </c>
      <c r="F1991">
        <f t="shared" si="486"/>
        <v>0</v>
      </c>
    </row>
    <row r="1992" spans="1:6" x14ac:dyDescent="0.25">
      <c r="A1992" t="str">
        <f t="shared" si="481"/>
        <v>Spencer T</v>
      </c>
      <c r="E1992">
        <f t="shared" ref="E1992:E1994" si="488">E1991</f>
        <v>1</v>
      </c>
      <c r="F1992">
        <f t="shared" si="486"/>
        <v>0</v>
      </c>
    </row>
    <row r="1993" spans="1:6" x14ac:dyDescent="0.25">
      <c r="A1993" t="str">
        <f t="shared" si="481"/>
        <v>Spencer T</v>
      </c>
      <c r="C1993">
        <v>1</v>
      </c>
      <c r="D1993" t="s">
        <v>13</v>
      </c>
      <c r="E1993">
        <f t="shared" si="488"/>
        <v>1</v>
      </c>
      <c r="F1993">
        <f t="shared" si="486"/>
        <v>1</v>
      </c>
    </row>
    <row r="1994" spans="1:6" x14ac:dyDescent="0.25">
      <c r="A1994" t="str">
        <f t="shared" si="481"/>
        <v>Spencer T</v>
      </c>
      <c r="E1994">
        <f t="shared" si="488"/>
        <v>1</v>
      </c>
      <c r="F1994">
        <f t="shared" si="486"/>
        <v>0</v>
      </c>
    </row>
    <row r="1995" spans="1:6" x14ac:dyDescent="0.25">
      <c r="A1995" t="str">
        <f t="shared" si="481"/>
        <v>Spencer T</v>
      </c>
      <c r="B1995" t="s">
        <v>519</v>
      </c>
      <c r="E1995">
        <v>25</v>
      </c>
      <c r="F1995">
        <f t="shared" si="486"/>
        <v>0</v>
      </c>
    </row>
    <row r="1996" spans="1:6" x14ac:dyDescent="0.25">
      <c r="A1996" t="str">
        <f t="shared" si="481"/>
        <v>Spencer T</v>
      </c>
      <c r="E1996">
        <f t="shared" ref="E1996:E2000" si="489">E1995</f>
        <v>25</v>
      </c>
      <c r="F1996">
        <f t="shared" si="486"/>
        <v>0</v>
      </c>
    </row>
    <row r="1997" spans="1:6" x14ac:dyDescent="0.25">
      <c r="A1997" t="str">
        <f t="shared" si="481"/>
        <v>Spencer T</v>
      </c>
      <c r="C1997">
        <v>0.255</v>
      </c>
      <c r="D1997" t="s">
        <v>298</v>
      </c>
      <c r="E1997">
        <f t="shared" si="489"/>
        <v>25</v>
      </c>
      <c r="F1997">
        <f t="shared" si="486"/>
        <v>6.375</v>
      </c>
    </row>
    <row r="1998" spans="1:6" x14ac:dyDescent="0.25">
      <c r="A1998" t="str">
        <f t="shared" si="481"/>
        <v>Spencer T</v>
      </c>
      <c r="C1998">
        <v>0.28499999999999998</v>
      </c>
      <c r="D1998" t="s">
        <v>139</v>
      </c>
      <c r="E1998">
        <f t="shared" si="489"/>
        <v>25</v>
      </c>
      <c r="F1998">
        <f t="shared" si="486"/>
        <v>7.1249999999999991</v>
      </c>
    </row>
    <row r="1999" spans="1:6" x14ac:dyDescent="0.25">
      <c r="A1999" t="str">
        <f t="shared" si="481"/>
        <v>Spencer T</v>
      </c>
      <c r="C1999">
        <v>0.45800000000000002</v>
      </c>
      <c r="D1999" t="s">
        <v>79</v>
      </c>
      <c r="E1999">
        <f t="shared" si="489"/>
        <v>25</v>
      </c>
      <c r="F1999">
        <f t="shared" si="486"/>
        <v>11.450000000000001</v>
      </c>
    </row>
    <row r="2000" spans="1:6" x14ac:dyDescent="0.25">
      <c r="A2000" t="str">
        <f t="shared" si="481"/>
        <v>Spencer T</v>
      </c>
      <c r="E2000">
        <f t="shared" si="489"/>
        <v>25</v>
      </c>
      <c r="F2000">
        <f t="shared" si="486"/>
        <v>0</v>
      </c>
    </row>
    <row r="2001" spans="1:6" x14ac:dyDescent="0.25">
      <c r="A2001" t="str">
        <f t="shared" ref="A2001:A2032" si="490">A2000</f>
        <v>Spencer T</v>
      </c>
      <c r="B2001" t="s">
        <v>520</v>
      </c>
      <c r="E2001">
        <v>113</v>
      </c>
      <c r="F2001">
        <f t="shared" si="486"/>
        <v>0</v>
      </c>
    </row>
    <row r="2002" spans="1:6" x14ac:dyDescent="0.25">
      <c r="A2002" t="str">
        <f t="shared" si="490"/>
        <v>Spencer T</v>
      </c>
      <c r="E2002">
        <f t="shared" ref="E2002:E2007" si="491">E2001</f>
        <v>113</v>
      </c>
      <c r="F2002">
        <f t="shared" si="486"/>
        <v>0</v>
      </c>
    </row>
    <row r="2003" spans="1:6" x14ac:dyDescent="0.25">
      <c r="A2003" t="str">
        <f t="shared" si="490"/>
        <v>Spencer T</v>
      </c>
      <c r="C2003">
        <v>0.251</v>
      </c>
      <c r="D2003" t="s">
        <v>17</v>
      </c>
      <c r="E2003">
        <f t="shared" si="491"/>
        <v>113</v>
      </c>
      <c r="F2003">
        <f t="shared" si="486"/>
        <v>28.363</v>
      </c>
    </row>
    <row r="2004" spans="1:6" x14ac:dyDescent="0.25">
      <c r="A2004" t="str">
        <f t="shared" si="490"/>
        <v>Spencer T</v>
      </c>
      <c r="C2004">
        <v>0.32300000000000001</v>
      </c>
      <c r="D2004" t="s">
        <v>8</v>
      </c>
      <c r="E2004">
        <f t="shared" si="491"/>
        <v>113</v>
      </c>
      <c r="F2004">
        <f t="shared" si="486"/>
        <v>36.499000000000002</v>
      </c>
    </row>
    <row r="2005" spans="1:6" x14ac:dyDescent="0.25">
      <c r="A2005" t="str">
        <f t="shared" si="490"/>
        <v>Spencer T</v>
      </c>
      <c r="C2005">
        <v>0.377</v>
      </c>
      <c r="D2005" t="s">
        <v>86</v>
      </c>
      <c r="E2005">
        <f t="shared" si="491"/>
        <v>113</v>
      </c>
      <c r="F2005">
        <f t="shared" si="486"/>
        <v>42.600999999999999</v>
      </c>
    </row>
    <row r="2006" spans="1:6" x14ac:dyDescent="0.25">
      <c r="A2006" t="str">
        <f t="shared" si="490"/>
        <v>Spencer T</v>
      </c>
      <c r="C2006">
        <v>4.7E-2</v>
      </c>
      <c r="D2006" t="s">
        <v>13</v>
      </c>
      <c r="E2006">
        <f t="shared" si="491"/>
        <v>113</v>
      </c>
      <c r="F2006">
        <f t="shared" si="486"/>
        <v>5.3109999999999999</v>
      </c>
    </row>
    <row r="2007" spans="1:6" x14ac:dyDescent="0.25">
      <c r="A2007" t="str">
        <f t="shared" si="490"/>
        <v>Spencer T</v>
      </c>
      <c r="E2007">
        <f t="shared" si="491"/>
        <v>113</v>
      </c>
      <c r="F2007">
        <f t="shared" si="486"/>
        <v>0</v>
      </c>
    </row>
    <row r="2008" spans="1:6" x14ac:dyDescent="0.25">
      <c r="A2008" t="str">
        <f t="shared" si="490"/>
        <v>Spencer T</v>
      </c>
      <c r="B2008" t="s">
        <v>521</v>
      </c>
      <c r="E2008">
        <v>74</v>
      </c>
      <c r="F2008">
        <f t="shared" si="486"/>
        <v>0</v>
      </c>
    </row>
    <row r="2009" spans="1:6" x14ac:dyDescent="0.25">
      <c r="A2009" t="str">
        <f t="shared" si="490"/>
        <v>Spencer T</v>
      </c>
      <c r="E2009">
        <f t="shared" ref="E2009:E2014" si="492">E2008</f>
        <v>74</v>
      </c>
      <c r="F2009">
        <f t="shared" si="486"/>
        <v>0</v>
      </c>
    </row>
    <row r="2010" spans="1:6" x14ac:dyDescent="0.25">
      <c r="A2010" t="str">
        <f t="shared" si="490"/>
        <v>Spencer T</v>
      </c>
      <c r="C2010">
        <v>0.224</v>
      </c>
      <c r="D2010" t="s">
        <v>8</v>
      </c>
      <c r="E2010">
        <f t="shared" si="492"/>
        <v>74</v>
      </c>
      <c r="F2010">
        <f t="shared" si="486"/>
        <v>16.576000000000001</v>
      </c>
    </row>
    <row r="2011" spans="1:6" x14ac:dyDescent="0.25">
      <c r="A2011" t="str">
        <f t="shared" si="490"/>
        <v>Spencer T</v>
      </c>
      <c r="C2011">
        <v>0.182</v>
      </c>
      <c r="D2011" t="s">
        <v>86</v>
      </c>
      <c r="E2011">
        <f t="shared" si="492"/>
        <v>74</v>
      </c>
      <c r="F2011">
        <f t="shared" si="486"/>
        <v>13.468</v>
      </c>
    </row>
    <row r="2012" spans="1:6" x14ac:dyDescent="0.25">
      <c r="A2012" t="str">
        <f t="shared" si="490"/>
        <v>Spencer T</v>
      </c>
      <c r="C2012">
        <v>0.56299999999999994</v>
      </c>
      <c r="D2012" t="s">
        <v>9</v>
      </c>
      <c r="E2012">
        <f t="shared" si="492"/>
        <v>74</v>
      </c>
      <c r="F2012">
        <f t="shared" si="486"/>
        <v>41.661999999999999</v>
      </c>
    </row>
    <row r="2013" spans="1:6" x14ac:dyDescent="0.25">
      <c r="A2013" t="str">
        <f t="shared" si="490"/>
        <v>Spencer T</v>
      </c>
      <c r="C2013">
        <v>0.03</v>
      </c>
      <c r="D2013" t="s">
        <v>18</v>
      </c>
      <c r="E2013">
        <f t="shared" si="492"/>
        <v>74</v>
      </c>
      <c r="F2013">
        <f t="shared" si="486"/>
        <v>2.2199999999999998</v>
      </c>
    </row>
    <row r="2014" spans="1:6" x14ac:dyDescent="0.25">
      <c r="A2014" t="str">
        <f t="shared" si="490"/>
        <v>Spencer T</v>
      </c>
      <c r="E2014">
        <f t="shared" si="492"/>
        <v>74</v>
      </c>
      <c r="F2014">
        <f t="shared" si="486"/>
        <v>0</v>
      </c>
    </row>
    <row r="2015" spans="1:6" x14ac:dyDescent="0.25">
      <c r="A2015" t="str">
        <f t="shared" si="490"/>
        <v>Spencer T</v>
      </c>
      <c r="B2015" t="s">
        <v>522</v>
      </c>
      <c r="E2015">
        <v>136</v>
      </c>
      <c r="F2015">
        <f t="shared" si="486"/>
        <v>0</v>
      </c>
    </row>
    <row r="2016" spans="1:6" x14ac:dyDescent="0.25">
      <c r="A2016" t="str">
        <f t="shared" si="490"/>
        <v>Spencer T</v>
      </c>
      <c r="E2016">
        <f t="shared" ref="E2016:E2023" si="493">E2015</f>
        <v>136</v>
      </c>
      <c r="F2016">
        <f t="shared" si="486"/>
        <v>0</v>
      </c>
    </row>
    <row r="2017" spans="1:6" x14ac:dyDescent="0.25">
      <c r="A2017" t="str">
        <f t="shared" si="490"/>
        <v>Spencer T</v>
      </c>
      <c r="C2017">
        <v>0.14599999999999999</v>
      </c>
      <c r="D2017" t="s">
        <v>17</v>
      </c>
      <c r="E2017">
        <f t="shared" si="493"/>
        <v>136</v>
      </c>
      <c r="F2017">
        <f t="shared" si="486"/>
        <v>19.855999999999998</v>
      </c>
    </row>
    <row r="2018" spans="1:6" x14ac:dyDescent="0.25">
      <c r="A2018" t="str">
        <f t="shared" si="490"/>
        <v>Spencer T</v>
      </c>
      <c r="C2018">
        <v>0.124</v>
      </c>
      <c r="D2018" t="s">
        <v>126</v>
      </c>
      <c r="E2018">
        <f t="shared" si="493"/>
        <v>136</v>
      </c>
      <c r="F2018">
        <f t="shared" si="486"/>
        <v>16.864000000000001</v>
      </c>
    </row>
    <row r="2019" spans="1:6" x14ac:dyDescent="0.25">
      <c r="A2019" t="str">
        <f t="shared" si="490"/>
        <v>Spencer T</v>
      </c>
      <c r="C2019">
        <v>6.0000000000000001E-3</v>
      </c>
      <c r="D2019" t="s">
        <v>61</v>
      </c>
      <c r="E2019">
        <f t="shared" si="493"/>
        <v>136</v>
      </c>
      <c r="F2019">
        <f t="shared" si="486"/>
        <v>0.81600000000000006</v>
      </c>
    </row>
    <row r="2020" spans="1:6" x14ac:dyDescent="0.25">
      <c r="A2020" t="str">
        <f t="shared" si="490"/>
        <v>Spencer T</v>
      </c>
      <c r="C2020">
        <v>7.8E-2</v>
      </c>
      <c r="D2020" t="s">
        <v>9</v>
      </c>
      <c r="E2020">
        <f t="shared" si="493"/>
        <v>136</v>
      </c>
      <c r="F2020">
        <f t="shared" si="486"/>
        <v>10.608000000000001</v>
      </c>
    </row>
    <row r="2021" spans="1:6" x14ac:dyDescent="0.25">
      <c r="A2021" t="str">
        <f t="shared" si="490"/>
        <v>Spencer T</v>
      </c>
      <c r="C2021">
        <v>0.63500000000000001</v>
      </c>
      <c r="D2021" t="s">
        <v>18</v>
      </c>
      <c r="E2021">
        <f t="shared" si="493"/>
        <v>136</v>
      </c>
      <c r="F2021">
        <f t="shared" si="486"/>
        <v>86.36</v>
      </c>
    </row>
    <row r="2022" spans="1:6" x14ac:dyDescent="0.25">
      <c r="A2022" t="str">
        <f t="shared" si="490"/>
        <v>Spencer T</v>
      </c>
      <c r="C2022">
        <v>8.0000000000000002E-3</v>
      </c>
      <c r="D2022" t="s">
        <v>71</v>
      </c>
      <c r="E2022">
        <f t="shared" si="493"/>
        <v>136</v>
      </c>
      <c r="F2022">
        <f t="shared" si="486"/>
        <v>1.0880000000000001</v>
      </c>
    </row>
    <row r="2023" spans="1:6" x14ac:dyDescent="0.25">
      <c r="A2023" t="str">
        <f t="shared" si="490"/>
        <v>Spencer T</v>
      </c>
      <c r="E2023">
        <f t="shared" si="493"/>
        <v>136</v>
      </c>
      <c r="F2023">
        <f t="shared" si="486"/>
        <v>0</v>
      </c>
    </row>
    <row r="2024" spans="1:6" x14ac:dyDescent="0.25">
      <c r="A2024" t="str">
        <f t="shared" si="490"/>
        <v>Spencer T</v>
      </c>
      <c r="B2024" t="s">
        <v>523</v>
      </c>
      <c r="E2024">
        <v>62</v>
      </c>
      <c r="F2024">
        <f t="shared" si="486"/>
        <v>0</v>
      </c>
    </row>
    <row r="2025" spans="1:6" x14ac:dyDescent="0.25">
      <c r="A2025" t="str">
        <f t="shared" si="490"/>
        <v>Spencer T</v>
      </c>
      <c r="E2025">
        <f t="shared" ref="E2025:E2027" si="494">E2024</f>
        <v>62</v>
      </c>
      <c r="F2025">
        <f t="shared" si="486"/>
        <v>0</v>
      </c>
    </row>
    <row r="2026" spans="1:6" x14ac:dyDescent="0.25">
      <c r="A2026" t="str">
        <f t="shared" si="490"/>
        <v>Spencer T</v>
      </c>
      <c r="C2026">
        <v>1</v>
      </c>
      <c r="D2026" t="s">
        <v>17</v>
      </c>
      <c r="E2026">
        <f t="shared" si="494"/>
        <v>62</v>
      </c>
      <c r="F2026">
        <f t="shared" si="486"/>
        <v>62</v>
      </c>
    </row>
    <row r="2027" spans="1:6" x14ac:dyDescent="0.25">
      <c r="A2027" t="str">
        <f t="shared" si="490"/>
        <v>Spencer T</v>
      </c>
      <c r="E2027">
        <f t="shared" si="494"/>
        <v>62</v>
      </c>
      <c r="F2027">
        <f t="shared" si="486"/>
        <v>0</v>
      </c>
    </row>
    <row r="2028" spans="1:6" x14ac:dyDescent="0.25">
      <c r="A2028" t="str">
        <f t="shared" si="490"/>
        <v>Spencer T</v>
      </c>
      <c r="B2028" t="s">
        <v>524</v>
      </c>
      <c r="E2028">
        <v>68</v>
      </c>
      <c r="F2028">
        <f t="shared" si="486"/>
        <v>0</v>
      </c>
    </row>
    <row r="2029" spans="1:6" x14ac:dyDescent="0.25">
      <c r="A2029" t="str">
        <f t="shared" si="490"/>
        <v>Spencer T</v>
      </c>
      <c r="E2029">
        <f t="shared" ref="E2029:E2032" si="495">E2028</f>
        <v>68</v>
      </c>
      <c r="F2029">
        <f t="shared" si="486"/>
        <v>0</v>
      </c>
    </row>
    <row r="2030" spans="1:6" x14ac:dyDescent="0.25">
      <c r="A2030" t="str">
        <f t="shared" si="490"/>
        <v>Spencer T</v>
      </c>
      <c r="C2030">
        <v>0.96199999999999997</v>
      </c>
      <c r="D2030" t="s">
        <v>17</v>
      </c>
      <c r="E2030">
        <f t="shared" si="495"/>
        <v>68</v>
      </c>
      <c r="F2030">
        <f t="shared" si="486"/>
        <v>65.415999999999997</v>
      </c>
    </row>
    <row r="2031" spans="1:6" x14ac:dyDescent="0.25">
      <c r="A2031" t="str">
        <f t="shared" si="490"/>
        <v>Spencer T</v>
      </c>
      <c r="C2031">
        <v>3.6999999999999998E-2</v>
      </c>
      <c r="D2031" t="s">
        <v>8</v>
      </c>
      <c r="E2031">
        <f t="shared" si="495"/>
        <v>68</v>
      </c>
      <c r="F2031">
        <f t="shared" si="486"/>
        <v>2.516</v>
      </c>
    </row>
    <row r="2032" spans="1:6" x14ac:dyDescent="0.25">
      <c r="A2032" t="str">
        <f t="shared" si="490"/>
        <v>Spencer T</v>
      </c>
      <c r="E2032">
        <f t="shared" si="495"/>
        <v>68</v>
      </c>
      <c r="F2032">
        <f t="shared" si="486"/>
        <v>0</v>
      </c>
    </row>
    <row r="2033" spans="1:6" x14ac:dyDescent="0.25">
      <c r="A2033" t="str">
        <f t="shared" ref="A2033:A2052" si="496">A2032</f>
        <v>Spencer T</v>
      </c>
      <c r="B2033" t="s">
        <v>525</v>
      </c>
      <c r="E2033">
        <v>202</v>
      </c>
      <c r="F2033">
        <f t="shared" si="486"/>
        <v>0</v>
      </c>
    </row>
    <row r="2034" spans="1:6" x14ac:dyDescent="0.25">
      <c r="A2034" t="str">
        <f t="shared" si="496"/>
        <v>Spencer T</v>
      </c>
      <c r="E2034">
        <f t="shared" ref="E2034:E2037" si="497">E2033</f>
        <v>202</v>
      </c>
      <c r="F2034">
        <f t="shared" si="486"/>
        <v>0</v>
      </c>
    </row>
    <row r="2035" spans="1:6" x14ac:dyDescent="0.25">
      <c r="A2035" t="str">
        <f t="shared" si="496"/>
        <v>Spencer T</v>
      </c>
      <c r="C2035">
        <v>0.96599999999999997</v>
      </c>
      <c r="D2035" t="s">
        <v>126</v>
      </c>
      <c r="E2035">
        <f t="shared" si="497"/>
        <v>202</v>
      </c>
      <c r="F2035">
        <f t="shared" si="486"/>
        <v>195.13200000000001</v>
      </c>
    </row>
    <row r="2036" spans="1:6" x14ac:dyDescent="0.25">
      <c r="A2036" t="str">
        <f t="shared" si="496"/>
        <v>Spencer T</v>
      </c>
      <c r="C2036">
        <v>3.3000000000000002E-2</v>
      </c>
      <c r="D2036" t="s">
        <v>79</v>
      </c>
      <c r="E2036">
        <f t="shared" si="497"/>
        <v>202</v>
      </c>
      <c r="F2036">
        <f t="shared" si="486"/>
        <v>6.6660000000000004</v>
      </c>
    </row>
    <row r="2037" spans="1:6" x14ac:dyDescent="0.25">
      <c r="A2037" t="str">
        <f t="shared" si="496"/>
        <v>Spencer T</v>
      </c>
      <c r="E2037">
        <f t="shared" si="497"/>
        <v>202</v>
      </c>
      <c r="F2037">
        <f t="shared" si="486"/>
        <v>0</v>
      </c>
    </row>
    <row r="2038" spans="1:6" x14ac:dyDescent="0.25">
      <c r="A2038" t="str">
        <f t="shared" si="496"/>
        <v>Spencer T</v>
      </c>
      <c r="B2038" t="s">
        <v>526</v>
      </c>
      <c r="E2038">
        <v>229</v>
      </c>
      <c r="F2038">
        <f t="shared" si="486"/>
        <v>0</v>
      </c>
    </row>
    <row r="2039" spans="1:6" x14ac:dyDescent="0.25">
      <c r="A2039" t="str">
        <f t="shared" si="496"/>
        <v>Spencer T</v>
      </c>
      <c r="E2039">
        <f t="shared" ref="E2039:E2041" si="498">E2038</f>
        <v>229</v>
      </c>
      <c r="F2039">
        <f t="shared" si="486"/>
        <v>0</v>
      </c>
    </row>
    <row r="2040" spans="1:6" x14ac:dyDescent="0.25">
      <c r="A2040" t="str">
        <f t="shared" si="496"/>
        <v>Spencer T</v>
      </c>
      <c r="C2040">
        <v>1</v>
      </c>
      <c r="D2040" t="s">
        <v>8</v>
      </c>
      <c r="E2040">
        <f t="shared" si="498"/>
        <v>229</v>
      </c>
      <c r="F2040">
        <f t="shared" si="486"/>
        <v>229</v>
      </c>
    </row>
    <row r="2041" spans="1:6" x14ac:dyDescent="0.25">
      <c r="A2041" t="str">
        <f t="shared" si="496"/>
        <v>Spencer T</v>
      </c>
      <c r="E2041">
        <f t="shared" si="498"/>
        <v>229</v>
      </c>
      <c r="F2041">
        <f t="shared" si="486"/>
        <v>0</v>
      </c>
    </row>
    <row r="2042" spans="1:6" x14ac:dyDescent="0.25">
      <c r="A2042" t="str">
        <f t="shared" si="496"/>
        <v>Spencer T</v>
      </c>
      <c r="B2042" t="s">
        <v>527</v>
      </c>
      <c r="E2042">
        <v>171</v>
      </c>
      <c r="F2042">
        <f t="shared" si="486"/>
        <v>0</v>
      </c>
    </row>
    <row r="2043" spans="1:6" x14ac:dyDescent="0.25">
      <c r="A2043" t="str">
        <f t="shared" si="496"/>
        <v>Spencer T</v>
      </c>
      <c r="E2043">
        <f t="shared" ref="E2043:E2045" si="499">E2042</f>
        <v>171</v>
      </c>
      <c r="F2043">
        <f t="shared" si="486"/>
        <v>0</v>
      </c>
    </row>
    <row r="2044" spans="1:6" x14ac:dyDescent="0.25">
      <c r="A2044" t="str">
        <f t="shared" si="496"/>
        <v>Spencer T</v>
      </c>
      <c r="C2044">
        <v>1</v>
      </c>
      <c r="D2044" t="s">
        <v>8</v>
      </c>
      <c r="E2044">
        <f t="shared" si="499"/>
        <v>171</v>
      </c>
      <c r="F2044">
        <f t="shared" si="486"/>
        <v>171</v>
      </c>
    </row>
    <row r="2045" spans="1:6" x14ac:dyDescent="0.25">
      <c r="A2045" t="str">
        <f t="shared" si="496"/>
        <v>Spencer T</v>
      </c>
      <c r="E2045">
        <f t="shared" si="499"/>
        <v>171</v>
      </c>
      <c r="F2045">
        <f t="shared" si="486"/>
        <v>0</v>
      </c>
    </row>
    <row r="2046" spans="1:6" x14ac:dyDescent="0.25">
      <c r="A2046" t="str">
        <f t="shared" si="496"/>
        <v>Spencer T</v>
      </c>
      <c r="B2046" t="s">
        <v>528</v>
      </c>
      <c r="E2046">
        <v>307</v>
      </c>
      <c r="F2046">
        <f t="shared" si="486"/>
        <v>0</v>
      </c>
    </row>
    <row r="2047" spans="1:6" x14ac:dyDescent="0.25">
      <c r="A2047" t="str">
        <f t="shared" si="496"/>
        <v>Spencer T</v>
      </c>
      <c r="E2047">
        <f t="shared" ref="E2047:E2049" si="500">E2046</f>
        <v>307</v>
      </c>
      <c r="F2047">
        <f t="shared" si="486"/>
        <v>0</v>
      </c>
    </row>
    <row r="2048" spans="1:6" x14ac:dyDescent="0.25">
      <c r="A2048" t="str">
        <f t="shared" si="496"/>
        <v>Spencer T</v>
      </c>
      <c r="C2048">
        <v>1</v>
      </c>
      <c r="D2048" t="s">
        <v>8</v>
      </c>
      <c r="E2048">
        <f t="shared" si="500"/>
        <v>307</v>
      </c>
      <c r="F2048">
        <f t="shared" si="486"/>
        <v>307</v>
      </c>
    </row>
    <row r="2049" spans="1:6" x14ac:dyDescent="0.25">
      <c r="A2049" t="str">
        <f t="shared" si="496"/>
        <v>Spencer T</v>
      </c>
      <c r="E2049">
        <f t="shared" si="500"/>
        <v>307</v>
      </c>
      <c r="F2049">
        <f t="shared" si="486"/>
        <v>0</v>
      </c>
    </row>
    <row r="2050" spans="1:6" x14ac:dyDescent="0.25">
      <c r="A2050" t="str">
        <f t="shared" si="496"/>
        <v>Spencer T</v>
      </c>
      <c r="B2050" t="s">
        <v>529</v>
      </c>
      <c r="E2050">
        <v>4</v>
      </c>
      <c r="F2050">
        <f t="shared" si="486"/>
        <v>0</v>
      </c>
    </row>
    <row r="2051" spans="1:6" x14ac:dyDescent="0.25">
      <c r="A2051" t="str">
        <f t="shared" si="496"/>
        <v>Spencer T</v>
      </c>
      <c r="E2051">
        <f t="shared" ref="E2051:E2052" si="501">E2050</f>
        <v>4</v>
      </c>
      <c r="F2051">
        <f t="shared" ref="F2051:F2052" si="502">E2051*C2051</f>
        <v>0</v>
      </c>
    </row>
    <row r="2052" spans="1:6" x14ac:dyDescent="0.25">
      <c r="A2052" t="str">
        <f t="shared" si="496"/>
        <v>Spencer T</v>
      </c>
      <c r="C2052">
        <v>1</v>
      </c>
      <c r="D2052" t="s">
        <v>9</v>
      </c>
      <c r="E2052">
        <f t="shared" si="501"/>
        <v>4</v>
      </c>
      <c r="F2052">
        <f t="shared" si="502"/>
        <v>4</v>
      </c>
    </row>
  </sheetData>
  <autoFilter ref="A1:F205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RAW</vt:lpstr>
      <vt:lpstr>Sheet2</vt:lpstr>
      <vt:lpstr>Ownership</vt:lpstr>
      <vt:lpstr>Sheet3</vt:lpstr>
      <vt:lpstr>Sheet4</vt:lpstr>
      <vt:lpstr>RAW!Jan_2014</vt:lpstr>
      <vt:lpstr>Sheet2!Jan_2014LOC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Kevin Giang</cp:lastModifiedBy>
  <dcterms:created xsi:type="dcterms:W3CDTF">2016-04-07T21:50:49Z</dcterms:created>
  <dcterms:modified xsi:type="dcterms:W3CDTF">2016-04-08T03:57:39Z</dcterms:modified>
</cp:coreProperties>
</file>