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Users\Kevin\Downloads\"/>
    </mc:Choice>
  </mc:AlternateContent>
  <bookViews>
    <workbookView xWindow="0" yWindow="0" windowWidth="20490" windowHeight="7755"/>
  </bookViews>
  <sheets>
    <sheet name="Ownership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Sheet1!$A$1:$F$1832</definedName>
    <definedName name="June_2014" localSheetId="2">Sheet2!$A$1:$C$1831</definedName>
    <definedName name="June_2014LOC" localSheetId="3">Sheet3!$A$1:$C$267</definedName>
  </definedNames>
  <calcPr calcId="152511" concurrentCalc="0"/>
  <pivotCaches>
    <pivotCache cacheId="3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790" i="4" l="1"/>
  <c r="AY401" i="4"/>
  <c r="AY402" i="4"/>
  <c r="AY403" i="4"/>
  <c r="AY404" i="4"/>
  <c r="AY405" i="4"/>
  <c r="AY406" i="4"/>
  <c r="AY407" i="4"/>
  <c r="AY408" i="4"/>
  <c r="AY409" i="4"/>
  <c r="AY410" i="4"/>
  <c r="AY411" i="4"/>
  <c r="AY412" i="4"/>
  <c r="AY413" i="4"/>
  <c r="AY414" i="4"/>
  <c r="AY415" i="4"/>
  <c r="AY416" i="4"/>
  <c r="AY417" i="4"/>
  <c r="AY418" i="4"/>
  <c r="AY419" i="4"/>
  <c r="AY420" i="4"/>
  <c r="AY421" i="4"/>
  <c r="AY422" i="4"/>
  <c r="AY423" i="4"/>
  <c r="AY424" i="4"/>
  <c r="AY425" i="4"/>
  <c r="AY426" i="4"/>
  <c r="AY427" i="4"/>
  <c r="AY428" i="4"/>
  <c r="AY429" i="4"/>
  <c r="AY430" i="4"/>
  <c r="AY431" i="4"/>
  <c r="AY432" i="4"/>
  <c r="AY433" i="4"/>
  <c r="AY434" i="4"/>
  <c r="AY435" i="4"/>
  <c r="AY436" i="4"/>
  <c r="AY437" i="4"/>
  <c r="AY438" i="4"/>
  <c r="AY439" i="4"/>
  <c r="AY440" i="4"/>
  <c r="AY441" i="4"/>
  <c r="AY442" i="4"/>
  <c r="AY443" i="4"/>
  <c r="AY444" i="4"/>
  <c r="AY445" i="4"/>
  <c r="AY446" i="4"/>
  <c r="AY447" i="4"/>
  <c r="AY448" i="4"/>
  <c r="AY449" i="4"/>
  <c r="AY450" i="4"/>
  <c r="AY451" i="4"/>
  <c r="AY452" i="4"/>
  <c r="AY453" i="4"/>
  <c r="AY454" i="4"/>
  <c r="AY455" i="4"/>
  <c r="AY456" i="4"/>
  <c r="AY457" i="4"/>
  <c r="AY458" i="4"/>
  <c r="AY459" i="4"/>
  <c r="AY460" i="4"/>
  <c r="AY461" i="4"/>
  <c r="AY462" i="4"/>
  <c r="AY463" i="4"/>
  <c r="AY464" i="4"/>
  <c r="AY465" i="4"/>
  <c r="AY466" i="4"/>
  <c r="AY467" i="4"/>
  <c r="AY468" i="4"/>
  <c r="AY469" i="4"/>
  <c r="AY470" i="4"/>
  <c r="AY471" i="4"/>
  <c r="AY472" i="4"/>
  <c r="AY473" i="4"/>
  <c r="AY474" i="4"/>
  <c r="AY475" i="4"/>
  <c r="AY476" i="4"/>
  <c r="AY477" i="4"/>
  <c r="AY478" i="4"/>
  <c r="AY479" i="4"/>
  <c r="AY480" i="4"/>
  <c r="AY481" i="4"/>
  <c r="AY482" i="4"/>
  <c r="AY483" i="4"/>
  <c r="AY484" i="4"/>
  <c r="AY485" i="4"/>
  <c r="AY486" i="4"/>
  <c r="AY487" i="4"/>
  <c r="AY488" i="4"/>
  <c r="AY489" i="4"/>
  <c r="AY490" i="4"/>
  <c r="AY491" i="4"/>
  <c r="AY492" i="4"/>
  <c r="AY493" i="4"/>
  <c r="AY494" i="4"/>
  <c r="AY495" i="4"/>
  <c r="AY496" i="4"/>
  <c r="AY497" i="4"/>
  <c r="AY498" i="4"/>
  <c r="AY499" i="4"/>
  <c r="AY500" i="4"/>
  <c r="AY501" i="4"/>
  <c r="AY502" i="4"/>
  <c r="AY503" i="4"/>
  <c r="AY504" i="4"/>
  <c r="AY505" i="4"/>
  <c r="AY506" i="4"/>
  <c r="AY507" i="4"/>
  <c r="AY508" i="4"/>
  <c r="AY509" i="4"/>
  <c r="AY510" i="4"/>
  <c r="AY511" i="4"/>
  <c r="AY512" i="4"/>
  <c r="AY513" i="4"/>
  <c r="AY514" i="4"/>
  <c r="AY515" i="4"/>
  <c r="AY516" i="4"/>
  <c r="AY517" i="4"/>
  <c r="AY518" i="4"/>
  <c r="AY519" i="4"/>
  <c r="AY520" i="4"/>
  <c r="AY521" i="4"/>
  <c r="AY522" i="4"/>
  <c r="AY523" i="4"/>
  <c r="AY524" i="4"/>
  <c r="AY525" i="4"/>
  <c r="AY526" i="4"/>
  <c r="AY527" i="4"/>
  <c r="AY528" i="4"/>
  <c r="AY529" i="4"/>
  <c r="AY530" i="4"/>
  <c r="AY531" i="4"/>
  <c r="AY532" i="4"/>
  <c r="AY533" i="4"/>
  <c r="AY534" i="4"/>
  <c r="AY535" i="4"/>
  <c r="AY536" i="4"/>
  <c r="AY537" i="4"/>
  <c r="AY538" i="4"/>
  <c r="AY539" i="4"/>
  <c r="AY540" i="4"/>
  <c r="AY541" i="4"/>
  <c r="AY542" i="4"/>
  <c r="AY543" i="4"/>
  <c r="AY544" i="4"/>
  <c r="AY545" i="4"/>
  <c r="AY546" i="4"/>
  <c r="AY547" i="4"/>
  <c r="AY548" i="4"/>
  <c r="AY549" i="4"/>
  <c r="AY550" i="4"/>
  <c r="AY551" i="4"/>
  <c r="AY552" i="4"/>
  <c r="AY553" i="4"/>
  <c r="AY554" i="4"/>
  <c r="AY555" i="4"/>
  <c r="AY556" i="4"/>
  <c r="AY557" i="4"/>
  <c r="AY558" i="4"/>
  <c r="AY559" i="4"/>
  <c r="AY560" i="4"/>
  <c r="AY561" i="4"/>
  <c r="AY562" i="4"/>
  <c r="AY563" i="4"/>
  <c r="AY564" i="4"/>
  <c r="AY565" i="4"/>
  <c r="AY566" i="4"/>
  <c r="AY567" i="4"/>
  <c r="AY568" i="4"/>
  <c r="AY569" i="4"/>
  <c r="AY570" i="4"/>
  <c r="AY571" i="4"/>
  <c r="AY572" i="4"/>
  <c r="AY573" i="4"/>
  <c r="AY574" i="4"/>
  <c r="AY575" i="4"/>
  <c r="AY576" i="4"/>
  <c r="AY577" i="4"/>
  <c r="AY578" i="4"/>
  <c r="AY579" i="4"/>
  <c r="AY580" i="4"/>
  <c r="AY581" i="4"/>
  <c r="AY582" i="4"/>
  <c r="AY583" i="4"/>
  <c r="AY584" i="4"/>
  <c r="AY585" i="4"/>
  <c r="AY586" i="4"/>
  <c r="AY587" i="4"/>
  <c r="AY588" i="4"/>
  <c r="AY589" i="4"/>
  <c r="AY590" i="4"/>
  <c r="AY591" i="4"/>
  <c r="AY592" i="4"/>
  <c r="AY593" i="4"/>
  <c r="AY594" i="4"/>
  <c r="AY595" i="4"/>
  <c r="AY596" i="4"/>
  <c r="AY597" i="4"/>
  <c r="AY598" i="4"/>
  <c r="AY599" i="4"/>
  <c r="AY600" i="4"/>
  <c r="AY601" i="4"/>
  <c r="AY602" i="4"/>
  <c r="AY603" i="4"/>
  <c r="AY604" i="4"/>
  <c r="AY605" i="4"/>
  <c r="AY606" i="4"/>
  <c r="AY607" i="4"/>
  <c r="AY608" i="4"/>
  <c r="AY609" i="4"/>
  <c r="AY610" i="4"/>
  <c r="AY611" i="4"/>
  <c r="AY612" i="4"/>
  <c r="AY613" i="4"/>
  <c r="AY614" i="4"/>
  <c r="AY615" i="4"/>
  <c r="AY616" i="4"/>
  <c r="AY617" i="4"/>
  <c r="AY618" i="4"/>
  <c r="AY619" i="4"/>
  <c r="AY620" i="4"/>
  <c r="AY621" i="4"/>
  <c r="AY622" i="4"/>
  <c r="AY623" i="4"/>
  <c r="AY624" i="4"/>
  <c r="AY625" i="4"/>
  <c r="AY626" i="4"/>
  <c r="AY627" i="4"/>
  <c r="AY628" i="4"/>
  <c r="AY629" i="4"/>
  <c r="AY630" i="4"/>
  <c r="AY631" i="4"/>
  <c r="AY632" i="4"/>
  <c r="AY633" i="4"/>
  <c r="AY634" i="4"/>
  <c r="AY635" i="4"/>
  <c r="AY636" i="4"/>
  <c r="AY637" i="4"/>
  <c r="AY638" i="4"/>
  <c r="AY639" i="4"/>
  <c r="AY640" i="4"/>
  <c r="AY641" i="4"/>
  <c r="AY642" i="4"/>
  <c r="AY643" i="4"/>
  <c r="AY644" i="4"/>
  <c r="AY645" i="4"/>
  <c r="AY646" i="4"/>
  <c r="AY647" i="4"/>
  <c r="AY648" i="4"/>
  <c r="AY649" i="4"/>
  <c r="AY650" i="4"/>
  <c r="AY651" i="4"/>
  <c r="AY652" i="4"/>
  <c r="AY653" i="4"/>
  <c r="AY654" i="4"/>
  <c r="AY655" i="4"/>
  <c r="AY656" i="4"/>
  <c r="AY657" i="4"/>
  <c r="AY658" i="4"/>
  <c r="AY659" i="4"/>
  <c r="AY660" i="4"/>
  <c r="AY661" i="4"/>
  <c r="AY662" i="4"/>
  <c r="AY663" i="4"/>
  <c r="AY664" i="4"/>
  <c r="AY665" i="4"/>
  <c r="AY666" i="4"/>
  <c r="AY667" i="4"/>
  <c r="AY668" i="4"/>
  <c r="AY669" i="4"/>
  <c r="AY670" i="4"/>
  <c r="AY671" i="4"/>
  <c r="AY672" i="4"/>
  <c r="AY673" i="4"/>
  <c r="AY674" i="4"/>
  <c r="AY675" i="4"/>
  <c r="AY676" i="4"/>
  <c r="AY677" i="4"/>
  <c r="AY678" i="4"/>
  <c r="AY679" i="4"/>
  <c r="AY680" i="4"/>
  <c r="AY681" i="4"/>
  <c r="AY682" i="4"/>
  <c r="AY683" i="4"/>
  <c r="AY684" i="4"/>
  <c r="AY685" i="4"/>
  <c r="AY686" i="4"/>
  <c r="AY687" i="4"/>
  <c r="AY688" i="4"/>
  <c r="AY689" i="4"/>
  <c r="AY690" i="4"/>
  <c r="AY691" i="4"/>
  <c r="AY692" i="4"/>
  <c r="AY693" i="4"/>
  <c r="AY694" i="4"/>
  <c r="AY695" i="4"/>
  <c r="AY696" i="4"/>
  <c r="AY697" i="4"/>
  <c r="AY698" i="4"/>
  <c r="AY699" i="4"/>
  <c r="AY700" i="4"/>
  <c r="AY701" i="4"/>
  <c r="AY702" i="4"/>
  <c r="AY703" i="4"/>
  <c r="AY704" i="4"/>
  <c r="AY705" i="4"/>
  <c r="AY706" i="4"/>
  <c r="AY707" i="4"/>
  <c r="AY708" i="4"/>
  <c r="AY709" i="4"/>
  <c r="AY710" i="4"/>
  <c r="AY711" i="4"/>
  <c r="AY712" i="4"/>
  <c r="AY713" i="4"/>
  <c r="AY714" i="4"/>
  <c r="AY715" i="4"/>
  <c r="AY716" i="4"/>
  <c r="AY717" i="4"/>
  <c r="AY718" i="4"/>
  <c r="AY719" i="4"/>
  <c r="AY720" i="4"/>
  <c r="AY721" i="4"/>
  <c r="AY722" i="4"/>
  <c r="AY723" i="4"/>
  <c r="AY724" i="4"/>
  <c r="AY725" i="4"/>
  <c r="AY726" i="4"/>
  <c r="AY727" i="4"/>
  <c r="AY728" i="4"/>
  <c r="AY729" i="4"/>
  <c r="AY730" i="4"/>
  <c r="AY731" i="4"/>
  <c r="AY732" i="4"/>
  <c r="AY733" i="4"/>
  <c r="AY734" i="4"/>
  <c r="AY735" i="4"/>
  <c r="AY736" i="4"/>
  <c r="AY737" i="4"/>
  <c r="AY738" i="4"/>
  <c r="AY739" i="4"/>
  <c r="AY740" i="4"/>
  <c r="AY741" i="4"/>
  <c r="AY742" i="4"/>
  <c r="AY743" i="4"/>
  <c r="AY744" i="4"/>
  <c r="AY745" i="4"/>
  <c r="AY746" i="4"/>
  <c r="AY747" i="4"/>
  <c r="AY748" i="4"/>
  <c r="AY749" i="4"/>
  <c r="AY750" i="4"/>
  <c r="AY751" i="4"/>
  <c r="AY752" i="4"/>
  <c r="AY753" i="4"/>
  <c r="AY754" i="4"/>
  <c r="AY755" i="4"/>
  <c r="AY756" i="4"/>
  <c r="AY757" i="4"/>
  <c r="AY758" i="4"/>
  <c r="AY759" i="4"/>
  <c r="AY760" i="4"/>
  <c r="AY761" i="4"/>
  <c r="AY762" i="4"/>
  <c r="AY763" i="4"/>
  <c r="AY764" i="4"/>
  <c r="AY765" i="4"/>
  <c r="AY766" i="4"/>
  <c r="AY767" i="4"/>
  <c r="AY768" i="4"/>
  <c r="AY769" i="4"/>
  <c r="AY770" i="4"/>
  <c r="AY771" i="4"/>
  <c r="AY772" i="4"/>
  <c r="AY773" i="4"/>
  <c r="AY774" i="4"/>
  <c r="AY775" i="4"/>
  <c r="AY776" i="4"/>
  <c r="AY777" i="4"/>
  <c r="AY778" i="4"/>
  <c r="AY779" i="4"/>
  <c r="AY780" i="4"/>
  <c r="AY781" i="4"/>
  <c r="AY782" i="4"/>
  <c r="AY783" i="4"/>
  <c r="AY784" i="4"/>
  <c r="AY785" i="4"/>
  <c r="AY786" i="4"/>
  <c r="AY787" i="4"/>
  <c r="AY788" i="4"/>
  <c r="AY789" i="4"/>
  <c r="AX790" i="4"/>
  <c r="AX402" i="4"/>
  <c r="AX403" i="4"/>
  <c r="AX404" i="4"/>
  <c r="AX405" i="4"/>
  <c r="AX406" i="4"/>
  <c r="AX407" i="4"/>
  <c r="AX408" i="4"/>
  <c r="AX409" i="4"/>
  <c r="AX410" i="4"/>
  <c r="AX411" i="4"/>
  <c r="AX412" i="4"/>
  <c r="AX413" i="4"/>
  <c r="AX414" i="4"/>
  <c r="AX415" i="4"/>
  <c r="AX416" i="4"/>
  <c r="AX417" i="4"/>
  <c r="AX418" i="4"/>
  <c r="AX419" i="4"/>
  <c r="AX420" i="4"/>
  <c r="AX421" i="4"/>
  <c r="AX422" i="4"/>
  <c r="AX423" i="4"/>
  <c r="AX424" i="4"/>
  <c r="AX425" i="4"/>
  <c r="AX426" i="4"/>
  <c r="AX427" i="4"/>
  <c r="AX428" i="4"/>
  <c r="AX429" i="4"/>
  <c r="AX430" i="4"/>
  <c r="AX431" i="4"/>
  <c r="AX432" i="4"/>
  <c r="AX433" i="4"/>
  <c r="AX434" i="4"/>
  <c r="AX435" i="4"/>
  <c r="AX436" i="4"/>
  <c r="AX437" i="4"/>
  <c r="AX438" i="4"/>
  <c r="AX439" i="4"/>
  <c r="AX440" i="4"/>
  <c r="AX441" i="4"/>
  <c r="AX442" i="4"/>
  <c r="AX443" i="4"/>
  <c r="AX444" i="4"/>
  <c r="AX445" i="4"/>
  <c r="AX446" i="4"/>
  <c r="AX447" i="4"/>
  <c r="AX448" i="4"/>
  <c r="AX449" i="4"/>
  <c r="AX450" i="4"/>
  <c r="AX451" i="4"/>
  <c r="AX452" i="4"/>
  <c r="AX453" i="4"/>
  <c r="AX454" i="4"/>
  <c r="AX455" i="4"/>
  <c r="AX456" i="4"/>
  <c r="AX457" i="4"/>
  <c r="AX458" i="4"/>
  <c r="AX459" i="4"/>
  <c r="AX460" i="4"/>
  <c r="AX461" i="4"/>
  <c r="AX462" i="4"/>
  <c r="AX463" i="4"/>
  <c r="AX464" i="4"/>
  <c r="AX465" i="4"/>
  <c r="AX466" i="4"/>
  <c r="AX467" i="4"/>
  <c r="AX468" i="4"/>
  <c r="AX469" i="4"/>
  <c r="AX470" i="4"/>
  <c r="AX471" i="4"/>
  <c r="AX472" i="4"/>
  <c r="AX473" i="4"/>
  <c r="AX474" i="4"/>
  <c r="AX475" i="4"/>
  <c r="AX476" i="4"/>
  <c r="AX477" i="4"/>
  <c r="AX478" i="4"/>
  <c r="AX479" i="4"/>
  <c r="AX480" i="4"/>
  <c r="AX481" i="4"/>
  <c r="AX482" i="4"/>
  <c r="AX483" i="4"/>
  <c r="AX484" i="4"/>
  <c r="AX485" i="4"/>
  <c r="AX486" i="4"/>
  <c r="AX487" i="4"/>
  <c r="AX488" i="4"/>
  <c r="AX489" i="4"/>
  <c r="AX490" i="4"/>
  <c r="AX491" i="4"/>
  <c r="AX492" i="4"/>
  <c r="AX493" i="4"/>
  <c r="AX494" i="4"/>
  <c r="AX495" i="4"/>
  <c r="AX496" i="4"/>
  <c r="AX497" i="4"/>
  <c r="AX498" i="4"/>
  <c r="AX499" i="4"/>
  <c r="AX500" i="4"/>
  <c r="AX501" i="4"/>
  <c r="AX502" i="4"/>
  <c r="AX503" i="4"/>
  <c r="AX504" i="4"/>
  <c r="AX505" i="4"/>
  <c r="AX506" i="4"/>
  <c r="AX507" i="4"/>
  <c r="AX508" i="4"/>
  <c r="AX509" i="4"/>
  <c r="AX510" i="4"/>
  <c r="AX511" i="4"/>
  <c r="AX512" i="4"/>
  <c r="AX513" i="4"/>
  <c r="AX514" i="4"/>
  <c r="AX515" i="4"/>
  <c r="AX516" i="4"/>
  <c r="AX517" i="4"/>
  <c r="AX518" i="4"/>
  <c r="AX519" i="4"/>
  <c r="AX520" i="4"/>
  <c r="AX521" i="4"/>
  <c r="AX522" i="4"/>
  <c r="AX523" i="4"/>
  <c r="AX524" i="4"/>
  <c r="AX525" i="4"/>
  <c r="AX526" i="4"/>
  <c r="AX527" i="4"/>
  <c r="AX528" i="4"/>
  <c r="AX529" i="4"/>
  <c r="AX530" i="4"/>
  <c r="AX531" i="4"/>
  <c r="AX532" i="4"/>
  <c r="AX533" i="4"/>
  <c r="AX534" i="4"/>
  <c r="AX535" i="4"/>
  <c r="AX536" i="4"/>
  <c r="AX537" i="4"/>
  <c r="AX538" i="4"/>
  <c r="AX539" i="4"/>
  <c r="AX540" i="4"/>
  <c r="AX541" i="4"/>
  <c r="AX542" i="4"/>
  <c r="AX543" i="4"/>
  <c r="AX544" i="4"/>
  <c r="AX545" i="4"/>
  <c r="AX546" i="4"/>
  <c r="AX547" i="4"/>
  <c r="AX548" i="4"/>
  <c r="AX549" i="4"/>
  <c r="AX550" i="4"/>
  <c r="AX551" i="4"/>
  <c r="AX552" i="4"/>
  <c r="AX553" i="4"/>
  <c r="AX554" i="4"/>
  <c r="AX555" i="4"/>
  <c r="AX556" i="4"/>
  <c r="AX557" i="4"/>
  <c r="AX558" i="4"/>
  <c r="AX559" i="4"/>
  <c r="AX560" i="4"/>
  <c r="AX561" i="4"/>
  <c r="AX562" i="4"/>
  <c r="AX563" i="4"/>
  <c r="AX564" i="4"/>
  <c r="AX565" i="4"/>
  <c r="AX566" i="4"/>
  <c r="AX567" i="4"/>
  <c r="AX568" i="4"/>
  <c r="AX569" i="4"/>
  <c r="AX570" i="4"/>
  <c r="AX571" i="4"/>
  <c r="AX572" i="4"/>
  <c r="AX573" i="4"/>
  <c r="AX574" i="4"/>
  <c r="AX575" i="4"/>
  <c r="AX576" i="4"/>
  <c r="AX577" i="4"/>
  <c r="AX578" i="4"/>
  <c r="AX579" i="4"/>
  <c r="AX580" i="4"/>
  <c r="AX581" i="4"/>
  <c r="AX582" i="4"/>
  <c r="AX583" i="4"/>
  <c r="AX584" i="4"/>
  <c r="AX585" i="4"/>
  <c r="AX586" i="4"/>
  <c r="AX587" i="4"/>
  <c r="AX588" i="4"/>
  <c r="AX589" i="4"/>
  <c r="AX590" i="4"/>
  <c r="AX591" i="4"/>
  <c r="AX592" i="4"/>
  <c r="AX593" i="4"/>
  <c r="AX594" i="4"/>
  <c r="AX595" i="4"/>
  <c r="AX596" i="4"/>
  <c r="AX597" i="4"/>
  <c r="AX598" i="4"/>
  <c r="AX599" i="4"/>
  <c r="AX600" i="4"/>
  <c r="AX601" i="4"/>
  <c r="AX602" i="4"/>
  <c r="AX603" i="4"/>
  <c r="AX604" i="4"/>
  <c r="AX605" i="4"/>
  <c r="AX606" i="4"/>
  <c r="AX607" i="4"/>
  <c r="AX608" i="4"/>
  <c r="AX609" i="4"/>
  <c r="AX610" i="4"/>
  <c r="AX611" i="4"/>
  <c r="AX612" i="4"/>
  <c r="AX613" i="4"/>
  <c r="AX614" i="4"/>
  <c r="AX615" i="4"/>
  <c r="AX616" i="4"/>
  <c r="AX617" i="4"/>
  <c r="AX618" i="4"/>
  <c r="AX619" i="4"/>
  <c r="AX620" i="4"/>
  <c r="AX621" i="4"/>
  <c r="AX622" i="4"/>
  <c r="AX623" i="4"/>
  <c r="AX624" i="4"/>
  <c r="AX625" i="4"/>
  <c r="AX626" i="4"/>
  <c r="AX627" i="4"/>
  <c r="AX628" i="4"/>
  <c r="AX629" i="4"/>
  <c r="AX630" i="4"/>
  <c r="AX631" i="4"/>
  <c r="AX632" i="4"/>
  <c r="AX633" i="4"/>
  <c r="AX634" i="4"/>
  <c r="AX635" i="4"/>
  <c r="AX636" i="4"/>
  <c r="AX637" i="4"/>
  <c r="AX638" i="4"/>
  <c r="AX639" i="4"/>
  <c r="AX640" i="4"/>
  <c r="AX641" i="4"/>
  <c r="AX642" i="4"/>
  <c r="AX643" i="4"/>
  <c r="AX644" i="4"/>
  <c r="AX645" i="4"/>
  <c r="AX646" i="4"/>
  <c r="AX647" i="4"/>
  <c r="AX648" i="4"/>
  <c r="AX649" i="4"/>
  <c r="AX650" i="4"/>
  <c r="AX651" i="4"/>
  <c r="AX652" i="4"/>
  <c r="AX653" i="4"/>
  <c r="AX654" i="4"/>
  <c r="AX655" i="4"/>
  <c r="AX656" i="4"/>
  <c r="AX657" i="4"/>
  <c r="AX658" i="4"/>
  <c r="AX659" i="4"/>
  <c r="AX660" i="4"/>
  <c r="AX661" i="4"/>
  <c r="AX662" i="4"/>
  <c r="AX663" i="4"/>
  <c r="AX664" i="4"/>
  <c r="AX665" i="4"/>
  <c r="AX666" i="4"/>
  <c r="AX667" i="4"/>
  <c r="AX668" i="4"/>
  <c r="AX669" i="4"/>
  <c r="AX670" i="4"/>
  <c r="AX671" i="4"/>
  <c r="AX672" i="4"/>
  <c r="AX673" i="4"/>
  <c r="AX674" i="4"/>
  <c r="AX675" i="4"/>
  <c r="AX676" i="4"/>
  <c r="AX677" i="4"/>
  <c r="AX678" i="4"/>
  <c r="AX679" i="4"/>
  <c r="AX680" i="4"/>
  <c r="AX681" i="4"/>
  <c r="AX682" i="4"/>
  <c r="AX683" i="4"/>
  <c r="AX684" i="4"/>
  <c r="AX685" i="4"/>
  <c r="AX686" i="4"/>
  <c r="AX687" i="4"/>
  <c r="AX688" i="4"/>
  <c r="AX689" i="4"/>
  <c r="AX690" i="4"/>
  <c r="AX691" i="4"/>
  <c r="AX692" i="4"/>
  <c r="AX693" i="4"/>
  <c r="AX694" i="4"/>
  <c r="AX695" i="4"/>
  <c r="AX696" i="4"/>
  <c r="AX697" i="4"/>
  <c r="AX698" i="4"/>
  <c r="AX699" i="4"/>
  <c r="AX700" i="4"/>
  <c r="AX701" i="4"/>
  <c r="AX702" i="4"/>
  <c r="AX703" i="4"/>
  <c r="AX704" i="4"/>
  <c r="AX705" i="4"/>
  <c r="AX706" i="4"/>
  <c r="AX707" i="4"/>
  <c r="AX708" i="4"/>
  <c r="AX709" i="4"/>
  <c r="AX710" i="4"/>
  <c r="AX711" i="4"/>
  <c r="AX712" i="4"/>
  <c r="AX713" i="4"/>
  <c r="AX714" i="4"/>
  <c r="AX715" i="4"/>
  <c r="AX716" i="4"/>
  <c r="AX717" i="4"/>
  <c r="AX718" i="4"/>
  <c r="AX719" i="4"/>
  <c r="AX720" i="4"/>
  <c r="AX721" i="4"/>
  <c r="AX722" i="4"/>
  <c r="AX723" i="4"/>
  <c r="AX724" i="4"/>
  <c r="AX725" i="4"/>
  <c r="AX726" i="4"/>
  <c r="AX727" i="4"/>
  <c r="AX728" i="4"/>
  <c r="AX729" i="4"/>
  <c r="AX730" i="4"/>
  <c r="AX731" i="4"/>
  <c r="AX732" i="4"/>
  <c r="AX733" i="4"/>
  <c r="AX734" i="4"/>
  <c r="AX735" i="4"/>
  <c r="AX736" i="4"/>
  <c r="AX737" i="4"/>
  <c r="AX738" i="4"/>
  <c r="AX739" i="4"/>
  <c r="AX740" i="4"/>
  <c r="AX741" i="4"/>
  <c r="AX742" i="4"/>
  <c r="AX743" i="4"/>
  <c r="AX744" i="4"/>
  <c r="AX745" i="4"/>
  <c r="AX746" i="4"/>
  <c r="AX747" i="4"/>
  <c r="AX748" i="4"/>
  <c r="AX749" i="4"/>
  <c r="AX750" i="4"/>
  <c r="AX751" i="4"/>
  <c r="AX752" i="4"/>
  <c r="AX753" i="4"/>
  <c r="AX754" i="4"/>
  <c r="AX755" i="4"/>
  <c r="AX756" i="4"/>
  <c r="AX757" i="4"/>
  <c r="AX758" i="4"/>
  <c r="AX759" i="4"/>
  <c r="AX760" i="4"/>
  <c r="AX761" i="4"/>
  <c r="AX762" i="4"/>
  <c r="AX763" i="4"/>
  <c r="AX764" i="4"/>
  <c r="AX765" i="4"/>
  <c r="AX766" i="4"/>
  <c r="AX767" i="4"/>
  <c r="AX768" i="4"/>
  <c r="AX769" i="4"/>
  <c r="AX770" i="4"/>
  <c r="AX771" i="4"/>
  <c r="AX772" i="4"/>
  <c r="AX773" i="4"/>
  <c r="AX774" i="4"/>
  <c r="AX775" i="4"/>
  <c r="AX776" i="4"/>
  <c r="AX777" i="4"/>
  <c r="AX778" i="4"/>
  <c r="AX779" i="4"/>
  <c r="AX780" i="4"/>
  <c r="AX781" i="4"/>
  <c r="AX782" i="4"/>
  <c r="AX783" i="4"/>
  <c r="AX784" i="4"/>
  <c r="AX785" i="4"/>
  <c r="AX786" i="4"/>
  <c r="AX787" i="4"/>
  <c r="AX788" i="4"/>
  <c r="AX789" i="4"/>
  <c r="AX401" i="4"/>
  <c r="AW790" i="4"/>
  <c r="AW401" i="4"/>
  <c r="AW402" i="4"/>
  <c r="AW403" i="4"/>
  <c r="AW404" i="4"/>
  <c r="AW405" i="4"/>
  <c r="AW406" i="4"/>
  <c r="AW407" i="4"/>
  <c r="AW408" i="4"/>
  <c r="AW409" i="4"/>
  <c r="AW410" i="4"/>
  <c r="AW411" i="4"/>
  <c r="AW412" i="4"/>
  <c r="AW413" i="4"/>
  <c r="AW414" i="4"/>
  <c r="AW415" i="4"/>
  <c r="AW416" i="4"/>
  <c r="AW417" i="4"/>
  <c r="AW418" i="4"/>
  <c r="AW419" i="4"/>
  <c r="AW420" i="4"/>
  <c r="AW421" i="4"/>
  <c r="AW422" i="4"/>
  <c r="AW423" i="4"/>
  <c r="AW424" i="4"/>
  <c r="AW425" i="4"/>
  <c r="AW426" i="4"/>
  <c r="AW427" i="4"/>
  <c r="AW428" i="4"/>
  <c r="AW429" i="4"/>
  <c r="AW430" i="4"/>
  <c r="AW431" i="4"/>
  <c r="AW432" i="4"/>
  <c r="AW433" i="4"/>
  <c r="AW434" i="4"/>
  <c r="AW435" i="4"/>
  <c r="AW436" i="4"/>
  <c r="AW437" i="4"/>
  <c r="AW438" i="4"/>
  <c r="AW439" i="4"/>
  <c r="AW440" i="4"/>
  <c r="AW441" i="4"/>
  <c r="AW442" i="4"/>
  <c r="AW443" i="4"/>
  <c r="AW444" i="4"/>
  <c r="AW445" i="4"/>
  <c r="AW446" i="4"/>
  <c r="AW447" i="4"/>
  <c r="AW448" i="4"/>
  <c r="AW449" i="4"/>
  <c r="AW450" i="4"/>
  <c r="AW451" i="4"/>
  <c r="AW452" i="4"/>
  <c r="AW453" i="4"/>
  <c r="AW454" i="4"/>
  <c r="AW455" i="4"/>
  <c r="AW456" i="4"/>
  <c r="AW457" i="4"/>
  <c r="AW458" i="4"/>
  <c r="AW459" i="4"/>
  <c r="AW460" i="4"/>
  <c r="AW461" i="4"/>
  <c r="AW462" i="4"/>
  <c r="AW463" i="4"/>
  <c r="AW464" i="4"/>
  <c r="AW465" i="4"/>
  <c r="AW466" i="4"/>
  <c r="AW467" i="4"/>
  <c r="AW468" i="4"/>
  <c r="AW469" i="4"/>
  <c r="AW470" i="4"/>
  <c r="AW471" i="4"/>
  <c r="AW472" i="4"/>
  <c r="AW473" i="4"/>
  <c r="AW474" i="4"/>
  <c r="AW475" i="4"/>
  <c r="AW476" i="4"/>
  <c r="AW477" i="4"/>
  <c r="AW478" i="4"/>
  <c r="AW479" i="4"/>
  <c r="AW480" i="4"/>
  <c r="AW481" i="4"/>
  <c r="AW482" i="4"/>
  <c r="AW483" i="4"/>
  <c r="AW484" i="4"/>
  <c r="AW485" i="4"/>
  <c r="AW486" i="4"/>
  <c r="AW487" i="4"/>
  <c r="AW488" i="4"/>
  <c r="AW489" i="4"/>
  <c r="AW490" i="4"/>
  <c r="AW491" i="4"/>
  <c r="AW492" i="4"/>
  <c r="AW493" i="4"/>
  <c r="AW494" i="4"/>
  <c r="AW495" i="4"/>
  <c r="AW496" i="4"/>
  <c r="AW497" i="4"/>
  <c r="AW498" i="4"/>
  <c r="AW499" i="4"/>
  <c r="AW500" i="4"/>
  <c r="AW501" i="4"/>
  <c r="AW502" i="4"/>
  <c r="AW503" i="4"/>
  <c r="AW504" i="4"/>
  <c r="AW505" i="4"/>
  <c r="AW506" i="4"/>
  <c r="AW507" i="4"/>
  <c r="AW508" i="4"/>
  <c r="AW509" i="4"/>
  <c r="AW510" i="4"/>
  <c r="AW511" i="4"/>
  <c r="AW512" i="4"/>
  <c r="AW513" i="4"/>
  <c r="AW514" i="4"/>
  <c r="AW515" i="4"/>
  <c r="AW516" i="4"/>
  <c r="AW517" i="4"/>
  <c r="AW518" i="4"/>
  <c r="AW519" i="4"/>
  <c r="AW520" i="4"/>
  <c r="AW521" i="4"/>
  <c r="AW522" i="4"/>
  <c r="AW523" i="4"/>
  <c r="AW524" i="4"/>
  <c r="AW525" i="4"/>
  <c r="AW526" i="4"/>
  <c r="AW527" i="4"/>
  <c r="AW528" i="4"/>
  <c r="AW529" i="4"/>
  <c r="AW530" i="4"/>
  <c r="AW531" i="4"/>
  <c r="AW532" i="4"/>
  <c r="AW533" i="4"/>
  <c r="AW534" i="4"/>
  <c r="AW535" i="4"/>
  <c r="AW536" i="4"/>
  <c r="AW537" i="4"/>
  <c r="AW538" i="4"/>
  <c r="AW539" i="4"/>
  <c r="AW540" i="4"/>
  <c r="AW541" i="4"/>
  <c r="AW542" i="4"/>
  <c r="AW543" i="4"/>
  <c r="AW544" i="4"/>
  <c r="AW545" i="4"/>
  <c r="AW546" i="4"/>
  <c r="AW547" i="4"/>
  <c r="AW548" i="4"/>
  <c r="AW549" i="4"/>
  <c r="AW550" i="4"/>
  <c r="AW551" i="4"/>
  <c r="AW552" i="4"/>
  <c r="AW553" i="4"/>
  <c r="AW554" i="4"/>
  <c r="AW555" i="4"/>
  <c r="AW556" i="4"/>
  <c r="AW557" i="4"/>
  <c r="AW558" i="4"/>
  <c r="AW559" i="4"/>
  <c r="AW560" i="4"/>
  <c r="AW561" i="4"/>
  <c r="AW562" i="4"/>
  <c r="AW563" i="4"/>
  <c r="AW564" i="4"/>
  <c r="AW565" i="4"/>
  <c r="AW566" i="4"/>
  <c r="AW567" i="4"/>
  <c r="AW568" i="4"/>
  <c r="AW569" i="4"/>
  <c r="AW570" i="4"/>
  <c r="AW571" i="4"/>
  <c r="AW572" i="4"/>
  <c r="AW573" i="4"/>
  <c r="AW574" i="4"/>
  <c r="AW575" i="4"/>
  <c r="AW576" i="4"/>
  <c r="AW577" i="4"/>
  <c r="AW578" i="4"/>
  <c r="AW579" i="4"/>
  <c r="AW580" i="4"/>
  <c r="AW581" i="4"/>
  <c r="AW582" i="4"/>
  <c r="AW583" i="4"/>
  <c r="AW584" i="4"/>
  <c r="AW585" i="4"/>
  <c r="AW586" i="4"/>
  <c r="AW587" i="4"/>
  <c r="AW588" i="4"/>
  <c r="AW589" i="4"/>
  <c r="AW590" i="4"/>
  <c r="AW591" i="4"/>
  <c r="AW592" i="4"/>
  <c r="AW593" i="4"/>
  <c r="AW594" i="4"/>
  <c r="AW595" i="4"/>
  <c r="AW596" i="4"/>
  <c r="AW597" i="4"/>
  <c r="AW598" i="4"/>
  <c r="AW599" i="4"/>
  <c r="AW600" i="4"/>
  <c r="AW601" i="4"/>
  <c r="AW602" i="4"/>
  <c r="AW603" i="4"/>
  <c r="AW604" i="4"/>
  <c r="AW605" i="4"/>
  <c r="AW606" i="4"/>
  <c r="AW607" i="4"/>
  <c r="AW608" i="4"/>
  <c r="AW609" i="4"/>
  <c r="AW610" i="4"/>
  <c r="AW611" i="4"/>
  <c r="AW612" i="4"/>
  <c r="AW613" i="4"/>
  <c r="AW614" i="4"/>
  <c r="AW615" i="4"/>
  <c r="AW616" i="4"/>
  <c r="AW617" i="4"/>
  <c r="AW618" i="4"/>
  <c r="AW619" i="4"/>
  <c r="AW620" i="4"/>
  <c r="AW621" i="4"/>
  <c r="AW622" i="4"/>
  <c r="AW623" i="4"/>
  <c r="AW624" i="4"/>
  <c r="AW625" i="4"/>
  <c r="AW626" i="4"/>
  <c r="AW627" i="4"/>
  <c r="AW628" i="4"/>
  <c r="AW629" i="4"/>
  <c r="AW630" i="4"/>
  <c r="AW631" i="4"/>
  <c r="AW632" i="4"/>
  <c r="AW633" i="4"/>
  <c r="AW634" i="4"/>
  <c r="AW635" i="4"/>
  <c r="AW636" i="4"/>
  <c r="AW637" i="4"/>
  <c r="AW638" i="4"/>
  <c r="AW639" i="4"/>
  <c r="AW640" i="4"/>
  <c r="AW641" i="4"/>
  <c r="AW642" i="4"/>
  <c r="AW643" i="4"/>
  <c r="AW644" i="4"/>
  <c r="AW645" i="4"/>
  <c r="AW646" i="4"/>
  <c r="AW647" i="4"/>
  <c r="AW648" i="4"/>
  <c r="AW649" i="4"/>
  <c r="AW650" i="4"/>
  <c r="AW651" i="4"/>
  <c r="AW652" i="4"/>
  <c r="AW653" i="4"/>
  <c r="AW654" i="4"/>
  <c r="AW655" i="4"/>
  <c r="AW656" i="4"/>
  <c r="AW657" i="4"/>
  <c r="AW658" i="4"/>
  <c r="AW659" i="4"/>
  <c r="AW660" i="4"/>
  <c r="AW661" i="4"/>
  <c r="AW662" i="4"/>
  <c r="AW663" i="4"/>
  <c r="AW664" i="4"/>
  <c r="AW665" i="4"/>
  <c r="AW666" i="4"/>
  <c r="AW667" i="4"/>
  <c r="AW668" i="4"/>
  <c r="AW669" i="4"/>
  <c r="AW670" i="4"/>
  <c r="AW671" i="4"/>
  <c r="AW672" i="4"/>
  <c r="AW673" i="4"/>
  <c r="AW674" i="4"/>
  <c r="AW675" i="4"/>
  <c r="AW676" i="4"/>
  <c r="AW677" i="4"/>
  <c r="AW678" i="4"/>
  <c r="AW679" i="4"/>
  <c r="AW680" i="4"/>
  <c r="AW681" i="4"/>
  <c r="AW682" i="4"/>
  <c r="AW683" i="4"/>
  <c r="AW684" i="4"/>
  <c r="AW685" i="4"/>
  <c r="AW686" i="4"/>
  <c r="AW687" i="4"/>
  <c r="AW688" i="4"/>
  <c r="AW689" i="4"/>
  <c r="AW690" i="4"/>
  <c r="AW691" i="4"/>
  <c r="AW692" i="4"/>
  <c r="AW693" i="4"/>
  <c r="AW694" i="4"/>
  <c r="AW695" i="4"/>
  <c r="AW696" i="4"/>
  <c r="AW697" i="4"/>
  <c r="AW698" i="4"/>
  <c r="AW699" i="4"/>
  <c r="AW700" i="4"/>
  <c r="AW701" i="4"/>
  <c r="AW702" i="4"/>
  <c r="AW703" i="4"/>
  <c r="AW704" i="4"/>
  <c r="AW705" i="4"/>
  <c r="AW706" i="4"/>
  <c r="AW707" i="4"/>
  <c r="AW708" i="4"/>
  <c r="AW709" i="4"/>
  <c r="AW710" i="4"/>
  <c r="AW711" i="4"/>
  <c r="AW712" i="4"/>
  <c r="AW713" i="4"/>
  <c r="AW714" i="4"/>
  <c r="AW715" i="4"/>
  <c r="AW716" i="4"/>
  <c r="AW717" i="4"/>
  <c r="AW718" i="4"/>
  <c r="AW719" i="4"/>
  <c r="AW720" i="4"/>
  <c r="AW721" i="4"/>
  <c r="AW722" i="4"/>
  <c r="AW723" i="4"/>
  <c r="AW724" i="4"/>
  <c r="AW725" i="4"/>
  <c r="AW726" i="4"/>
  <c r="AW727" i="4"/>
  <c r="AW728" i="4"/>
  <c r="AW729" i="4"/>
  <c r="AW730" i="4"/>
  <c r="AW731" i="4"/>
  <c r="AW732" i="4"/>
  <c r="AW733" i="4"/>
  <c r="AW734" i="4"/>
  <c r="AW735" i="4"/>
  <c r="AW736" i="4"/>
  <c r="AW737" i="4"/>
  <c r="AW738" i="4"/>
  <c r="AW739" i="4"/>
  <c r="AW740" i="4"/>
  <c r="AW741" i="4"/>
  <c r="AW742" i="4"/>
  <c r="AW743" i="4"/>
  <c r="AW744" i="4"/>
  <c r="AW745" i="4"/>
  <c r="AW746" i="4"/>
  <c r="AW747" i="4"/>
  <c r="AW748" i="4"/>
  <c r="AW749" i="4"/>
  <c r="AW750" i="4"/>
  <c r="AW751" i="4"/>
  <c r="AW752" i="4"/>
  <c r="AW753" i="4"/>
  <c r="AW754" i="4"/>
  <c r="AW755" i="4"/>
  <c r="AW756" i="4"/>
  <c r="AW757" i="4"/>
  <c r="AW758" i="4"/>
  <c r="AW759" i="4"/>
  <c r="AW760" i="4"/>
  <c r="AW761" i="4"/>
  <c r="AW762" i="4"/>
  <c r="AW763" i="4"/>
  <c r="AW764" i="4"/>
  <c r="AW765" i="4"/>
  <c r="AW766" i="4"/>
  <c r="AW767" i="4"/>
  <c r="AW768" i="4"/>
  <c r="AW769" i="4"/>
  <c r="AW770" i="4"/>
  <c r="AW771" i="4"/>
  <c r="AW772" i="4"/>
  <c r="AW773" i="4"/>
  <c r="AW774" i="4"/>
  <c r="AW775" i="4"/>
  <c r="AW776" i="4"/>
  <c r="AW777" i="4"/>
  <c r="AW778" i="4"/>
  <c r="AW779" i="4"/>
  <c r="AW780" i="4"/>
  <c r="AW781" i="4"/>
  <c r="AW782" i="4"/>
  <c r="AW783" i="4"/>
  <c r="AW784" i="4"/>
  <c r="AW785" i="4"/>
  <c r="AW786" i="4"/>
  <c r="AW787" i="4"/>
  <c r="AW788" i="4"/>
  <c r="AW789" i="4"/>
  <c r="AV402" i="4"/>
  <c r="AV403" i="4"/>
  <c r="AV404" i="4"/>
  <c r="AV405" i="4"/>
  <c r="AV406" i="4"/>
  <c r="AV407" i="4"/>
  <c r="AV408" i="4"/>
  <c r="AV409" i="4"/>
  <c r="AV410" i="4"/>
  <c r="AV411" i="4"/>
  <c r="AV412" i="4"/>
  <c r="AV413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426" i="4"/>
  <c r="AV427" i="4"/>
  <c r="AV428" i="4"/>
  <c r="AV429" i="4"/>
  <c r="AV430" i="4"/>
  <c r="AV431" i="4"/>
  <c r="AV432" i="4"/>
  <c r="AV433" i="4"/>
  <c r="AV434" i="4"/>
  <c r="AV435" i="4"/>
  <c r="AV436" i="4"/>
  <c r="AV437" i="4"/>
  <c r="AV438" i="4"/>
  <c r="AV439" i="4"/>
  <c r="AV440" i="4"/>
  <c r="AV441" i="4"/>
  <c r="AV442" i="4"/>
  <c r="AV443" i="4"/>
  <c r="AV444" i="4"/>
  <c r="AV445" i="4"/>
  <c r="AV446" i="4"/>
  <c r="AV447" i="4"/>
  <c r="AV448" i="4"/>
  <c r="AV449" i="4"/>
  <c r="AV450" i="4"/>
  <c r="AV451" i="4"/>
  <c r="AV452" i="4"/>
  <c r="AV453" i="4"/>
  <c r="AV454" i="4"/>
  <c r="AV455" i="4"/>
  <c r="AV456" i="4"/>
  <c r="AV457" i="4"/>
  <c r="AV458" i="4"/>
  <c r="AV459" i="4"/>
  <c r="AV460" i="4"/>
  <c r="AV461" i="4"/>
  <c r="AV462" i="4"/>
  <c r="AV463" i="4"/>
  <c r="AV464" i="4"/>
  <c r="AV465" i="4"/>
  <c r="AV466" i="4"/>
  <c r="AV467" i="4"/>
  <c r="AV468" i="4"/>
  <c r="AV469" i="4"/>
  <c r="AV470" i="4"/>
  <c r="AV471" i="4"/>
  <c r="AV472" i="4"/>
  <c r="AV473" i="4"/>
  <c r="AV474" i="4"/>
  <c r="AV475" i="4"/>
  <c r="AV476" i="4"/>
  <c r="AV477" i="4"/>
  <c r="AV478" i="4"/>
  <c r="AV479" i="4"/>
  <c r="AV480" i="4"/>
  <c r="AV481" i="4"/>
  <c r="AV482" i="4"/>
  <c r="AV483" i="4"/>
  <c r="AV484" i="4"/>
  <c r="AV485" i="4"/>
  <c r="AV486" i="4"/>
  <c r="AV487" i="4"/>
  <c r="AV488" i="4"/>
  <c r="AV489" i="4"/>
  <c r="AV490" i="4"/>
  <c r="AV491" i="4"/>
  <c r="AV492" i="4"/>
  <c r="AV493" i="4"/>
  <c r="AV494" i="4"/>
  <c r="AV495" i="4"/>
  <c r="AV496" i="4"/>
  <c r="AV497" i="4"/>
  <c r="AV498" i="4"/>
  <c r="AV499" i="4"/>
  <c r="AV500" i="4"/>
  <c r="AV501" i="4"/>
  <c r="AV502" i="4"/>
  <c r="AV503" i="4"/>
  <c r="AV504" i="4"/>
  <c r="AV505" i="4"/>
  <c r="AV506" i="4"/>
  <c r="AV507" i="4"/>
  <c r="AV508" i="4"/>
  <c r="AV509" i="4"/>
  <c r="AV510" i="4"/>
  <c r="AV511" i="4"/>
  <c r="AV512" i="4"/>
  <c r="AV513" i="4"/>
  <c r="AV514" i="4"/>
  <c r="AV515" i="4"/>
  <c r="AV516" i="4"/>
  <c r="AV517" i="4"/>
  <c r="AV518" i="4"/>
  <c r="AV519" i="4"/>
  <c r="AV520" i="4"/>
  <c r="AV521" i="4"/>
  <c r="AV522" i="4"/>
  <c r="AV523" i="4"/>
  <c r="AV524" i="4"/>
  <c r="AV525" i="4"/>
  <c r="AV526" i="4"/>
  <c r="AV527" i="4"/>
  <c r="AV528" i="4"/>
  <c r="AV529" i="4"/>
  <c r="AV530" i="4"/>
  <c r="AV531" i="4"/>
  <c r="AV532" i="4"/>
  <c r="AV533" i="4"/>
  <c r="AV534" i="4"/>
  <c r="AV535" i="4"/>
  <c r="AV536" i="4"/>
  <c r="AV537" i="4"/>
  <c r="AV538" i="4"/>
  <c r="AV539" i="4"/>
  <c r="AV540" i="4"/>
  <c r="AV541" i="4"/>
  <c r="AV542" i="4"/>
  <c r="AV543" i="4"/>
  <c r="AV544" i="4"/>
  <c r="AV545" i="4"/>
  <c r="AV546" i="4"/>
  <c r="AV547" i="4"/>
  <c r="AV548" i="4"/>
  <c r="AV549" i="4"/>
  <c r="AV550" i="4"/>
  <c r="AV551" i="4"/>
  <c r="AV552" i="4"/>
  <c r="AV553" i="4"/>
  <c r="AV554" i="4"/>
  <c r="AV555" i="4"/>
  <c r="AV556" i="4"/>
  <c r="AV557" i="4"/>
  <c r="AV558" i="4"/>
  <c r="AV559" i="4"/>
  <c r="AV560" i="4"/>
  <c r="AV561" i="4"/>
  <c r="AV562" i="4"/>
  <c r="AV563" i="4"/>
  <c r="AV564" i="4"/>
  <c r="AV565" i="4"/>
  <c r="AV566" i="4"/>
  <c r="AV567" i="4"/>
  <c r="AV568" i="4"/>
  <c r="AV569" i="4"/>
  <c r="AV570" i="4"/>
  <c r="AV571" i="4"/>
  <c r="AV572" i="4"/>
  <c r="AV573" i="4"/>
  <c r="AV574" i="4"/>
  <c r="AV575" i="4"/>
  <c r="AV576" i="4"/>
  <c r="AV577" i="4"/>
  <c r="AV578" i="4"/>
  <c r="AV579" i="4"/>
  <c r="AV580" i="4"/>
  <c r="AV581" i="4"/>
  <c r="AV582" i="4"/>
  <c r="AV583" i="4"/>
  <c r="AV584" i="4"/>
  <c r="AV585" i="4"/>
  <c r="AV586" i="4"/>
  <c r="AV587" i="4"/>
  <c r="AV588" i="4"/>
  <c r="AV589" i="4"/>
  <c r="AV590" i="4"/>
  <c r="AV591" i="4"/>
  <c r="AV592" i="4"/>
  <c r="AV593" i="4"/>
  <c r="AV594" i="4"/>
  <c r="AV595" i="4"/>
  <c r="AV596" i="4"/>
  <c r="AV597" i="4"/>
  <c r="AV598" i="4"/>
  <c r="AV599" i="4"/>
  <c r="AV600" i="4"/>
  <c r="AV601" i="4"/>
  <c r="AV602" i="4"/>
  <c r="AV603" i="4"/>
  <c r="AV604" i="4"/>
  <c r="AV605" i="4"/>
  <c r="AV606" i="4"/>
  <c r="AV607" i="4"/>
  <c r="AV608" i="4"/>
  <c r="AV609" i="4"/>
  <c r="AV610" i="4"/>
  <c r="AV611" i="4"/>
  <c r="AV612" i="4"/>
  <c r="AV613" i="4"/>
  <c r="AV614" i="4"/>
  <c r="AV615" i="4"/>
  <c r="AV616" i="4"/>
  <c r="AV617" i="4"/>
  <c r="AV618" i="4"/>
  <c r="AV619" i="4"/>
  <c r="AV620" i="4"/>
  <c r="AV621" i="4"/>
  <c r="AV622" i="4"/>
  <c r="AV623" i="4"/>
  <c r="AV624" i="4"/>
  <c r="AV625" i="4"/>
  <c r="AV626" i="4"/>
  <c r="AV627" i="4"/>
  <c r="AV628" i="4"/>
  <c r="AV629" i="4"/>
  <c r="AV630" i="4"/>
  <c r="AV631" i="4"/>
  <c r="AV632" i="4"/>
  <c r="AV633" i="4"/>
  <c r="AV634" i="4"/>
  <c r="AV635" i="4"/>
  <c r="AV636" i="4"/>
  <c r="AV637" i="4"/>
  <c r="AV638" i="4"/>
  <c r="AV639" i="4"/>
  <c r="AV640" i="4"/>
  <c r="AV641" i="4"/>
  <c r="AV642" i="4"/>
  <c r="AV643" i="4"/>
  <c r="AV644" i="4"/>
  <c r="AV645" i="4"/>
  <c r="AV646" i="4"/>
  <c r="AV647" i="4"/>
  <c r="AV648" i="4"/>
  <c r="AV649" i="4"/>
  <c r="AV650" i="4"/>
  <c r="AV651" i="4"/>
  <c r="AV652" i="4"/>
  <c r="AV653" i="4"/>
  <c r="AV654" i="4"/>
  <c r="AV655" i="4"/>
  <c r="AV656" i="4"/>
  <c r="AV657" i="4"/>
  <c r="AV658" i="4"/>
  <c r="AV659" i="4"/>
  <c r="AV660" i="4"/>
  <c r="AV661" i="4"/>
  <c r="AV662" i="4"/>
  <c r="AV663" i="4"/>
  <c r="AV664" i="4"/>
  <c r="AV665" i="4"/>
  <c r="AV666" i="4"/>
  <c r="AV667" i="4"/>
  <c r="AV668" i="4"/>
  <c r="AV669" i="4"/>
  <c r="AV670" i="4"/>
  <c r="AV671" i="4"/>
  <c r="AV672" i="4"/>
  <c r="AV673" i="4"/>
  <c r="AV674" i="4"/>
  <c r="AV675" i="4"/>
  <c r="AV676" i="4"/>
  <c r="AV677" i="4"/>
  <c r="AV678" i="4"/>
  <c r="AV679" i="4"/>
  <c r="AV680" i="4"/>
  <c r="AV681" i="4"/>
  <c r="AV682" i="4"/>
  <c r="AV683" i="4"/>
  <c r="AV684" i="4"/>
  <c r="AV685" i="4"/>
  <c r="AV686" i="4"/>
  <c r="AV687" i="4"/>
  <c r="AV688" i="4"/>
  <c r="AV689" i="4"/>
  <c r="AV690" i="4"/>
  <c r="AV691" i="4"/>
  <c r="AV692" i="4"/>
  <c r="AV693" i="4"/>
  <c r="AV694" i="4"/>
  <c r="AV695" i="4"/>
  <c r="AV696" i="4"/>
  <c r="AV697" i="4"/>
  <c r="AV698" i="4"/>
  <c r="AV699" i="4"/>
  <c r="AV700" i="4"/>
  <c r="AV701" i="4"/>
  <c r="AV702" i="4"/>
  <c r="AV703" i="4"/>
  <c r="AV704" i="4"/>
  <c r="AV705" i="4"/>
  <c r="AV706" i="4"/>
  <c r="AV707" i="4"/>
  <c r="AV708" i="4"/>
  <c r="AV709" i="4"/>
  <c r="AV710" i="4"/>
  <c r="AV711" i="4"/>
  <c r="AV712" i="4"/>
  <c r="AV713" i="4"/>
  <c r="AV714" i="4"/>
  <c r="AV715" i="4"/>
  <c r="AV716" i="4"/>
  <c r="AV717" i="4"/>
  <c r="AV718" i="4"/>
  <c r="AV719" i="4"/>
  <c r="AV720" i="4"/>
  <c r="AV721" i="4"/>
  <c r="AV722" i="4"/>
  <c r="AV723" i="4"/>
  <c r="AV724" i="4"/>
  <c r="AV725" i="4"/>
  <c r="AV726" i="4"/>
  <c r="AV727" i="4"/>
  <c r="AV728" i="4"/>
  <c r="AV729" i="4"/>
  <c r="AV730" i="4"/>
  <c r="AV731" i="4"/>
  <c r="AV732" i="4"/>
  <c r="AV733" i="4"/>
  <c r="AV734" i="4"/>
  <c r="AV735" i="4"/>
  <c r="AV736" i="4"/>
  <c r="AV737" i="4"/>
  <c r="AV738" i="4"/>
  <c r="AV739" i="4"/>
  <c r="AV740" i="4"/>
  <c r="AV741" i="4"/>
  <c r="AV742" i="4"/>
  <c r="AV743" i="4"/>
  <c r="AV744" i="4"/>
  <c r="AV745" i="4"/>
  <c r="AV746" i="4"/>
  <c r="AV747" i="4"/>
  <c r="AV748" i="4"/>
  <c r="AV749" i="4"/>
  <c r="AV750" i="4"/>
  <c r="AV751" i="4"/>
  <c r="AV752" i="4"/>
  <c r="AV753" i="4"/>
  <c r="AV754" i="4"/>
  <c r="AV755" i="4"/>
  <c r="AV756" i="4"/>
  <c r="AV757" i="4"/>
  <c r="AV758" i="4"/>
  <c r="AV759" i="4"/>
  <c r="AV760" i="4"/>
  <c r="AV761" i="4"/>
  <c r="AV762" i="4"/>
  <c r="AV763" i="4"/>
  <c r="AV764" i="4"/>
  <c r="AV765" i="4"/>
  <c r="AV766" i="4"/>
  <c r="AV767" i="4"/>
  <c r="AV768" i="4"/>
  <c r="AV769" i="4"/>
  <c r="AV770" i="4"/>
  <c r="AV771" i="4"/>
  <c r="AV772" i="4"/>
  <c r="AV773" i="4"/>
  <c r="AV774" i="4"/>
  <c r="AV775" i="4"/>
  <c r="AV776" i="4"/>
  <c r="AV777" i="4"/>
  <c r="AV778" i="4"/>
  <c r="AV779" i="4"/>
  <c r="AV780" i="4"/>
  <c r="AV781" i="4"/>
  <c r="AV782" i="4"/>
  <c r="AV783" i="4"/>
  <c r="AV784" i="4"/>
  <c r="AV785" i="4"/>
  <c r="AV786" i="4"/>
  <c r="AV787" i="4"/>
  <c r="AV788" i="4"/>
  <c r="AV789" i="4"/>
  <c r="AV401" i="4"/>
  <c r="AU402" i="4"/>
  <c r="AU403" i="4"/>
  <c r="AU404" i="4"/>
  <c r="AU405" i="4"/>
  <c r="AU406" i="4"/>
  <c r="AU407" i="4"/>
  <c r="AU408" i="4"/>
  <c r="AU409" i="4"/>
  <c r="AU410" i="4"/>
  <c r="AU411" i="4"/>
  <c r="AU412" i="4"/>
  <c r="AU413" i="4"/>
  <c r="AU414" i="4"/>
  <c r="AU415" i="4"/>
  <c r="AU416" i="4"/>
  <c r="AU417" i="4"/>
  <c r="AU418" i="4"/>
  <c r="AU419" i="4"/>
  <c r="AU420" i="4"/>
  <c r="AU421" i="4"/>
  <c r="AU422" i="4"/>
  <c r="AU423" i="4"/>
  <c r="AU424" i="4"/>
  <c r="AU425" i="4"/>
  <c r="AU426" i="4"/>
  <c r="AU427" i="4"/>
  <c r="AU428" i="4"/>
  <c r="AU429" i="4"/>
  <c r="AU430" i="4"/>
  <c r="AU431" i="4"/>
  <c r="AU432" i="4"/>
  <c r="AU433" i="4"/>
  <c r="AU434" i="4"/>
  <c r="AU435" i="4"/>
  <c r="AU436" i="4"/>
  <c r="AU437" i="4"/>
  <c r="AU438" i="4"/>
  <c r="AU439" i="4"/>
  <c r="AU440" i="4"/>
  <c r="AU441" i="4"/>
  <c r="AU442" i="4"/>
  <c r="AU443" i="4"/>
  <c r="AU444" i="4"/>
  <c r="AU445" i="4"/>
  <c r="AU446" i="4"/>
  <c r="AU447" i="4"/>
  <c r="AU448" i="4"/>
  <c r="AU449" i="4"/>
  <c r="AU450" i="4"/>
  <c r="AU451" i="4"/>
  <c r="AU452" i="4"/>
  <c r="AU453" i="4"/>
  <c r="AU454" i="4"/>
  <c r="AU455" i="4"/>
  <c r="AU456" i="4"/>
  <c r="AU457" i="4"/>
  <c r="AU458" i="4"/>
  <c r="AU459" i="4"/>
  <c r="AU460" i="4"/>
  <c r="AU461" i="4"/>
  <c r="AU462" i="4"/>
  <c r="AU463" i="4"/>
  <c r="AU464" i="4"/>
  <c r="AU465" i="4"/>
  <c r="AU466" i="4"/>
  <c r="AU467" i="4"/>
  <c r="AU468" i="4"/>
  <c r="AU469" i="4"/>
  <c r="AU470" i="4"/>
  <c r="AU471" i="4"/>
  <c r="AU472" i="4"/>
  <c r="AU473" i="4"/>
  <c r="AU474" i="4"/>
  <c r="AU475" i="4"/>
  <c r="AU476" i="4"/>
  <c r="AU477" i="4"/>
  <c r="AU478" i="4"/>
  <c r="AU479" i="4"/>
  <c r="AU480" i="4"/>
  <c r="AU481" i="4"/>
  <c r="AU482" i="4"/>
  <c r="AU483" i="4"/>
  <c r="AU484" i="4"/>
  <c r="AU485" i="4"/>
  <c r="AU486" i="4"/>
  <c r="AU487" i="4"/>
  <c r="AU488" i="4"/>
  <c r="AU489" i="4"/>
  <c r="AU490" i="4"/>
  <c r="AU491" i="4"/>
  <c r="AU492" i="4"/>
  <c r="AU493" i="4"/>
  <c r="AU494" i="4"/>
  <c r="AU495" i="4"/>
  <c r="AU496" i="4"/>
  <c r="AU497" i="4"/>
  <c r="AU498" i="4"/>
  <c r="AU499" i="4"/>
  <c r="AU500" i="4"/>
  <c r="AU501" i="4"/>
  <c r="AU502" i="4"/>
  <c r="AU503" i="4"/>
  <c r="AU504" i="4"/>
  <c r="AU505" i="4"/>
  <c r="AU506" i="4"/>
  <c r="AU507" i="4"/>
  <c r="AU508" i="4"/>
  <c r="AU509" i="4"/>
  <c r="AU510" i="4"/>
  <c r="AU511" i="4"/>
  <c r="AU512" i="4"/>
  <c r="AU513" i="4"/>
  <c r="AU514" i="4"/>
  <c r="AU515" i="4"/>
  <c r="AU516" i="4"/>
  <c r="AU517" i="4"/>
  <c r="AU518" i="4"/>
  <c r="AU519" i="4"/>
  <c r="AU520" i="4"/>
  <c r="AU521" i="4"/>
  <c r="AU522" i="4"/>
  <c r="AU523" i="4"/>
  <c r="AU524" i="4"/>
  <c r="AU525" i="4"/>
  <c r="AU526" i="4"/>
  <c r="AU527" i="4"/>
  <c r="AU528" i="4"/>
  <c r="AU529" i="4"/>
  <c r="AU530" i="4"/>
  <c r="AU531" i="4"/>
  <c r="AU532" i="4"/>
  <c r="AU533" i="4"/>
  <c r="AU534" i="4"/>
  <c r="AU535" i="4"/>
  <c r="AU536" i="4"/>
  <c r="AU537" i="4"/>
  <c r="AU538" i="4"/>
  <c r="AU539" i="4"/>
  <c r="AU540" i="4"/>
  <c r="AU541" i="4"/>
  <c r="AU542" i="4"/>
  <c r="AU543" i="4"/>
  <c r="AU544" i="4"/>
  <c r="AU545" i="4"/>
  <c r="AU546" i="4"/>
  <c r="AU547" i="4"/>
  <c r="AU548" i="4"/>
  <c r="AU549" i="4"/>
  <c r="AU550" i="4"/>
  <c r="AU551" i="4"/>
  <c r="AU552" i="4"/>
  <c r="AU553" i="4"/>
  <c r="AU554" i="4"/>
  <c r="AU555" i="4"/>
  <c r="AU556" i="4"/>
  <c r="AU557" i="4"/>
  <c r="AU558" i="4"/>
  <c r="AU559" i="4"/>
  <c r="AU560" i="4"/>
  <c r="AU561" i="4"/>
  <c r="AU562" i="4"/>
  <c r="AU563" i="4"/>
  <c r="AU564" i="4"/>
  <c r="AU565" i="4"/>
  <c r="AU566" i="4"/>
  <c r="AU567" i="4"/>
  <c r="AU568" i="4"/>
  <c r="AU569" i="4"/>
  <c r="AU570" i="4"/>
  <c r="AU571" i="4"/>
  <c r="AU572" i="4"/>
  <c r="AU573" i="4"/>
  <c r="AU574" i="4"/>
  <c r="AU575" i="4"/>
  <c r="AU576" i="4"/>
  <c r="AU577" i="4"/>
  <c r="AU578" i="4"/>
  <c r="AU579" i="4"/>
  <c r="AU580" i="4"/>
  <c r="AU581" i="4"/>
  <c r="AU582" i="4"/>
  <c r="AU583" i="4"/>
  <c r="AU584" i="4"/>
  <c r="AU585" i="4"/>
  <c r="AU586" i="4"/>
  <c r="AU587" i="4"/>
  <c r="AU588" i="4"/>
  <c r="AU589" i="4"/>
  <c r="AU590" i="4"/>
  <c r="AU591" i="4"/>
  <c r="AU592" i="4"/>
  <c r="AU593" i="4"/>
  <c r="AU594" i="4"/>
  <c r="AU595" i="4"/>
  <c r="AU596" i="4"/>
  <c r="AU597" i="4"/>
  <c r="AU598" i="4"/>
  <c r="AU599" i="4"/>
  <c r="AU600" i="4"/>
  <c r="AU601" i="4"/>
  <c r="AU602" i="4"/>
  <c r="AU603" i="4"/>
  <c r="AU604" i="4"/>
  <c r="AU605" i="4"/>
  <c r="AU606" i="4"/>
  <c r="AU607" i="4"/>
  <c r="AU608" i="4"/>
  <c r="AU609" i="4"/>
  <c r="AU610" i="4"/>
  <c r="AU611" i="4"/>
  <c r="AU612" i="4"/>
  <c r="AU613" i="4"/>
  <c r="AU614" i="4"/>
  <c r="AU615" i="4"/>
  <c r="AU616" i="4"/>
  <c r="AU617" i="4"/>
  <c r="AU618" i="4"/>
  <c r="AU619" i="4"/>
  <c r="AU620" i="4"/>
  <c r="AU621" i="4"/>
  <c r="AU622" i="4"/>
  <c r="AU623" i="4"/>
  <c r="AU624" i="4"/>
  <c r="AU625" i="4"/>
  <c r="AU626" i="4"/>
  <c r="AU627" i="4"/>
  <c r="AU628" i="4"/>
  <c r="AU629" i="4"/>
  <c r="AU630" i="4"/>
  <c r="AU631" i="4"/>
  <c r="AU632" i="4"/>
  <c r="AU633" i="4"/>
  <c r="AU634" i="4"/>
  <c r="AU635" i="4"/>
  <c r="AU636" i="4"/>
  <c r="AU637" i="4"/>
  <c r="AU638" i="4"/>
  <c r="AU639" i="4"/>
  <c r="AU640" i="4"/>
  <c r="AU641" i="4"/>
  <c r="AU642" i="4"/>
  <c r="AU643" i="4"/>
  <c r="AU644" i="4"/>
  <c r="AU645" i="4"/>
  <c r="AU646" i="4"/>
  <c r="AU647" i="4"/>
  <c r="AU648" i="4"/>
  <c r="AU649" i="4"/>
  <c r="AU650" i="4"/>
  <c r="AU651" i="4"/>
  <c r="AU652" i="4"/>
  <c r="AU653" i="4"/>
  <c r="AU654" i="4"/>
  <c r="AU655" i="4"/>
  <c r="AU656" i="4"/>
  <c r="AU657" i="4"/>
  <c r="AU658" i="4"/>
  <c r="AU659" i="4"/>
  <c r="AU660" i="4"/>
  <c r="AU661" i="4"/>
  <c r="AU662" i="4"/>
  <c r="AU663" i="4"/>
  <c r="AU664" i="4"/>
  <c r="AU665" i="4"/>
  <c r="AU666" i="4"/>
  <c r="AU667" i="4"/>
  <c r="AU668" i="4"/>
  <c r="AU669" i="4"/>
  <c r="AU670" i="4"/>
  <c r="AU671" i="4"/>
  <c r="AU672" i="4"/>
  <c r="AU673" i="4"/>
  <c r="AU674" i="4"/>
  <c r="AU675" i="4"/>
  <c r="AU676" i="4"/>
  <c r="AU677" i="4"/>
  <c r="AU678" i="4"/>
  <c r="AU679" i="4"/>
  <c r="AU680" i="4"/>
  <c r="AU681" i="4"/>
  <c r="AU682" i="4"/>
  <c r="AU683" i="4"/>
  <c r="AU684" i="4"/>
  <c r="AU685" i="4"/>
  <c r="AU686" i="4"/>
  <c r="AU687" i="4"/>
  <c r="AU688" i="4"/>
  <c r="AU689" i="4"/>
  <c r="AU690" i="4"/>
  <c r="AU691" i="4"/>
  <c r="AU692" i="4"/>
  <c r="AU693" i="4"/>
  <c r="AU694" i="4"/>
  <c r="AU695" i="4"/>
  <c r="AU696" i="4"/>
  <c r="AU697" i="4"/>
  <c r="AU698" i="4"/>
  <c r="AU699" i="4"/>
  <c r="AU700" i="4"/>
  <c r="AU701" i="4"/>
  <c r="AU702" i="4"/>
  <c r="AU703" i="4"/>
  <c r="AU704" i="4"/>
  <c r="AU705" i="4"/>
  <c r="AU706" i="4"/>
  <c r="AU707" i="4"/>
  <c r="AU708" i="4"/>
  <c r="AU709" i="4"/>
  <c r="AU710" i="4"/>
  <c r="AU711" i="4"/>
  <c r="AU712" i="4"/>
  <c r="AU713" i="4"/>
  <c r="AU714" i="4"/>
  <c r="AU715" i="4"/>
  <c r="AU716" i="4"/>
  <c r="AU717" i="4"/>
  <c r="AU718" i="4"/>
  <c r="AU719" i="4"/>
  <c r="AU720" i="4"/>
  <c r="AU721" i="4"/>
  <c r="AU722" i="4"/>
  <c r="AU723" i="4"/>
  <c r="AU724" i="4"/>
  <c r="AU725" i="4"/>
  <c r="AU726" i="4"/>
  <c r="AU727" i="4"/>
  <c r="AU728" i="4"/>
  <c r="AU729" i="4"/>
  <c r="AU730" i="4"/>
  <c r="AU731" i="4"/>
  <c r="AU732" i="4"/>
  <c r="AU733" i="4"/>
  <c r="AU734" i="4"/>
  <c r="AU735" i="4"/>
  <c r="AU736" i="4"/>
  <c r="AU737" i="4"/>
  <c r="AU738" i="4"/>
  <c r="AU739" i="4"/>
  <c r="AU740" i="4"/>
  <c r="AU741" i="4"/>
  <c r="AU742" i="4"/>
  <c r="AU743" i="4"/>
  <c r="AU744" i="4"/>
  <c r="AU745" i="4"/>
  <c r="AU746" i="4"/>
  <c r="AU747" i="4"/>
  <c r="AU748" i="4"/>
  <c r="AU749" i="4"/>
  <c r="AU750" i="4"/>
  <c r="AU751" i="4"/>
  <c r="AU752" i="4"/>
  <c r="AU753" i="4"/>
  <c r="AU754" i="4"/>
  <c r="AU755" i="4"/>
  <c r="AU756" i="4"/>
  <c r="AU757" i="4"/>
  <c r="AU758" i="4"/>
  <c r="AU759" i="4"/>
  <c r="AU760" i="4"/>
  <c r="AU761" i="4"/>
  <c r="AU762" i="4"/>
  <c r="AU763" i="4"/>
  <c r="AU764" i="4"/>
  <c r="AU765" i="4"/>
  <c r="AU766" i="4"/>
  <c r="AU767" i="4"/>
  <c r="AU768" i="4"/>
  <c r="AU769" i="4"/>
  <c r="AU770" i="4"/>
  <c r="AU771" i="4"/>
  <c r="AU772" i="4"/>
  <c r="AU773" i="4"/>
  <c r="AU774" i="4"/>
  <c r="AU775" i="4"/>
  <c r="AU776" i="4"/>
  <c r="AU777" i="4"/>
  <c r="AU778" i="4"/>
  <c r="AU779" i="4"/>
  <c r="AU780" i="4"/>
  <c r="AU781" i="4"/>
  <c r="AU782" i="4"/>
  <c r="AU783" i="4"/>
  <c r="AU784" i="4"/>
  <c r="AU785" i="4"/>
  <c r="AU786" i="4"/>
  <c r="AU787" i="4"/>
  <c r="AU788" i="4"/>
  <c r="AU789" i="4"/>
  <c r="AU401" i="4"/>
  <c r="AU399" i="4"/>
  <c r="CH393" i="4"/>
  <c r="CG393" i="4"/>
  <c r="CF393" i="4"/>
  <c r="CE393" i="4"/>
  <c r="CD393" i="4"/>
  <c r="CC393" i="4"/>
  <c r="CB393" i="4"/>
  <c r="CA393" i="4"/>
  <c r="BZ393" i="4"/>
  <c r="BY393" i="4"/>
  <c r="BX393" i="4"/>
  <c r="BW393" i="4"/>
  <c r="BV393" i="4"/>
  <c r="BU393" i="4"/>
  <c r="BT393" i="4"/>
  <c r="BS393" i="4"/>
  <c r="BR393" i="4"/>
  <c r="BQ393" i="4"/>
  <c r="BP393" i="4"/>
  <c r="BO393" i="4"/>
  <c r="BN393" i="4"/>
  <c r="BM393" i="4"/>
  <c r="BL393" i="4"/>
  <c r="BK393" i="4"/>
  <c r="BJ393" i="4"/>
  <c r="BI393" i="4"/>
  <c r="BH393" i="4"/>
  <c r="BG393" i="4"/>
  <c r="BF393" i="4"/>
  <c r="BE393" i="4"/>
  <c r="BD393" i="4"/>
  <c r="BC393" i="4"/>
  <c r="BB393" i="4"/>
  <c r="AZ393" i="4"/>
  <c r="AY393" i="4"/>
  <c r="AX393" i="4"/>
  <c r="AW393" i="4"/>
  <c r="AV393" i="4"/>
  <c r="AU393" i="4"/>
  <c r="CH392" i="4"/>
  <c r="CG392" i="4"/>
  <c r="CF392" i="4"/>
  <c r="CE392" i="4"/>
  <c r="CD392" i="4"/>
  <c r="CC392" i="4"/>
  <c r="CB392" i="4"/>
  <c r="CA392" i="4"/>
  <c r="BZ392" i="4"/>
  <c r="BY392" i="4"/>
  <c r="BX392" i="4"/>
  <c r="BW392" i="4"/>
  <c r="BV392" i="4"/>
  <c r="BU392" i="4"/>
  <c r="BT392" i="4"/>
  <c r="BS392" i="4"/>
  <c r="BR392" i="4"/>
  <c r="BQ392" i="4"/>
  <c r="BP392" i="4"/>
  <c r="BO392" i="4"/>
  <c r="BN392" i="4"/>
  <c r="BM392" i="4"/>
  <c r="BL392" i="4"/>
  <c r="BK392" i="4"/>
  <c r="BJ392" i="4"/>
  <c r="BI392" i="4"/>
  <c r="BH392" i="4"/>
  <c r="BG392" i="4"/>
  <c r="BF392" i="4"/>
  <c r="BE392" i="4"/>
  <c r="BD392" i="4"/>
  <c r="BC392" i="4"/>
  <c r="BB392" i="4"/>
  <c r="AZ392" i="4"/>
  <c r="AY392" i="4"/>
  <c r="AX392" i="4"/>
  <c r="AW392" i="4"/>
  <c r="AV392" i="4"/>
  <c r="AU392" i="4"/>
  <c r="CH390" i="4"/>
  <c r="CG390" i="4"/>
  <c r="CF390" i="4"/>
  <c r="CE390" i="4"/>
  <c r="CD390" i="4"/>
  <c r="CC390" i="4"/>
  <c r="CB390" i="4"/>
  <c r="CA390" i="4"/>
  <c r="BZ390" i="4"/>
  <c r="BY390" i="4"/>
  <c r="BX390" i="4"/>
  <c r="BW390" i="4"/>
  <c r="BV390" i="4"/>
  <c r="BU390" i="4"/>
  <c r="BT390" i="4"/>
  <c r="BS390" i="4"/>
  <c r="BR390" i="4"/>
  <c r="BQ390" i="4"/>
  <c r="BP390" i="4"/>
  <c r="BO390" i="4"/>
  <c r="BN390" i="4"/>
  <c r="BM390" i="4"/>
  <c r="BL390" i="4"/>
  <c r="BK390" i="4"/>
  <c r="BJ390" i="4"/>
  <c r="BI390" i="4"/>
  <c r="BH390" i="4"/>
  <c r="BG390" i="4"/>
  <c r="BF390" i="4"/>
  <c r="BE390" i="4"/>
  <c r="BD390" i="4"/>
  <c r="BC390" i="4"/>
  <c r="BB390" i="4"/>
  <c r="AZ390" i="4"/>
  <c r="AY390" i="4"/>
  <c r="AX390" i="4"/>
  <c r="AW390" i="4"/>
  <c r="AV390" i="4"/>
  <c r="AU390" i="4"/>
  <c r="CH389" i="4"/>
  <c r="CG389" i="4"/>
  <c r="CF389" i="4"/>
  <c r="CE389" i="4"/>
  <c r="CD389" i="4"/>
  <c r="CC389" i="4"/>
  <c r="CB389" i="4"/>
  <c r="CA389" i="4"/>
  <c r="BZ389" i="4"/>
  <c r="BY389" i="4"/>
  <c r="BX389" i="4"/>
  <c r="BW389" i="4"/>
  <c r="BV389" i="4"/>
  <c r="BU389" i="4"/>
  <c r="BT389" i="4"/>
  <c r="BS389" i="4"/>
  <c r="BR389" i="4"/>
  <c r="BQ389" i="4"/>
  <c r="BP389" i="4"/>
  <c r="BO389" i="4"/>
  <c r="BN389" i="4"/>
  <c r="BM389" i="4"/>
  <c r="BL389" i="4"/>
  <c r="BK389" i="4"/>
  <c r="BJ389" i="4"/>
  <c r="BI389" i="4"/>
  <c r="BH389" i="4"/>
  <c r="BG389" i="4"/>
  <c r="BF389" i="4"/>
  <c r="BE389" i="4"/>
  <c r="BD389" i="4"/>
  <c r="BC389" i="4"/>
  <c r="BB389" i="4"/>
  <c r="AZ389" i="4"/>
  <c r="AY389" i="4"/>
  <c r="AX389" i="4"/>
  <c r="AW389" i="4"/>
  <c r="AV389" i="4"/>
  <c r="AU389" i="4"/>
  <c r="CH388" i="4"/>
  <c r="CG388" i="4"/>
  <c r="CF388" i="4"/>
  <c r="CE388" i="4"/>
  <c r="CD388" i="4"/>
  <c r="CC388" i="4"/>
  <c r="CB388" i="4"/>
  <c r="CA388" i="4"/>
  <c r="BZ388" i="4"/>
  <c r="BY388" i="4"/>
  <c r="BX388" i="4"/>
  <c r="BW388" i="4"/>
  <c r="BV388" i="4"/>
  <c r="BU388" i="4"/>
  <c r="BT388" i="4"/>
  <c r="BS388" i="4"/>
  <c r="BR388" i="4"/>
  <c r="BQ388" i="4"/>
  <c r="BP388" i="4"/>
  <c r="BO388" i="4"/>
  <c r="BN388" i="4"/>
  <c r="BM388" i="4"/>
  <c r="BL388" i="4"/>
  <c r="BK388" i="4"/>
  <c r="BJ388" i="4"/>
  <c r="BI388" i="4"/>
  <c r="BH388" i="4"/>
  <c r="BG388" i="4"/>
  <c r="BF388" i="4"/>
  <c r="BE388" i="4"/>
  <c r="BD388" i="4"/>
  <c r="BC388" i="4"/>
  <c r="BB388" i="4"/>
  <c r="AZ388" i="4"/>
  <c r="AY388" i="4"/>
  <c r="AX388" i="4"/>
  <c r="AW388" i="4"/>
  <c r="AV388" i="4"/>
  <c r="AU388" i="4"/>
  <c r="CH386" i="4"/>
  <c r="CG386" i="4"/>
  <c r="CF386" i="4"/>
  <c r="CE386" i="4"/>
  <c r="CD386" i="4"/>
  <c r="CC386" i="4"/>
  <c r="CB386" i="4"/>
  <c r="CA386" i="4"/>
  <c r="BZ386" i="4"/>
  <c r="BY386" i="4"/>
  <c r="BX386" i="4"/>
  <c r="BW386" i="4"/>
  <c r="BV386" i="4"/>
  <c r="BU386" i="4"/>
  <c r="BT386" i="4"/>
  <c r="BS386" i="4"/>
  <c r="BR386" i="4"/>
  <c r="BQ386" i="4"/>
  <c r="BP386" i="4"/>
  <c r="BO386" i="4"/>
  <c r="BN386" i="4"/>
  <c r="BM386" i="4"/>
  <c r="BL386" i="4"/>
  <c r="BK386" i="4"/>
  <c r="BJ386" i="4"/>
  <c r="BI386" i="4"/>
  <c r="BH386" i="4"/>
  <c r="BG386" i="4"/>
  <c r="BF386" i="4"/>
  <c r="BE386" i="4"/>
  <c r="BD386" i="4"/>
  <c r="BC386" i="4"/>
  <c r="BB386" i="4"/>
  <c r="AZ386" i="4"/>
  <c r="AY386" i="4"/>
  <c r="AX386" i="4"/>
  <c r="AW386" i="4"/>
  <c r="AV386" i="4"/>
  <c r="AU386" i="4"/>
  <c r="CH385" i="4"/>
  <c r="CG385" i="4"/>
  <c r="CF385" i="4"/>
  <c r="CE385" i="4"/>
  <c r="CD385" i="4"/>
  <c r="CC385" i="4"/>
  <c r="CB385" i="4"/>
  <c r="CA385" i="4"/>
  <c r="BZ385" i="4"/>
  <c r="BY385" i="4"/>
  <c r="BX385" i="4"/>
  <c r="BW385" i="4"/>
  <c r="BV385" i="4"/>
  <c r="BU385" i="4"/>
  <c r="BT385" i="4"/>
  <c r="BS385" i="4"/>
  <c r="BR385" i="4"/>
  <c r="BQ385" i="4"/>
  <c r="BP385" i="4"/>
  <c r="BO385" i="4"/>
  <c r="BN385" i="4"/>
  <c r="BM385" i="4"/>
  <c r="BL385" i="4"/>
  <c r="BK385" i="4"/>
  <c r="BJ385" i="4"/>
  <c r="BI385" i="4"/>
  <c r="BH385" i="4"/>
  <c r="BG385" i="4"/>
  <c r="BF385" i="4"/>
  <c r="BE385" i="4"/>
  <c r="BD385" i="4"/>
  <c r="BC385" i="4"/>
  <c r="BB385" i="4"/>
  <c r="AZ385" i="4"/>
  <c r="AY385" i="4"/>
  <c r="AX385" i="4"/>
  <c r="AW385" i="4"/>
  <c r="AV385" i="4"/>
  <c r="AU385" i="4"/>
  <c r="CH384" i="4"/>
  <c r="CG384" i="4"/>
  <c r="CF384" i="4"/>
  <c r="CE384" i="4"/>
  <c r="CD384" i="4"/>
  <c r="CC384" i="4"/>
  <c r="CB384" i="4"/>
  <c r="CA384" i="4"/>
  <c r="BZ384" i="4"/>
  <c r="BY384" i="4"/>
  <c r="BX384" i="4"/>
  <c r="BW384" i="4"/>
  <c r="BV384" i="4"/>
  <c r="BU384" i="4"/>
  <c r="BT384" i="4"/>
  <c r="BS384" i="4"/>
  <c r="BR384" i="4"/>
  <c r="BQ384" i="4"/>
  <c r="BP384" i="4"/>
  <c r="BO384" i="4"/>
  <c r="BN384" i="4"/>
  <c r="BM384" i="4"/>
  <c r="BL384" i="4"/>
  <c r="BK384" i="4"/>
  <c r="BJ384" i="4"/>
  <c r="BI384" i="4"/>
  <c r="BH384" i="4"/>
  <c r="BG384" i="4"/>
  <c r="BF384" i="4"/>
  <c r="BE384" i="4"/>
  <c r="BD384" i="4"/>
  <c r="BC384" i="4"/>
  <c r="BB384" i="4"/>
  <c r="AZ384" i="4"/>
  <c r="AY384" i="4"/>
  <c r="AX384" i="4"/>
  <c r="AW384" i="4"/>
  <c r="AV384" i="4"/>
  <c r="AU384" i="4"/>
  <c r="CH383" i="4"/>
  <c r="CG383" i="4"/>
  <c r="CF383" i="4"/>
  <c r="CE383" i="4"/>
  <c r="CD383" i="4"/>
  <c r="CC383" i="4"/>
  <c r="CB383" i="4"/>
  <c r="CA383" i="4"/>
  <c r="BZ383" i="4"/>
  <c r="BY383" i="4"/>
  <c r="BX383" i="4"/>
  <c r="BW383" i="4"/>
  <c r="BV383" i="4"/>
  <c r="BU383" i="4"/>
  <c r="BT383" i="4"/>
  <c r="BS383" i="4"/>
  <c r="BR383" i="4"/>
  <c r="BQ383" i="4"/>
  <c r="BP383" i="4"/>
  <c r="BO383" i="4"/>
  <c r="BN383" i="4"/>
  <c r="BM383" i="4"/>
  <c r="BL383" i="4"/>
  <c r="BK383" i="4"/>
  <c r="BJ383" i="4"/>
  <c r="BI383" i="4"/>
  <c r="BH383" i="4"/>
  <c r="BG383" i="4"/>
  <c r="BF383" i="4"/>
  <c r="BE383" i="4"/>
  <c r="BD383" i="4"/>
  <c r="BC383" i="4"/>
  <c r="BB383" i="4"/>
  <c r="AZ383" i="4"/>
  <c r="AY383" i="4"/>
  <c r="AX383" i="4"/>
  <c r="AW383" i="4"/>
  <c r="AV383" i="4"/>
  <c r="AU383" i="4"/>
  <c r="CH382" i="4"/>
  <c r="CG382" i="4"/>
  <c r="CF382" i="4"/>
  <c r="CE382" i="4"/>
  <c r="CD382" i="4"/>
  <c r="CC382" i="4"/>
  <c r="CB382" i="4"/>
  <c r="CA382" i="4"/>
  <c r="BZ382" i="4"/>
  <c r="BY382" i="4"/>
  <c r="BX382" i="4"/>
  <c r="BW382" i="4"/>
  <c r="BV382" i="4"/>
  <c r="BU382" i="4"/>
  <c r="BT382" i="4"/>
  <c r="BS382" i="4"/>
  <c r="BR382" i="4"/>
  <c r="BQ382" i="4"/>
  <c r="BP382" i="4"/>
  <c r="BO382" i="4"/>
  <c r="BN382" i="4"/>
  <c r="BM382" i="4"/>
  <c r="BL382" i="4"/>
  <c r="BK382" i="4"/>
  <c r="BJ382" i="4"/>
  <c r="BI382" i="4"/>
  <c r="BH382" i="4"/>
  <c r="BG382" i="4"/>
  <c r="BF382" i="4"/>
  <c r="BE382" i="4"/>
  <c r="BD382" i="4"/>
  <c r="BC382" i="4"/>
  <c r="BB382" i="4"/>
  <c r="AZ382" i="4"/>
  <c r="AY382" i="4"/>
  <c r="AX382" i="4"/>
  <c r="AW382" i="4"/>
  <c r="AV382" i="4"/>
  <c r="AU382" i="4"/>
  <c r="CH380" i="4"/>
  <c r="CG380" i="4"/>
  <c r="CF380" i="4"/>
  <c r="CE380" i="4"/>
  <c r="CD380" i="4"/>
  <c r="CC380" i="4"/>
  <c r="CB380" i="4"/>
  <c r="CA380" i="4"/>
  <c r="BZ380" i="4"/>
  <c r="BY380" i="4"/>
  <c r="BX380" i="4"/>
  <c r="BW380" i="4"/>
  <c r="BV380" i="4"/>
  <c r="BT380" i="4"/>
  <c r="BS380" i="4"/>
  <c r="BR380" i="4"/>
  <c r="BQ380" i="4"/>
  <c r="BP380" i="4"/>
  <c r="BO380" i="4"/>
  <c r="BN380" i="4"/>
  <c r="BM380" i="4"/>
  <c r="BL380" i="4"/>
  <c r="BK380" i="4"/>
  <c r="BJ380" i="4"/>
  <c r="BI380" i="4"/>
  <c r="BH380" i="4"/>
  <c r="BG380" i="4"/>
  <c r="BF380" i="4"/>
  <c r="BE380" i="4"/>
  <c r="BD380" i="4"/>
  <c r="BC380" i="4"/>
  <c r="BB380" i="4"/>
  <c r="BA380" i="4"/>
  <c r="AZ380" i="4"/>
  <c r="AY380" i="4"/>
  <c r="AX380" i="4"/>
  <c r="AW380" i="4"/>
  <c r="AV380" i="4"/>
  <c r="AU380" i="4"/>
  <c r="CH379" i="4"/>
  <c r="CG379" i="4"/>
  <c r="CF379" i="4"/>
  <c r="CE379" i="4"/>
  <c r="CD379" i="4"/>
  <c r="CC379" i="4"/>
  <c r="CB379" i="4"/>
  <c r="CA379" i="4"/>
  <c r="BZ379" i="4"/>
  <c r="BY379" i="4"/>
  <c r="BX379" i="4"/>
  <c r="BW379" i="4"/>
  <c r="BV379" i="4"/>
  <c r="BT379" i="4"/>
  <c r="BS379" i="4"/>
  <c r="BR379" i="4"/>
  <c r="BQ379" i="4"/>
  <c r="BP379" i="4"/>
  <c r="BO379" i="4"/>
  <c r="BN379" i="4"/>
  <c r="BM379" i="4"/>
  <c r="BL379" i="4"/>
  <c r="BK379" i="4"/>
  <c r="BJ379" i="4"/>
  <c r="BI379" i="4"/>
  <c r="BH379" i="4"/>
  <c r="BG379" i="4"/>
  <c r="BF379" i="4"/>
  <c r="BE379" i="4"/>
  <c r="BD379" i="4"/>
  <c r="BC379" i="4"/>
  <c r="BB379" i="4"/>
  <c r="BA379" i="4"/>
  <c r="AZ379" i="4"/>
  <c r="AY379" i="4"/>
  <c r="AX379" i="4"/>
  <c r="AW379" i="4"/>
  <c r="AV379" i="4"/>
  <c r="AU379" i="4"/>
  <c r="CH375" i="4"/>
  <c r="CG375" i="4"/>
  <c r="CF375" i="4"/>
  <c r="CE375" i="4"/>
  <c r="CD375" i="4"/>
  <c r="CC375" i="4"/>
  <c r="CB375" i="4"/>
  <c r="CA375" i="4"/>
  <c r="BZ375" i="4"/>
  <c r="BY375" i="4"/>
  <c r="BX375" i="4"/>
  <c r="BW375" i="4"/>
  <c r="BV375" i="4"/>
  <c r="BT375" i="4"/>
  <c r="BS375" i="4"/>
  <c r="BR375" i="4"/>
  <c r="BQ375" i="4"/>
  <c r="BP375" i="4"/>
  <c r="BO375" i="4"/>
  <c r="BN375" i="4"/>
  <c r="BM375" i="4"/>
  <c r="BL375" i="4"/>
  <c r="BK375" i="4"/>
  <c r="BJ375" i="4"/>
  <c r="BI375" i="4"/>
  <c r="BH375" i="4"/>
  <c r="BG375" i="4"/>
  <c r="BF375" i="4"/>
  <c r="BE375" i="4"/>
  <c r="BD375" i="4"/>
  <c r="BC375" i="4"/>
  <c r="BB375" i="4"/>
  <c r="BA375" i="4"/>
  <c r="AZ375" i="4"/>
  <c r="AY375" i="4"/>
  <c r="AX375" i="4"/>
  <c r="AW375" i="4"/>
  <c r="AV375" i="4"/>
  <c r="AU375" i="4"/>
  <c r="CH374" i="4"/>
  <c r="CG374" i="4"/>
  <c r="CF374" i="4"/>
  <c r="CE374" i="4"/>
  <c r="CD374" i="4"/>
  <c r="CC374" i="4"/>
  <c r="CB374" i="4"/>
  <c r="CA374" i="4"/>
  <c r="BZ374" i="4"/>
  <c r="BY374" i="4"/>
  <c r="BX374" i="4"/>
  <c r="BW374" i="4"/>
  <c r="BV374" i="4"/>
  <c r="BT374" i="4"/>
  <c r="BS374" i="4"/>
  <c r="BR374" i="4"/>
  <c r="BQ374" i="4"/>
  <c r="BP374" i="4"/>
  <c r="BO374" i="4"/>
  <c r="BN374" i="4"/>
  <c r="BM374" i="4"/>
  <c r="BL374" i="4"/>
  <c r="BK374" i="4"/>
  <c r="BJ374" i="4"/>
  <c r="BI374" i="4"/>
  <c r="BH374" i="4"/>
  <c r="BG374" i="4"/>
  <c r="BF374" i="4"/>
  <c r="BE374" i="4"/>
  <c r="BD374" i="4"/>
  <c r="BC374" i="4"/>
  <c r="BB374" i="4"/>
  <c r="BA374" i="4"/>
  <c r="AZ374" i="4"/>
  <c r="AY374" i="4"/>
  <c r="AX374" i="4"/>
  <c r="AW374" i="4"/>
  <c r="AV374" i="4"/>
  <c r="AU374" i="4"/>
  <c r="CH372" i="4"/>
  <c r="CG372" i="4"/>
  <c r="CF372" i="4"/>
  <c r="CE372" i="4"/>
  <c r="CD372" i="4"/>
  <c r="CC372" i="4"/>
  <c r="CB372" i="4"/>
  <c r="CA372" i="4"/>
  <c r="BZ372" i="4"/>
  <c r="BY372" i="4"/>
  <c r="BX372" i="4"/>
  <c r="BW372" i="4"/>
  <c r="BV372" i="4"/>
  <c r="BT372" i="4"/>
  <c r="BS372" i="4"/>
  <c r="BR372" i="4"/>
  <c r="BQ372" i="4"/>
  <c r="BP372" i="4"/>
  <c r="BO372" i="4"/>
  <c r="BN372" i="4"/>
  <c r="BM372" i="4"/>
  <c r="BL372" i="4"/>
  <c r="BK372" i="4"/>
  <c r="BJ372" i="4"/>
  <c r="BI372" i="4"/>
  <c r="BH372" i="4"/>
  <c r="BG372" i="4"/>
  <c r="BF372" i="4"/>
  <c r="BE372" i="4"/>
  <c r="BD372" i="4"/>
  <c r="BC372" i="4"/>
  <c r="BB372" i="4"/>
  <c r="BA372" i="4"/>
  <c r="AZ372" i="4"/>
  <c r="AY372" i="4"/>
  <c r="AX372" i="4"/>
  <c r="AW372" i="4"/>
  <c r="AV372" i="4"/>
  <c r="AU372" i="4"/>
  <c r="CH371" i="4"/>
  <c r="CG371" i="4"/>
  <c r="CF371" i="4"/>
  <c r="CE371" i="4"/>
  <c r="CD371" i="4"/>
  <c r="CC371" i="4"/>
  <c r="CB371" i="4"/>
  <c r="CA371" i="4"/>
  <c r="BZ371" i="4"/>
  <c r="BY371" i="4"/>
  <c r="BX371" i="4"/>
  <c r="BW371" i="4"/>
  <c r="BV371" i="4"/>
  <c r="BT371" i="4"/>
  <c r="BS371" i="4"/>
  <c r="BR371" i="4"/>
  <c r="BQ371" i="4"/>
  <c r="BP371" i="4"/>
  <c r="BO371" i="4"/>
  <c r="BN371" i="4"/>
  <c r="BM371" i="4"/>
  <c r="BL371" i="4"/>
  <c r="BK371" i="4"/>
  <c r="BJ371" i="4"/>
  <c r="BI371" i="4"/>
  <c r="BH371" i="4"/>
  <c r="BG371" i="4"/>
  <c r="BF371" i="4"/>
  <c r="BE371" i="4"/>
  <c r="BD371" i="4"/>
  <c r="BC371" i="4"/>
  <c r="BB371" i="4"/>
  <c r="BA371" i="4"/>
  <c r="AZ371" i="4"/>
  <c r="AY371" i="4"/>
  <c r="AX371" i="4"/>
  <c r="AW371" i="4"/>
  <c r="AV371" i="4"/>
  <c r="AU371" i="4"/>
  <c r="CH367" i="4"/>
  <c r="CG367" i="4"/>
  <c r="CF367" i="4"/>
  <c r="CE367" i="4"/>
  <c r="CD367" i="4"/>
  <c r="CC367" i="4"/>
  <c r="CB367" i="4"/>
  <c r="CA367" i="4"/>
  <c r="BZ367" i="4"/>
  <c r="BY367" i="4"/>
  <c r="BX367" i="4"/>
  <c r="BW367" i="4"/>
  <c r="BV367" i="4"/>
  <c r="BT367" i="4"/>
  <c r="BS367" i="4"/>
  <c r="BR367" i="4"/>
  <c r="BQ367" i="4"/>
  <c r="BP367" i="4"/>
  <c r="BO367" i="4"/>
  <c r="BN367" i="4"/>
  <c r="BM367" i="4"/>
  <c r="BL367" i="4"/>
  <c r="BK367" i="4"/>
  <c r="BJ367" i="4"/>
  <c r="BI367" i="4"/>
  <c r="BH367" i="4"/>
  <c r="BG367" i="4"/>
  <c r="BF367" i="4"/>
  <c r="BE367" i="4"/>
  <c r="BD367" i="4"/>
  <c r="BC367" i="4"/>
  <c r="BB367" i="4"/>
  <c r="BA367" i="4"/>
  <c r="AZ367" i="4"/>
  <c r="AY367" i="4"/>
  <c r="AX367" i="4"/>
  <c r="AW367" i="4"/>
  <c r="AV367" i="4"/>
  <c r="AU367" i="4"/>
  <c r="CH362" i="4"/>
  <c r="CG362" i="4"/>
  <c r="CF362" i="4"/>
  <c r="CE362" i="4"/>
  <c r="CD362" i="4"/>
  <c r="CC362" i="4"/>
  <c r="CB362" i="4"/>
  <c r="CA362" i="4"/>
  <c r="BZ362" i="4"/>
  <c r="BY362" i="4"/>
  <c r="BX362" i="4"/>
  <c r="BW362" i="4"/>
  <c r="BV362" i="4"/>
  <c r="BT362" i="4"/>
  <c r="BS362" i="4"/>
  <c r="BR362" i="4"/>
  <c r="BQ362" i="4"/>
  <c r="BP362" i="4"/>
  <c r="BO362" i="4"/>
  <c r="BN362" i="4"/>
  <c r="BM362" i="4"/>
  <c r="BL362" i="4"/>
  <c r="BK362" i="4"/>
  <c r="BJ362" i="4"/>
  <c r="BI362" i="4"/>
  <c r="BH362" i="4"/>
  <c r="BG362" i="4"/>
  <c r="BF362" i="4"/>
  <c r="BE362" i="4"/>
  <c r="BD362" i="4"/>
  <c r="BC362" i="4"/>
  <c r="BB362" i="4"/>
  <c r="BA362" i="4"/>
  <c r="AZ362" i="4"/>
  <c r="AY362" i="4"/>
  <c r="AX362" i="4"/>
  <c r="AW362" i="4"/>
  <c r="AV362" i="4"/>
  <c r="AU362" i="4"/>
  <c r="CH361" i="4"/>
  <c r="CG361" i="4"/>
  <c r="CF361" i="4"/>
  <c r="CE361" i="4"/>
  <c r="CD361" i="4"/>
  <c r="CC361" i="4"/>
  <c r="CB361" i="4"/>
  <c r="CA361" i="4"/>
  <c r="BZ361" i="4"/>
  <c r="BY361" i="4"/>
  <c r="BX361" i="4"/>
  <c r="BW361" i="4"/>
  <c r="BV361" i="4"/>
  <c r="BT361" i="4"/>
  <c r="BS361" i="4"/>
  <c r="BR361" i="4"/>
  <c r="BQ361" i="4"/>
  <c r="BP361" i="4"/>
  <c r="BO361" i="4"/>
  <c r="BN361" i="4"/>
  <c r="BM361" i="4"/>
  <c r="BL361" i="4"/>
  <c r="BK361" i="4"/>
  <c r="BJ361" i="4"/>
  <c r="BI361" i="4"/>
  <c r="BH361" i="4"/>
  <c r="BG361" i="4"/>
  <c r="BF361" i="4"/>
  <c r="BE361" i="4"/>
  <c r="BD361" i="4"/>
  <c r="BC361" i="4"/>
  <c r="BB361" i="4"/>
  <c r="BA361" i="4"/>
  <c r="AZ361" i="4"/>
  <c r="AY361" i="4"/>
  <c r="AX361" i="4"/>
  <c r="AW361" i="4"/>
  <c r="AV361" i="4"/>
  <c r="AU361" i="4"/>
  <c r="CH360" i="4"/>
  <c r="CG360" i="4"/>
  <c r="CF360" i="4"/>
  <c r="CE360" i="4"/>
  <c r="CD360" i="4"/>
  <c r="CC360" i="4"/>
  <c r="CB360" i="4"/>
  <c r="CA360" i="4"/>
  <c r="BZ360" i="4"/>
  <c r="BY360" i="4"/>
  <c r="BX360" i="4"/>
  <c r="BW360" i="4"/>
  <c r="BV360" i="4"/>
  <c r="BT360" i="4"/>
  <c r="BS360" i="4"/>
  <c r="BR360" i="4"/>
  <c r="BQ360" i="4"/>
  <c r="BP360" i="4"/>
  <c r="BO360" i="4"/>
  <c r="BN360" i="4"/>
  <c r="BM360" i="4"/>
  <c r="BL360" i="4"/>
  <c r="BK360" i="4"/>
  <c r="BJ360" i="4"/>
  <c r="BI360" i="4"/>
  <c r="BH360" i="4"/>
  <c r="BG360" i="4"/>
  <c r="BF360" i="4"/>
  <c r="BE360" i="4"/>
  <c r="BD360" i="4"/>
  <c r="BC360" i="4"/>
  <c r="BB360" i="4"/>
  <c r="BA360" i="4"/>
  <c r="AZ360" i="4"/>
  <c r="AY360" i="4"/>
  <c r="AX360" i="4"/>
  <c r="AW360" i="4"/>
  <c r="AV360" i="4"/>
  <c r="AU360" i="4"/>
  <c r="CH358" i="4"/>
  <c r="CG358" i="4"/>
  <c r="CF358" i="4"/>
  <c r="CE358" i="4"/>
  <c r="CD358" i="4"/>
  <c r="CC358" i="4"/>
  <c r="CB358" i="4"/>
  <c r="CA358" i="4"/>
  <c r="BZ358" i="4"/>
  <c r="BY358" i="4"/>
  <c r="BX358" i="4"/>
  <c r="BW358" i="4"/>
  <c r="BV358" i="4"/>
  <c r="BT358" i="4"/>
  <c r="BS358" i="4"/>
  <c r="BR358" i="4"/>
  <c r="BQ358" i="4"/>
  <c r="BP358" i="4"/>
  <c r="BO358" i="4"/>
  <c r="BN358" i="4"/>
  <c r="BM358" i="4"/>
  <c r="BL358" i="4"/>
  <c r="BK358" i="4"/>
  <c r="BJ358" i="4"/>
  <c r="BI358" i="4"/>
  <c r="BH358" i="4"/>
  <c r="BG358" i="4"/>
  <c r="BF358" i="4"/>
  <c r="BE358" i="4"/>
  <c r="BD358" i="4"/>
  <c r="BC358" i="4"/>
  <c r="BB358" i="4"/>
  <c r="BA358" i="4"/>
  <c r="AZ358" i="4"/>
  <c r="AY358" i="4"/>
  <c r="AX358" i="4"/>
  <c r="AW358" i="4"/>
  <c r="AV358" i="4"/>
  <c r="AU358" i="4"/>
  <c r="CH357" i="4"/>
  <c r="CG357" i="4"/>
  <c r="CF357" i="4"/>
  <c r="CE357" i="4"/>
  <c r="CD357" i="4"/>
  <c r="CC357" i="4"/>
  <c r="CB357" i="4"/>
  <c r="CA357" i="4"/>
  <c r="BZ357" i="4"/>
  <c r="BY357" i="4"/>
  <c r="BX357" i="4"/>
  <c r="BW357" i="4"/>
  <c r="BV357" i="4"/>
  <c r="BT357" i="4"/>
  <c r="BS357" i="4"/>
  <c r="BR357" i="4"/>
  <c r="BQ357" i="4"/>
  <c r="BP357" i="4"/>
  <c r="BO357" i="4"/>
  <c r="BN357" i="4"/>
  <c r="BM357" i="4"/>
  <c r="BL357" i="4"/>
  <c r="BK357" i="4"/>
  <c r="BJ357" i="4"/>
  <c r="BI357" i="4"/>
  <c r="BH357" i="4"/>
  <c r="BG357" i="4"/>
  <c r="BF357" i="4"/>
  <c r="BE357" i="4"/>
  <c r="BD357" i="4"/>
  <c r="BC357" i="4"/>
  <c r="BB357" i="4"/>
  <c r="BA357" i="4"/>
  <c r="AZ357" i="4"/>
  <c r="AY357" i="4"/>
  <c r="AX357" i="4"/>
  <c r="AW357" i="4"/>
  <c r="AV357" i="4"/>
  <c r="AU357" i="4"/>
  <c r="CH356" i="4"/>
  <c r="CG356" i="4"/>
  <c r="CF356" i="4"/>
  <c r="CE356" i="4"/>
  <c r="CD356" i="4"/>
  <c r="CC356" i="4"/>
  <c r="CB356" i="4"/>
  <c r="CA356" i="4"/>
  <c r="BZ356" i="4"/>
  <c r="BY356" i="4"/>
  <c r="BX356" i="4"/>
  <c r="BW356" i="4"/>
  <c r="BV356" i="4"/>
  <c r="BT356" i="4"/>
  <c r="BS356" i="4"/>
  <c r="BR356" i="4"/>
  <c r="BQ356" i="4"/>
  <c r="BP356" i="4"/>
  <c r="BO356" i="4"/>
  <c r="BN356" i="4"/>
  <c r="BM356" i="4"/>
  <c r="BL356" i="4"/>
  <c r="BK356" i="4"/>
  <c r="BJ356" i="4"/>
  <c r="BI356" i="4"/>
  <c r="BH356" i="4"/>
  <c r="BG356" i="4"/>
  <c r="BF356" i="4"/>
  <c r="BE356" i="4"/>
  <c r="BD356" i="4"/>
  <c r="BC356" i="4"/>
  <c r="BB356" i="4"/>
  <c r="BA356" i="4"/>
  <c r="AZ356" i="4"/>
  <c r="AY356" i="4"/>
  <c r="AX356" i="4"/>
  <c r="AW356" i="4"/>
  <c r="AV356" i="4"/>
  <c r="AU356" i="4"/>
  <c r="CH355" i="4"/>
  <c r="CG355" i="4"/>
  <c r="CF355" i="4"/>
  <c r="CE355" i="4"/>
  <c r="CD355" i="4"/>
  <c r="CC355" i="4"/>
  <c r="CB355" i="4"/>
  <c r="CA355" i="4"/>
  <c r="BZ355" i="4"/>
  <c r="BY355" i="4"/>
  <c r="BX355" i="4"/>
  <c r="BW355" i="4"/>
  <c r="BV355" i="4"/>
  <c r="BT355" i="4"/>
  <c r="BS355" i="4"/>
  <c r="BR355" i="4"/>
  <c r="BQ355" i="4"/>
  <c r="BP355" i="4"/>
  <c r="BO355" i="4"/>
  <c r="BN355" i="4"/>
  <c r="BM355" i="4"/>
  <c r="BL355" i="4"/>
  <c r="BK355" i="4"/>
  <c r="BJ355" i="4"/>
  <c r="BI355" i="4"/>
  <c r="BH355" i="4"/>
  <c r="BG355" i="4"/>
  <c r="BF355" i="4"/>
  <c r="BE355" i="4"/>
  <c r="BD355" i="4"/>
  <c r="BC355" i="4"/>
  <c r="BB355" i="4"/>
  <c r="BA355" i="4"/>
  <c r="AZ355" i="4"/>
  <c r="AY355" i="4"/>
  <c r="AX355" i="4"/>
  <c r="AW355" i="4"/>
  <c r="AV355" i="4"/>
  <c r="AU355" i="4"/>
  <c r="CH354" i="4"/>
  <c r="CG354" i="4"/>
  <c r="CF354" i="4"/>
  <c r="CE354" i="4"/>
  <c r="CD354" i="4"/>
  <c r="CC354" i="4"/>
  <c r="CB354" i="4"/>
  <c r="CA354" i="4"/>
  <c r="BZ354" i="4"/>
  <c r="BY354" i="4"/>
  <c r="BX354" i="4"/>
  <c r="BW354" i="4"/>
  <c r="BV354" i="4"/>
  <c r="BT354" i="4"/>
  <c r="BS354" i="4"/>
  <c r="BR354" i="4"/>
  <c r="BQ354" i="4"/>
  <c r="BP354" i="4"/>
  <c r="BO354" i="4"/>
  <c r="BN354" i="4"/>
  <c r="BM354" i="4"/>
  <c r="BL354" i="4"/>
  <c r="BK354" i="4"/>
  <c r="BJ354" i="4"/>
  <c r="BI354" i="4"/>
  <c r="BH354" i="4"/>
  <c r="BG354" i="4"/>
  <c r="BF354" i="4"/>
  <c r="BE354" i="4"/>
  <c r="BD354" i="4"/>
  <c r="BC354" i="4"/>
  <c r="BB354" i="4"/>
  <c r="BA354" i="4"/>
  <c r="AZ354" i="4"/>
  <c r="AY354" i="4"/>
  <c r="AX354" i="4"/>
  <c r="AW354" i="4"/>
  <c r="AV354" i="4"/>
  <c r="AU354" i="4"/>
  <c r="CH348" i="4"/>
  <c r="CG348" i="4"/>
  <c r="CF348" i="4"/>
  <c r="CE348" i="4"/>
  <c r="CD348" i="4"/>
  <c r="CC348" i="4"/>
  <c r="CB348" i="4"/>
  <c r="CA348" i="4"/>
  <c r="BZ348" i="4"/>
  <c r="BY348" i="4"/>
  <c r="BX348" i="4"/>
  <c r="BW348" i="4"/>
  <c r="BV348" i="4"/>
  <c r="BT348" i="4"/>
  <c r="BS348" i="4"/>
  <c r="BR348" i="4"/>
  <c r="BQ348" i="4"/>
  <c r="BP348" i="4"/>
  <c r="BO348" i="4"/>
  <c r="BN348" i="4"/>
  <c r="BM348" i="4"/>
  <c r="BL348" i="4"/>
  <c r="BK348" i="4"/>
  <c r="BJ348" i="4"/>
  <c r="BI348" i="4"/>
  <c r="BH348" i="4"/>
  <c r="BG348" i="4"/>
  <c r="BF348" i="4"/>
  <c r="BE348" i="4"/>
  <c r="BD348" i="4"/>
  <c r="BC348" i="4"/>
  <c r="BB348" i="4"/>
  <c r="BA348" i="4"/>
  <c r="AZ348" i="4"/>
  <c r="AY348" i="4"/>
  <c r="AX348" i="4"/>
  <c r="AW348" i="4"/>
  <c r="AV348" i="4"/>
  <c r="AU348" i="4"/>
  <c r="CH347" i="4"/>
  <c r="CG347" i="4"/>
  <c r="CF347" i="4"/>
  <c r="CE347" i="4"/>
  <c r="CD347" i="4"/>
  <c r="CC347" i="4"/>
  <c r="CB347" i="4"/>
  <c r="CA347" i="4"/>
  <c r="BZ347" i="4"/>
  <c r="BY347" i="4"/>
  <c r="BX347" i="4"/>
  <c r="BW347" i="4"/>
  <c r="BV347" i="4"/>
  <c r="BT347" i="4"/>
  <c r="BS347" i="4"/>
  <c r="BR347" i="4"/>
  <c r="BQ347" i="4"/>
  <c r="BP347" i="4"/>
  <c r="BO347" i="4"/>
  <c r="BN347" i="4"/>
  <c r="BM347" i="4"/>
  <c r="BL347" i="4"/>
  <c r="BK347" i="4"/>
  <c r="BJ347" i="4"/>
  <c r="BI347" i="4"/>
  <c r="BH347" i="4"/>
  <c r="BG347" i="4"/>
  <c r="BF347" i="4"/>
  <c r="BE347" i="4"/>
  <c r="BD347" i="4"/>
  <c r="BC347" i="4"/>
  <c r="BB347" i="4"/>
  <c r="BA347" i="4"/>
  <c r="AZ347" i="4"/>
  <c r="AY347" i="4"/>
  <c r="AX347" i="4"/>
  <c r="AW347" i="4"/>
  <c r="AV347" i="4"/>
  <c r="AU347" i="4"/>
  <c r="CH346" i="4"/>
  <c r="CG346" i="4"/>
  <c r="CF346" i="4"/>
  <c r="CE346" i="4"/>
  <c r="CD346" i="4"/>
  <c r="CC346" i="4"/>
  <c r="CB346" i="4"/>
  <c r="CA346" i="4"/>
  <c r="BZ346" i="4"/>
  <c r="BY346" i="4"/>
  <c r="BX346" i="4"/>
  <c r="BW346" i="4"/>
  <c r="BV346" i="4"/>
  <c r="BT346" i="4"/>
  <c r="BS346" i="4"/>
  <c r="BR346" i="4"/>
  <c r="BQ346" i="4"/>
  <c r="BP346" i="4"/>
  <c r="BO346" i="4"/>
  <c r="BN346" i="4"/>
  <c r="BM346" i="4"/>
  <c r="BL346" i="4"/>
  <c r="BK346" i="4"/>
  <c r="BJ346" i="4"/>
  <c r="BI346" i="4"/>
  <c r="BH346" i="4"/>
  <c r="BG346" i="4"/>
  <c r="BF346" i="4"/>
  <c r="BE346" i="4"/>
  <c r="BD346" i="4"/>
  <c r="BC346" i="4"/>
  <c r="BB346" i="4"/>
  <c r="BA346" i="4"/>
  <c r="AZ346" i="4"/>
  <c r="AY346" i="4"/>
  <c r="AX346" i="4"/>
  <c r="AW346" i="4"/>
  <c r="AV346" i="4"/>
  <c r="AU346" i="4"/>
  <c r="CH345" i="4"/>
  <c r="CG345" i="4"/>
  <c r="CF345" i="4"/>
  <c r="CE345" i="4"/>
  <c r="CD345" i="4"/>
  <c r="CC345" i="4"/>
  <c r="CB345" i="4"/>
  <c r="CA345" i="4"/>
  <c r="BZ345" i="4"/>
  <c r="BY345" i="4"/>
  <c r="BX345" i="4"/>
  <c r="BW345" i="4"/>
  <c r="BV345" i="4"/>
  <c r="BT345" i="4"/>
  <c r="BS345" i="4"/>
  <c r="BR345" i="4"/>
  <c r="BQ345" i="4"/>
  <c r="BP345" i="4"/>
  <c r="BO345" i="4"/>
  <c r="BN345" i="4"/>
  <c r="BM345" i="4"/>
  <c r="BL345" i="4"/>
  <c r="BK345" i="4"/>
  <c r="BJ345" i="4"/>
  <c r="BI345" i="4"/>
  <c r="BH345" i="4"/>
  <c r="BG345" i="4"/>
  <c r="BF345" i="4"/>
  <c r="BE345" i="4"/>
  <c r="BD345" i="4"/>
  <c r="BC345" i="4"/>
  <c r="BB345" i="4"/>
  <c r="BA345" i="4"/>
  <c r="AZ345" i="4"/>
  <c r="AY345" i="4"/>
  <c r="AX345" i="4"/>
  <c r="AW345" i="4"/>
  <c r="AV345" i="4"/>
  <c r="AU345" i="4"/>
  <c r="CH344" i="4"/>
  <c r="CG344" i="4"/>
  <c r="CF344" i="4"/>
  <c r="CE344" i="4"/>
  <c r="CD344" i="4"/>
  <c r="CC344" i="4"/>
  <c r="CB344" i="4"/>
  <c r="CA344" i="4"/>
  <c r="BZ344" i="4"/>
  <c r="BY344" i="4"/>
  <c r="BX344" i="4"/>
  <c r="BW344" i="4"/>
  <c r="BV344" i="4"/>
  <c r="BT344" i="4"/>
  <c r="BS344" i="4"/>
  <c r="BR344" i="4"/>
  <c r="BQ344" i="4"/>
  <c r="BP344" i="4"/>
  <c r="BO344" i="4"/>
  <c r="BN344" i="4"/>
  <c r="BM344" i="4"/>
  <c r="BL344" i="4"/>
  <c r="BK344" i="4"/>
  <c r="BJ344" i="4"/>
  <c r="BI344" i="4"/>
  <c r="BH344" i="4"/>
  <c r="BG344" i="4"/>
  <c r="BF344" i="4"/>
  <c r="BE344" i="4"/>
  <c r="BD344" i="4"/>
  <c r="BC344" i="4"/>
  <c r="BB344" i="4"/>
  <c r="BA344" i="4"/>
  <c r="AZ344" i="4"/>
  <c r="AY344" i="4"/>
  <c r="AX344" i="4"/>
  <c r="AW344" i="4"/>
  <c r="AV344" i="4"/>
  <c r="AU344" i="4"/>
  <c r="CH340" i="4"/>
  <c r="CG340" i="4"/>
  <c r="CF340" i="4"/>
  <c r="CE340" i="4"/>
  <c r="CD340" i="4"/>
  <c r="CC340" i="4"/>
  <c r="CB340" i="4"/>
  <c r="CA340" i="4"/>
  <c r="BZ340" i="4"/>
  <c r="BY340" i="4"/>
  <c r="BX340" i="4"/>
  <c r="BW340" i="4"/>
  <c r="BV340" i="4"/>
  <c r="BT340" i="4"/>
  <c r="BS340" i="4"/>
  <c r="BR340" i="4"/>
  <c r="BQ340" i="4"/>
  <c r="BP340" i="4"/>
  <c r="BO340" i="4"/>
  <c r="BN340" i="4"/>
  <c r="BM340" i="4"/>
  <c r="BL340" i="4"/>
  <c r="BK340" i="4"/>
  <c r="BJ340" i="4"/>
  <c r="BI340" i="4"/>
  <c r="BH340" i="4"/>
  <c r="BG340" i="4"/>
  <c r="BF340" i="4"/>
  <c r="BE340" i="4"/>
  <c r="BD340" i="4"/>
  <c r="BC340" i="4"/>
  <c r="BB340" i="4"/>
  <c r="BA340" i="4"/>
  <c r="AZ340" i="4"/>
  <c r="AY340" i="4"/>
  <c r="AX340" i="4"/>
  <c r="AW340" i="4"/>
  <c r="AV340" i="4"/>
  <c r="AU340" i="4"/>
  <c r="CH337" i="4"/>
  <c r="CG337" i="4"/>
  <c r="CF337" i="4"/>
  <c r="CE337" i="4"/>
  <c r="CD337" i="4"/>
  <c r="CC337" i="4"/>
  <c r="CB337" i="4"/>
  <c r="CA337" i="4"/>
  <c r="BZ337" i="4"/>
  <c r="BY337" i="4"/>
  <c r="BX337" i="4"/>
  <c r="BW337" i="4"/>
  <c r="BV337" i="4"/>
  <c r="BT337" i="4"/>
  <c r="BS337" i="4"/>
  <c r="BR337" i="4"/>
  <c r="BQ337" i="4"/>
  <c r="BP337" i="4"/>
  <c r="BO337" i="4"/>
  <c r="BN337" i="4"/>
  <c r="BM337" i="4"/>
  <c r="BL337" i="4"/>
  <c r="BK337" i="4"/>
  <c r="BJ337" i="4"/>
  <c r="BI337" i="4"/>
  <c r="BH337" i="4"/>
  <c r="BG337" i="4"/>
  <c r="BF337" i="4"/>
  <c r="BE337" i="4"/>
  <c r="BD337" i="4"/>
  <c r="BC337" i="4"/>
  <c r="BB337" i="4"/>
  <c r="BA337" i="4"/>
  <c r="AZ337" i="4"/>
  <c r="AY337" i="4"/>
  <c r="AX337" i="4"/>
  <c r="AW337" i="4"/>
  <c r="AV337" i="4"/>
  <c r="AU337" i="4"/>
  <c r="CH336" i="4"/>
  <c r="CG336" i="4"/>
  <c r="CF336" i="4"/>
  <c r="CE336" i="4"/>
  <c r="CD336" i="4"/>
  <c r="CC336" i="4"/>
  <c r="CB336" i="4"/>
  <c r="CA336" i="4"/>
  <c r="BZ336" i="4"/>
  <c r="BY336" i="4"/>
  <c r="BX336" i="4"/>
  <c r="BW336" i="4"/>
  <c r="BV336" i="4"/>
  <c r="BT336" i="4"/>
  <c r="BS336" i="4"/>
  <c r="BR336" i="4"/>
  <c r="BQ336" i="4"/>
  <c r="BP336" i="4"/>
  <c r="BO336" i="4"/>
  <c r="BN336" i="4"/>
  <c r="BM336" i="4"/>
  <c r="BL336" i="4"/>
  <c r="BK336" i="4"/>
  <c r="BJ336" i="4"/>
  <c r="BI336" i="4"/>
  <c r="BH336" i="4"/>
  <c r="BG336" i="4"/>
  <c r="BF336" i="4"/>
  <c r="BE336" i="4"/>
  <c r="BD336" i="4"/>
  <c r="BC336" i="4"/>
  <c r="BB336" i="4"/>
  <c r="BA336" i="4"/>
  <c r="AZ336" i="4"/>
  <c r="AY336" i="4"/>
  <c r="AX336" i="4"/>
  <c r="AW336" i="4"/>
  <c r="AV336" i="4"/>
  <c r="AU336" i="4"/>
  <c r="CH333" i="4"/>
  <c r="CG333" i="4"/>
  <c r="CF333" i="4"/>
  <c r="CE333" i="4"/>
  <c r="CD333" i="4"/>
  <c r="CC333" i="4"/>
  <c r="CB333" i="4"/>
  <c r="CA333" i="4"/>
  <c r="BZ333" i="4"/>
  <c r="BY333" i="4"/>
  <c r="BX333" i="4"/>
  <c r="BW333" i="4"/>
  <c r="BV333" i="4"/>
  <c r="BT333" i="4"/>
  <c r="BS333" i="4"/>
  <c r="BR333" i="4"/>
  <c r="BQ333" i="4"/>
  <c r="BP333" i="4"/>
  <c r="BO333" i="4"/>
  <c r="BN333" i="4"/>
  <c r="BM333" i="4"/>
  <c r="BL333" i="4"/>
  <c r="BK333" i="4"/>
  <c r="BJ333" i="4"/>
  <c r="BI333" i="4"/>
  <c r="BH333" i="4"/>
  <c r="BG333" i="4"/>
  <c r="BF333" i="4"/>
  <c r="BE333" i="4"/>
  <c r="BD333" i="4"/>
  <c r="BC333" i="4"/>
  <c r="BB333" i="4"/>
  <c r="BA333" i="4"/>
  <c r="AZ333" i="4"/>
  <c r="AY333" i="4"/>
  <c r="AX333" i="4"/>
  <c r="AW333" i="4"/>
  <c r="AV333" i="4"/>
  <c r="AU333" i="4"/>
  <c r="CH331" i="4"/>
  <c r="CG331" i="4"/>
  <c r="CF331" i="4"/>
  <c r="CE331" i="4"/>
  <c r="CD331" i="4"/>
  <c r="CC331" i="4"/>
  <c r="CB331" i="4"/>
  <c r="CA331" i="4"/>
  <c r="BZ331" i="4"/>
  <c r="BY331" i="4"/>
  <c r="BX331" i="4"/>
  <c r="BW331" i="4"/>
  <c r="BV331" i="4"/>
  <c r="BT331" i="4"/>
  <c r="BS331" i="4"/>
  <c r="BR331" i="4"/>
  <c r="BQ331" i="4"/>
  <c r="BP331" i="4"/>
  <c r="BO331" i="4"/>
  <c r="BN331" i="4"/>
  <c r="BM331" i="4"/>
  <c r="BL331" i="4"/>
  <c r="BK331" i="4"/>
  <c r="BJ331" i="4"/>
  <c r="BI331" i="4"/>
  <c r="BH331" i="4"/>
  <c r="BG331" i="4"/>
  <c r="BF331" i="4"/>
  <c r="BE331" i="4"/>
  <c r="BD331" i="4"/>
  <c r="BC331" i="4"/>
  <c r="BB331" i="4"/>
  <c r="BA331" i="4"/>
  <c r="AZ331" i="4"/>
  <c r="AY331" i="4"/>
  <c r="AX331" i="4"/>
  <c r="AW331" i="4"/>
  <c r="AV331" i="4"/>
  <c r="AU331" i="4"/>
  <c r="CH330" i="4"/>
  <c r="CG330" i="4"/>
  <c r="CF330" i="4"/>
  <c r="CE330" i="4"/>
  <c r="CD330" i="4"/>
  <c r="CC330" i="4"/>
  <c r="CB330" i="4"/>
  <c r="CA330" i="4"/>
  <c r="BZ330" i="4"/>
  <c r="BY330" i="4"/>
  <c r="BX330" i="4"/>
  <c r="BW330" i="4"/>
  <c r="BV330" i="4"/>
  <c r="BT330" i="4"/>
  <c r="BS330" i="4"/>
  <c r="BR330" i="4"/>
  <c r="BQ330" i="4"/>
  <c r="BP330" i="4"/>
  <c r="BO330" i="4"/>
  <c r="BN330" i="4"/>
  <c r="BM330" i="4"/>
  <c r="BL330" i="4"/>
  <c r="BK330" i="4"/>
  <c r="BJ330" i="4"/>
  <c r="BI330" i="4"/>
  <c r="BH330" i="4"/>
  <c r="BG330" i="4"/>
  <c r="BF330" i="4"/>
  <c r="BE330" i="4"/>
  <c r="BD330" i="4"/>
  <c r="BC330" i="4"/>
  <c r="BB330" i="4"/>
  <c r="BA330" i="4"/>
  <c r="AZ330" i="4"/>
  <c r="AY330" i="4"/>
  <c r="AX330" i="4"/>
  <c r="AW330" i="4"/>
  <c r="AV330" i="4"/>
  <c r="AU330" i="4"/>
  <c r="CH327" i="4"/>
  <c r="CG327" i="4"/>
  <c r="CF327" i="4"/>
  <c r="CE327" i="4"/>
  <c r="CD327" i="4"/>
  <c r="CC327" i="4"/>
  <c r="CB327" i="4"/>
  <c r="CA327" i="4"/>
  <c r="BZ327" i="4"/>
  <c r="BY327" i="4"/>
  <c r="BX327" i="4"/>
  <c r="BW327" i="4"/>
  <c r="BV327" i="4"/>
  <c r="BT327" i="4"/>
  <c r="BS327" i="4"/>
  <c r="BR327" i="4"/>
  <c r="BQ327" i="4"/>
  <c r="BP327" i="4"/>
  <c r="BO327" i="4"/>
  <c r="BN327" i="4"/>
  <c r="BM327" i="4"/>
  <c r="BL327" i="4"/>
  <c r="BK327" i="4"/>
  <c r="BJ327" i="4"/>
  <c r="BI327" i="4"/>
  <c r="BH327" i="4"/>
  <c r="BG327" i="4"/>
  <c r="BF327" i="4"/>
  <c r="BE327" i="4"/>
  <c r="BD327" i="4"/>
  <c r="BC327" i="4"/>
  <c r="BB327" i="4"/>
  <c r="BA327" i="4"/>
  <c r="AZ327" i="4"/>
  <c r="AY327" i="4"/>
  <c r="AX327" i="4"/>
  <c r="AW327" i="4"/>
  <c r="AV327" i="4"/>
  <c r="AU327" i="4"/>
  <c r="CH321" i="4"/>
  <c r="CG321" i="4"/>
  <c r="CF321" i="4"/>
  <c r="CE321" i="4"/>
  <c r="CD321" i="4"/>
  <c r="CC321" i="4"/>
  <c r="CB321" i="4"/>
  <c r="CA321" i="4"/>
  <c r="BZ321" i="4"/>
  <c r="BY321" i="4"/>
  <c r="BX321" i="4"/>
  <c r="BW321" i="4"/>
  <c r="BV321" i="4"/>
  <c r="BT321" i="4"/>
  <c r="BS321" i="4"/>
  <c r="BR321" i="4"/>
  <c r="BQ321" i="4"/>
  <c r="BP321" i="4"/>
  <c r="BO321" i="4"/>
  <c r="BN321" i="4"/>
  <c r="BM321" i="4"/>
  <c r="BL321" i="4"/>
  <c r="BK321" i="4"/>
  <c r="BJ321" i="4"/>
  <c r="BI321" i="4"/>
  <c r="BH321" i="4"/>
  <c r="BG321" i="4"/>
  <c r="BF321" i="4"/>
  <c r="BE321" i="4"/>
  <c r="BD321" i="4"/>
  <c r="BC321" i="4"/>
  <c r="BB321" i="4"/>
  <c r="BA321" i="4"/>
  <c r="AZ321" i="4"/>
  <c r="AY321" i="4"/>
  <c r="AX321" i="4"/>
  <c r="AW321" i="4"/>
  <c r="AV321" i="4"/>
  <c r="AU321" i="4"/>
  <c r="CH320" i="4"/>
  <c r="CG320" i="4"/>
  <c r="CF320" i="4"/>
  <c r="CE320" i="4"/>
  <c r="CD320" i="4"/>
  <c r="CC320" i="4"/>
  <c r="CB320" i="4"/>
  <c r="CA320" i="4"/>
  <c r="BZ320" i="4"/>
  <c r="BY320" i="4"/>
  <c r="BX320" i="4"/>
  <c r="BW320" i="4"/>
  <c r="BV320" i="4"/>
  <c r="BT320" i="4"/>
  <c r="BS320" i="4"/>
  <c r="BR320" i="4"/>
  <c r="BQ320" i="4"/>
  <c r="BP320" i="4"/>
  <c r="BO320" i="4"/>
  <c r="BN320" i="4"/>
  <c r="BM320" i="4"/>
  <c r="BL320" i="4"/>
  <c r="BK320" i="4"/>
  <c r="BJ320" i="4"/>
  <c r="BI320" i="4"/>
  <c r="BH320" i="4"/>
  <c r="BG320" i="4"/>
  <c r="BF320" i="4"/>
  <c r="BE320" i="4"/>
  <c r="BD320" i="4"/>
  <c r="BC320" i="4"/>
  <c r="BB320" i="4"/>
  <c r="BA320" i="4"/>
  <c r="AZ320" i="4"/>
  <c r="AY320" i="4"/>
  <c r="AX320" i="4"/>
  <c r="AW320" i="4"/>
  <c r="AV320" i="4"/>
  <c r="AU320" i="4"/>
  <c r="CH316" i="4"/>
  <c r="CG316" i="4"/>
  <c r="CF316" i="4"/>
  <c r="CE316" i="4"/>
  <c r="CD316" i="4"/>
  <c r="CC316" i="4"/>
  <c r="CB316" i="4"/>
  <c r="CA316" i="4"/>
  <c r="BZ316" i="4"/>
  <c r="BY316" i="4"/>
  <c r="BX316" i="4"/>
  <c r="BW316" i="4"/>
  <c r="BV316" i="4"/>
  <c r="BT316" i="4"/>
  <c r="BS316" i="4"/>
  <c r="BR316" i="4"/>
  <c r="BQ316" i="4"/>
  <c r="BP316" i="4"/>
  <c r="BO316" i="4"/>
  <c r="BN316" i="4"/>
  <c r="BM316" i="4"/>
  <c r="BL316" i="4"/>
  <c r="BK316" i="4"/>
  <c r="BJ316" i="4"/>
  <c r="BI316" i="4"/>
  <c r="BH316" i="4"/>
  <c r="BG316" i="4"/>
  <c r="BF316" i="4"/>
  <c r="BE316" i="4"/>
  <c r="BD316" i="4"/>
  <c r="BC316" i="4"/>
  <c r="BB316" i="4"/>
  <c r="BA316" i="4"/>
  <c r="AZ316" i="4"/>
  <c r="AY316" i="4"/>
  <c r="AX316" i="4"/>
  <c r="AW316" i="4"/>
  <c r="AV316" i="4"/>
  <c r="AU316" i="4"/>
  <c r="CH315" i="4"/>
  <c r="CG315" i="4"/>
  <c r="CF315" i="4"/>
  <c r="CE315" i="4"/>
  <c r="CD315" i="4"/>
  <c r="CC315" i="4"/>
  <c r="CB315" i="4"/>
  <c r="CA315" i="4"/>
  <c r="BZ315" i="4"/>
  <c r="BY315" i="4"/>
  <c r="BX315" i="4"/>
  <c r="BW315" i="4"/>
  <c r="BV315" i="4"/>
  <c r="BT315" i="4"/>
  <c r="BS315" i="4"/>
  <c r="BR315" i="4"/>
  <c r="BQ315" i="4"/>
  <c r="BP315" i="4"/>
  <c r="BO315" i="4"/>
  <c r="BN315" i="4"/>
  <c r="BM315" i="4"/>
  <c r="BL315" i="4"/>
  <c r="BK315" i="4"/>
  <c r="BJ315" i="4"/>
  <c r="BI315" i="4"/>
  <c r="BH315" i="4"/>
  <c r="BG315" i="4"/>
  <c r="BF315" i="4"/>
  <c r="BE315" i="4"/>
  <c r="BD315" i="4"/>
  <c r="BC315" i="4"/>
  <c r="BB315" i="4"/>
  <c r="BA315" i="4"/>
  <c r="AZ315" i="4"/>
  <c r="AY315" i="4"/>
  <c r="AX315" i="4"/>
  <c r="AW315" i="4"/>
  <c r="AV315" i="4"/>
  <c r="AU315" i="4"/>
  <c r="CH312" i="4"/>
  <c r="CG312" i="4"/>
  <c r="CF312" i="4"/>
  <c r="CE312" i="4"/>
  <c r="CD312" i="4"/>
  <c r="CC312" i="4"/>
  <c r="CB312" i="4"/>
  <c r="CA312" i="4"/>
  <c r="BZ312" i="4"/>
  <c r="BY312" i="4"/>
  <c r="BX312" i="4"/>
  <c r="BW312" i="4"/>
  <c r="BV312" i="4"/>
  <c r="BT312" i="4"/>
  <c r="BS312" i="4"/>
  <c r="BR312" i="4"/>
  <c r="BQ312" i="4"/>
  <c r="BP312" i="4"/>
  <c r="BO312" i="4"/>
  <c r="BN312" i="4"/>
  <c r="BM312" i="4"/>
  <c r="BL312" i="4"/>
  <c r="BK312" i="4"/>
  <c r="BJ312" i="4"/>
  <c r="BI312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AU312" i="4"/>
  <c r="CH311" i="4"/>
  <c r="CG311" i="4"/>
  <c r="CF311" i="4"/>
  <c r="CE311" i="4"/>
  <c r="CD311" i="4"/>
  <c r="CC311" i="4"/>
  <c r="CB311" i="4"/>
  <c r="CA311" i="4"/>
  <c r="BZ311" i="4"/>
  <c r="BY311" i="4"/>
  <c r="BX311" i="4"/>
  <c r="BW311" i="4"/>
  <c r="BV311" i="4"/>
  <c r="BT311" i="4"/>
  <c r="BS311" i="4"/>
  <c r="BR311" i="4"/>
  <c r="BQ311" i="4"/>
  <c r="BP311" i="4"/>
  <c r="BO311" i="4"/>
  <c r="BN311" i="4"/>
  <c r="BM311" i="4"/>
  <c r="BL311" i="4"/>
  <c r="BK311" i="4"/>
  <c r="BJ311" i="4"/>
  <c r="BI311" i="4"/>
  <c r="BH311" i="4"/>
  <c r="BG311" i="4"/>
  <c r="BF311" i="4"/>
  <c r="BE311" i="4"/>
  <c r="BD311" i="4"/>
  <c r="BC311" i="4"/>
  <c r="BB311" i="4"/>
  <c r="BA311" i="4"/>
  <c r="AZ311" i="4"/>
  <c r="AY311" i="4"/>
  <c r="AX311" i="4"/>
  <c r="AW311" i="4"/>
  <c r="AV311" i="4"/>
  <c r="AU311" i="4"/>
  <c r="CH310" i="4"/>
  <c r="CG310" i="4"/>
  <c r="CF310" i="4"/>
  <c r="CE310" i="4"/>
  <c r="CD310" i="4"/>
  <c r="CC310" i="4"/>
  <c r="CB310" i="4"/>
  <c r="CA310" i="4"/>
  <c r="BZ310" i="4"/>
  <c r="BY310" i="4"/>
  <c r="BX310" i="4"/>
  <c r="BW310" i="4"/>
  <c r="BV310" i="4"/>
  <c r="BT310" i="4"/>
  <c r="BS310" i="4"/>
  <c r="BR310" i="4"/>
  <c r="BQ310" i="4"/>
  <c r="BP310" i="4"/>
  <c r="BO310" i="4"/>
  <c r="BN310" i="4"/>
  <c r="BM310" i="4"/>
  <c r="BL310" i="4"/>
  <c r="BK310" i="4"/>
  <c r="BJ310" i="4"/>
  <c r="BI310" i="4"/>
  <c r="BH310" i="4"/>
  <c r="BG310" i="4"/>
  <c r="BF310" i="4"/>
  <c r="BE310" i="4"/>
  <c r="BD310" i="4"/>
  <c r="BC310" i="4"/>
  <c r="BB310" i="4"/>
  <c r="BA310" i="4"/>
  <c r="AZ310" i="4"/>
  <c r="AY310" i="4"/>
  <c r="AX310" i="4"/>
  <c r="AW310" i="4"/>
  <c r="AV310" i="4"/>
  <c r="AU310" i="4"/>
  <c r="CH309" i="4"/>
  <c r="CG309" i="4"/>
  <c r="CF309" i="4"/>
  <c r="CE309" i="4"/>
  <c r="CD309" i="4"/>
  <c r="CC309" i="4"/>
  <c r="CB309" i="4"/>
  <c r="CA309" i="4"/>
  <c r="BZ309" i="4"/>
  <c r="BY309" i="4"/>
  <c r="BX309" i="4"/>
  <c r="BW309" i="4"/>
  <c r="BV309" i="4"/>
  <c r="BT309" i="4"/>
  <c r="BS309" i="4"/>
  <c r="BR309" i="4"/>
  <c r="BQ309" i="4"/>
  <c r="BP309" i="4"/>
  <c r="BO309" i="4"/>
  <c r="BN309" i="4"/>
  <c r="BM309" i="4"/>
  <c r="BL309" i="4"/>
  <c r="BK309" i="4"/>
  <c r="BJ309" i="4"/>
  <c r="BI309" i="4"/>
  <c r="BH309" i="4"/>
  <c r="BG309" i="4"/>
  <c r="BF309" i="4"/>
  <c r="BE309" i="4"/>
  <c r="BD309" i="4"/>
  <c r="BC309" i="4"/>
  <c r="BB309" i="4"/>
  <c r="BA309" i="4"/>
  <c r="AZ309" i="4"/>
  <c r="AY309" i="4"/>
  <c r="AX309" i="4"/>
  <c r="AW309" i="4"/>
  <c r="AV309" i="4"/>
  <c r="AU309" i="4"/>
  <c r="CH308" i="4"/>
  <c r="CG308" i="4"/>
  <c r="CF308" i="4"/>
  <c r="CE308" i="4"/>
  <c r="CD308" i="4"/>
  <c r="CC308" i="4"/>
  <c r="CB308" i="4"/>
  <c r="CA308" i="4"/>
  <c r="BZ308" i="4"/>
  <c r="BY308" i="4"/>
  <c r="BX308" i="4"/>
  <c r="BW308" i="4"/>
  <c r="BV308" i="4"/>
  <c r="BT308" i="4"/>
  <c r="BS308" i="4"/>
  <c r="BR308" i="4"/>
  <c r="BQ308" i="4"/>
  <c r="BP308" i="4"/>
  <c r="BO308" i="4"/>
  <c r="BN308" i="4"/>
  <c r="BM308" i="4"/>
  <c r="BL308" i="4"/>
  <c r="BK308" i="4"/>
  <c r="BJ308" i="4"/>
  <c r="BI308" i="4"/>
  <c r="BH308" i="4"/>
  <c r="BG308" i="4"/>
  <c r="BF308" i="4"/>
  <c r="BE308" i="4"/>
  <c r="BD308" i="4"/>
  <c r="BC308" i="4"/>
  <c r="BB308" i="4"/>
  <c r="BA308" i="4"/>
  <c r="AZ308" i="4"/>
  <c r="AY308" i="4"/>
  <c r="AX308" i="4"/>
  <c r="AW308" i="4"/>
  <c r="AV308" i="4"/>
  <c r="AU308" i="4"/>
  <c r="CH307" i="4"/>
  <c r="CG307" i="4"/>
  <c r="CF307" i="4"/>
  <c r="CE307" i="4"/>
  <c r="CD307" i="4"/>
  <c r="CC307" i="4"/>
  <c r="CB307" i="4"/>
  <c r="CA307" i="4"/>
  <c r="BZ307" i="4"/>
  <c r="BY307" i="4"/>
  <c r="BX307" i="4"/>
  <c r="BW307" i="4"/>
  <c r="BV307" i="4"/>
  <c r="BT307" i="4"/>
  <c r="BS307" i="4"/>
  <c r="BR307" i="4"/>
  <c r="BQ307" i="4"/>
  <c r="BP307" i="4"/>
  <c r="BO307" i="4"/>
  <c r="BN307" i="4"/>
  <c r="BM307" i="4"/>
  <c r="BL307" i="4"/>
  <c r="BK307" i="4"/>
  <c r="BJ307" i="4"/>
  <c r="BI307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AU307" i="4"/>
  <c r="CH305" i="4"/>
  <c r="CG305" i="4"/>
  <c r="CF305" i="4"/>
  <c r="CE305" i="4"/>
  <c r="CD305" i="4"/>
  <c r="CC305" i="4"/>
  <c r="CB305" i="4"/>
  <c r="CA305" i="4"/>
  <c r="BZ305" i="4"/>
  <c r="BY305" i="4"/>
  <c r="BX305" i="4"/>
  <c r="BW305" i="4"/>
  <c r="BV305" i="4"/>
  <c r="BT305" i="4"/>
  <c r="BS305" i="4"/>
  <c r="BR305" i="4"/>
  <c r="BQ305" i="4"/>
  <c r="BP305" i="4"/>
  <c r="BO305" i="4"/>
  <c r="BN305" i="4"/>
  <c r="BM305" i="4"/>
  <c r="BL305" i="4"/>
  <c r="BK305" i="4"/>
  <c r="BJ305" i="4"/>
  <c r="BI305" i="4"/>
  <c r="BH305" i="4"/>
  <c r="BG305" i="4"/>
  <c r="BF305" i="4"/>
  <c r="BE305" i="4"/>
  <c r="BD305" i="4"/>
  <c r="BC305" i="4"/>
  <c r="BB305" i="4"/>
  <c r="BA305" i="4"/>
  <c r="AZ305" i="4"/>
  <c r="AY305" i="4"/>
  <c r="AX305" i="4"/>
  <c r="AW305" i="4"/>
  <c r="AV305" i="4"/>
  <c r="AU305" i="4"/>
  <c r="CH302" i="4"/>
  <c r="CG302" i="4"/>
  <c r="CF302" i="4"/>
  <c r="CE302" i="4"/>
  <c r="CD302" i="4"/>
  <c r="CC302" i="4"/>
  <c r="CB302" i="4"/>
  <c r="CA302" i="4"/>
  <c r="BZ302" i="4"/>
  <c r="BY302" i="4"/>
  <c r="BX302" i="4"/>
  <c r="BW302" i="4"/>
  <c r="BV302" i="4"/>
  <c r="BT302" i="4"/>
  <c r="BS302" i="4"/>
  <c r="BR302" i="4"/>
  <c r="BQ302" i="4"/>
  <c r="BP302" i="4"/>
  <c r="BO302" i="4"/>
  <c r="BN302" i="4"/>
  <c r="BM302" i="4"/>
  <c r="BL302" i="4"/>
  <c r="BK302" i="4"/>
  <c r="BJ302" i="4"/>
  <c r="BI302" i="4"/>
  <c r="BH302" i="4"/>
  <c r="BG302" i="4"/>
  <c r="BF302" i="4"/>
  <c r="BE302" i="4"/>
  <c r="BD302" i="4"/>
  <c r="BC302" i="4"/>
  <c r="BB302" i="4"/>
  <c r="BA302" i="4"/>
  <c r="AZ302" i="4"/>
  <c r="AY302" i="4"/>
  <c r="AX302" i="4"/>
  <c r="AW302" i="4"/>
  <c r="AV302" i="4"/>
  <c r="AU302" i="4"/>
  <c r="CH301" i="4"/>
  <c r="CG301" i="4"/>
  <c r="CF301" i="4"/>
  <c r="CE301" i="4"/>
  <c r="CD301" i="4"/>
  <c r="CC301" i="4"/>
  <c r="CB301" i="4"/>
  <c r="CA301" i="4"/>
  <c r="BZ301" i="4"/>
  <c r="BY301" i="4"/>
  <c r="BX301" i="4"/>
  <c r="BW301" i="4"/>
  <c r="BV301" i="4"/>
  <c r="BT301" i="4"/>
  <c r="BS301" i="4"/>
  <c r="BR301" i="4"/>
  <c r="BQ301" i="4"/>
  <c r="BP301" i="4"/>
  <c r="BO301" i="4"/>
  <c r="BN301" i="4"/>
  <c r="BM301" i="4"/>
  <c r="BL301" i="4"/>
  <c r="BK301" i="4"/>
  <c r="BJ301" i="4"/>
  <c r="BI301" i="4"/>
  <c r="BH301" i="4"/>
  <c r="BG301" i="4"/>
  <c r="BF301" i="4"/>
  <c r="BE301" i="4"/>
  <c r="BD301" i="4"/>
  <c r="BC301" i="4"/>
  <c r="BB301" i="4"/>
  <c r="BA301" i="4"/>
  <c r="AZ301" i="4"/>
  <c r="AY301" i="4"/>
  <c r="AX301" i="4"/>
  <c r="AW301" i="4"/>
  <c r="AV301" i="4"/>
  <c r="AU301" i="4"/>
  <c r="CH299" i="4"/>
  <c r="CG299" i="4"/>
  <c r="CF299" i="4"/>
  <c r="CE299" i="4"/>
  <c r="CD299" i="4"/>
  <c r="CC299" i="4"/>
  <c r="CB299" i="4"/>
  <c r="CA299" i="4"/>
  <c r="BZ299" i="4"/>
  <c r="BY299" i="4"/>
  <c r="BX299" i="4"/>
  <c r="BW299" i="4"/>
  <c r="BV299" i="4"/>
  <c r="BT299" i="4"/>
  <c r="BS299" i="4"/>
  <c r="BR299" i="4"/>
  <c r="BQ299" i="4"/>
  <c r="BP299" i="4"/>
  <c r="BO299" i="4"/>
  <c r="BN299" i="4"/>
  <c r="BM299" i="4"/>
  <c r="BL299" i="4"/>
  <c r="BK299" i="4"/>
  <c r="BJ299" i="4"/>
  <c r="BI299" i="4"/>
  <c r="BH299" i="4"/>
  <c r="BG299" i="4"/>
  <c r="BF299" i="4"/>
  <c r="BE299" i="4"/>
  <c r="BD299" i="4"/>
  <c r="BC299" i="4"/>
  <c r="BB299" i="4"/>
  <c r="BA299" i="4"/>
  <c r="AZ299" i="4"/>
  <c r="AY299" i="4"/>
  <c r="AX299" i="4"/>
  <c r="AW299" i="4"/>
  <c r="AV299" i="4"/>
  <c r="AU299" i="4"/>
  <c r="CH297" i="4"/>
  <c r="CG297" i="4"/>
  <c r="CF297" i="4"/>
  <c r="CE297" i="4"/>
  <c r="CD297" i="4"/>
  <c r="CC297" i="4"/>
  <c r="CB297" i="4"/>
  <c r="CA297" i="4"/>
  <c r="BZ297" i="4"/>
  <c r="BY297" i="4"/>
  <c r="BX297" i="4"/>
  <c r="BW297" i="4"/>
  <c r="BV297" i="4"/>
  <c r="BT297" i="4"/>
  <c r="BS297" i="4"/>
  <c r="BR297" i="4"/>
  <c r="BQ297" i="4"/>
  <c r="BP297" i="4"/>
  <c r="BO297" i="4"/>
  <c r="BN297" i="4"/>
  <c r="BM297" i="4"/>
  <c r="BL297" i="4"/>
  <c r="BK297" i="4"/>
  <c r="BJ297" i="4"/>
  <c r="BI297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AU297" i="4"/>
  <c r="CH296" i="4"/>
  <c r="CG296" i="4"/>
  <c r="CF296" i="4"/>
  <c r="CE296" i="4"/>
  <c r="CD296" i="4"/>
  <c r="CC296" i="4"/>
  <c r="CB296" i="4"/>
  <c r="CA296" i="4"/>
  <c r="BZ296" i="4"/>
  <c r="BY296" i="4"/>
  <c r="BX296" i="4"/>
  <c r="BW296" i="4"/>
  <c r="BV296" i="4"/>
  <c r="BT296" i="4"/>
  <c r="BS296" i="4"/>
  <c r="BR296" i="4"/>
  <c r="BQ296" i="4"/>
  <c r="BP296" i="4"/>
  <c r="BO296" i="4"/>
  <c r="BN296" i="4"/>
  <c r="BM296" i="4"/>
  <c r="BL296" i="4"/>
  <c r="BK296" i="4"/>
  <c r="BJ296" i="4"/>
  <c r="BI296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AU296" i="4"/>
  <c r="CH295" i="4"/>
  <c r="CG295" i="4"/>
  <c r="CF295" i="4"/>
  <c r="CE295" i="4"/>
  <c r="CD295" i="4"/>
  <c r="CC295" i="4"/>
  <c r="CB295" i="4"/>
  <c r="CA295" i="4"/>
  <c r="BZ295" i="4"/>
  <c r="BY295" i="4"/>
  <c r="BX295" i="4"/>
  <c r="BW295" i="4"/>
  <c r="BV295" i="4"/>
  <c r="BT295" i="4"/>
  <c r="BS295" i="4"/>
  <c r="BR295" i="4"/>
  <c r="BQ295" i="4"/>
  <c r="BP295" i="4"/>
  <c r="BO295" i="4"/>
  <c r="BN295" i="4"/>
  <c r="BM295" i="4"/>
  <c r="BL295" i="4"/>
  <c r="BK295" i="4"/>
  <c r="BJ295" i="4"/>
  <c r="BI295" i="4"/>
  <c r="BH295" i="4"/>
  <c r="BG295" i="4"/>
  <c r="BF295" i="4"/>
  <c r="BE295" i="4"/>
  <c r="BD295" i="4"/>
  <c r="BC295" i="4"/>
  <c r="BB295" i="4"/>
  <c r="BA295" i="4"/>
  <c r="AZ295" i="4"/>
  <c r="AY295" i="4"/>
  <c r="AX295" i="4"/>
  <c r="AW295" i="4"/>
  <c r="AV295" i="4"/>
  <c r="AU295" i="4"/>
  <c r="CH294" i="4"/>
  <c r="CG294" i="4"/>
  <c r="CF294" i="4"/>
  <c r="CE294" i="4"/>
  <c r="CD294" i="4"/>
  <c r="CC294" i="4"/>
  <c r="CB294" i="4"/>
  <c r="CA294" i="4"/>
  <c r="BZ294" i="4"/>
  <c r="BY294" i="4"/>
  <c r="BX294" i="4"/>
  <c r="BW294" i="4"/>
  <c r="BV294" i="4"/>
  <c r="BT294" i="4"/>
  <c r="BS294" i="4"/>
  <c r="BR294" i="4"/>
  <c r="BQ294" i="4"/>
  <c r="BP294" i="4"/>
  <c r="BO294" i="4"/>
  <c r="BN294" i="4"/>
  <c r="BM294" i="4"/>
  <c r="BL294" i="4"/>
  <c r="BK294" i="4"/>
  <c r="BJ294" i="4"/>
  <c r="BI294" i="4"/>
  <c r="BH294" i="4"/>
  <c r="BG294" i="4"/>
  <c r="BF294" i="4"/>
  <c r="BE294" i="4"/>
  <c r="BD294" i="4"/>
  <c r="BC294" i="4"/>
  <c r="BB294" i="4"/>
  <c r="BA294" i="4"/>
  <c r="AZ294" i="4"/>
  <c r="AY294" i="4"/>
  <c r="AX294" i="4"/>
  <c r="AW294" i="4"/>
  <c r="AV294" i="4"/>
  <c r="AU294" i="4"/>
  <c r="CH293" i="4"/>
  <c r="CG293" i="4"/>
  <c r="CF293" i="4"/>
  <c r="CE293" i="4"/>
  <c r="CD293" i="4"/>
  <c r="CC293" i="4"/>
  <c r="CB293" i="4"/>
  <c r="CA293" i="4"/>
  <c r="BZ293" i="4"/>
  <c r="BY293" i="4"/>
  <c r="BX293" i="4"/>
  <c r="BW293" i="4"/>
  <c r="BV293" i="4"/>
  <c r="BT293" i="4"/>
  <c r="BS293" i="4"/>
  <c r="BR293" i="4"/>
  <c r="BQ293" i="4"/>
  <c r="BP293" i="4"/>
  <c r="BO293" i="4"/>
  <c r="BN293" i="4"/>
  <c r="BM293" i="4"/>
  <c r="BL293" i="4"/>
  <c r="BK293" i="4"/>
  <c r="BJ293" i="4"/>
  <c r="BI293" i="4"/>
  <c r="BH293" i="4"/>
  <c r="BG293" i="4"/>
  <c r="BF293" i="4"/>
  <c r="BE293" i="4"/>
  <c r="BD293" i="4"/>
  <c r="BC293" i="4"/>
  <c r="BB293" i="4"/>
  <c r="BA293" i="4"/>
  <c r="AZ293" i="4"/>
  <c r="AY293" i="4"/>
  <c r="AX293" i="4"/>
  <c r="AW293" i="4"/>
  <c r="AV293" i="4"/>
  <c r="AU293" i="4"/>
  <c r="CH291" i="4"/>
  <c r="CG291" i="4"/>
  <c r="CF291" i="4"/>
  <c r="CE291" i="4"/>
  <c r="CD291" i="4"/>
  <c r="CC291" i="4"/>
  <c r="CB291" i="4"/>
  <c r="CA291" i="4"/>
  <c r="BZ291" i="4"/>
  <c r="BY291" i="4"/>
  <c r="BX291" i="4"/>
  <c r="BW291" i="4"/>
  <c r="BV291" i="4"/>
  <c r="BT291" i="4"/>
  <c r="BS291" i="4"/>
  <c r="BR291" i="4"/>
  <c r="BQ291" i="4"/>
  <c r="BP291" i="4"/>
  <c r="BO291" i="4"/>
  <c r="BN291" i="4"/>
  <c r="BM291" i="4"/>
  <c r="BL291" i="4"/>
  <c r="BK291" i="4"/>
  <c r="BJ291" i="4"/>
  <c r="BI291" i="4"/>
  <c r="BH291" i="4"/>
  <c r="BG291" i="4"/>
  <c r="BF291" i="4"/>
  <c r="BE291" i="4"/>
  <c r="BD291" i="4"/>
  <c r="BC291" i="4"/>
  <c r="BB291" i="4"/>
  <c r="BA291" i="4"/>
  <c r="AZ291" i="4"/>
  <c r="AY291" i="4"/>
  <c r="AX291" i="4"/>
  <c r="AW291" i="4"/>
  <c r="AV291" i="4"/>
  <c r="AU291" i="4"/>
  <c r="CH290" i="4"/>
  <c r="CG290" i="4"/>
  <c r="CF290" i="4"/>
  <c r="CE290" i="4"/>
  <c r="CD290" i="4"/>
  <c r="CC290" i="4"/>
  <c r="CB290" i="4"/>
  <c r="CA290" i="4"/>
  <c r="BZ290" i="4"/>
  <c r="BY290" i="4"/>
  <c r="BX290" i="4"/>
  <c r="BW290" i="4"/>
  <c r="BV290" i="4"/>
  <c r="BT290" i="4"/>
  <c r="BS290" i="4"/>
  <c r="BR290" i="4"/>
  <c r="BQ290" i="4"/>
  <c r="BP290" i="4"/>
  <c r="BO290" i="4"/>
  <c r="BN290" i="4"/>
  <c r="BM290" i="4"/>
  <c r="BL290" i="4"/>
  <c r="BK290" i="4"/>
  <c r="BJ290" i="4"/>
  <c r="BI290" i="4"/>
  <c r="BH290" i="4"/>
  <c r="BG290" i="4"/>
  <c r="BF290" i="4"/>
  <c r="BE290" i="4"/>
  <c r="BD290" i="4"/>
  <c r="BC290" i="4"/>
  <c r="BB290" i="4"/>
  <c r="BA290" i="4"/>
  <c r="AZ290" i="4"/>
  <c r="AY290" i="4"/>
  <c r="AX290" i="4"/>
  <c r="AW290" i="4"/>
  <c r="AV290" i="4"/>
  <c r="AU290" i="4"/>
  <c r="CH287" i="4"/>
  <c r="CG287" i="4"/>
  <c r="CF287" i="4"/>
  <c r="CE287" i="4"/>
  <c r="CD287" i="4"/>
  <c r="CC287" i="4"/>
  <c r="CB287" i="4"/>
  <c r="CA287" i="4"/>
  <c r="BZ287" i="4"/>
  <c r="BY287" i="4"/>
  <c r="BX287" i="4"/>
  <c r="BW287" i="4"/>
  <c r="BV287" i="4"/>
  <c r="BT287" i="4"/>
  <c r="BS287" i="4"/>
  <c r="BR287" i="4"/>
  <c r="BQ287" i="4"/>
  <c r="BP287" i="4"/>
  <c r="BO287" i="4"/>
  <c r="BN287" i="4"/>
  <c r="BM287" i="4"/>
  <c r="BL287" i="4"/>
  <c r="BK287" i="4"/>
  <c r="BJ287" i="4"/>
  <c r="BI287" i="4"/>
  <c r="BH287" i="4"/>
  <c r="BG287" i="4"/>
  <c r="BF287" i="4"/>
  <c r="BE287" i="4"/>
  <c r="BD287" i="4"/>
  <c r="BC287" i="4"/>
  <c r="BB287" i="4"/>
  <c r="BA287" i="4"/>
  <c r="AZ287" i="4"/>
  <c r="AY287" i="4"/>
  <c r="AX287" i="4"/>
  <c r="AW287" i="4"/>
  <c r="AV287" i="4"/>
  <c r="AU287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Y92" i="4"/>
  <c r="AX92" i="4"/>
  <c r="AW92" i="4"/>
  <c r="AV92" i="4"/>
  <c r="AU92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Y91" i="4"/>
  <c r="AX91" i="4"/>
  <c r="AW91" i="4"/>
  <c r="AV91" i="4"/>
  <c r="AU91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Y88" i="4"/>
  <c r="AX88" i="4"/>
  <c r="AW88" i="4"/>
  <c r="AV88" i="4"/>
  <c r="AU88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Y86" i="4"/>
  <c r="AX86" i="4"/>
  <c r="AW86" i="4"/>
  <c r="AV86" i="4"/>
  <c r="AU86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Y84" i="4"/>
  <c r="AX84" i="4"/>
  <c r="AW84" i="4"/>
  <c r="AV84" i="4"/>
  <c r="AU84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Y83" i="4"/>
  <c r="AX83" i="4"/>
  <c r="AW83" i="4"/>
  <c r="AV83" i="4"/>
  <c r="AU83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Y82" i="4"/>
  <c r="AX82" i="4"/>
  <c r="AW82" i="4"/>
  <c r="AV82" i="4"/>
  <c r="AU82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Y81" i="4"/>
  <c r="AX81" i="4"/>
  <c r="AW81" i="4"/>
  <c r="AV81" i="4"/>
  <c r="AU81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Y80" i="4"/>
  <c r="AX80" i="4"/>
  <c r="AW80" i="4"/>
  <c r="AV80" i="4"/>
  <c r="AU80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Y78" i="4"/>
  <c r="AX78" i="4"/>
  <c r="AW78" i="4"/>
  <c r="AV78" i="4"/>
  <c r="AU78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Y77" i="4"/>
  <c r="AX77" i="4"/>
  <c r="AW77" i="4"/>
  <c r="AV77" i="4"/>
  <c r="AU77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Y76" i="4"/>
  <c r="AX76" i="4"/>
  <c r="AW76" i="4"/>
  <c r="AV76" i="4"/>
  <c r="AU76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Y75" i="4"/>
  <c r="AX75" i="4"/>
  <c r="AW75" i="4"/>
  <c r="AV75" i="4"/>
  <c r="AU75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Y74" i="4"/>
  <c r="AX74" i="4"/>
  <c r="AW74" i="4"/>
  <c r="AV74" i="4"/>
  <c r="AU74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Y73" i="4"/>
  <c r="AX73" i="4"/>
  <c r="AW73" i="4"/>
  <c r="AV73" i="4"/>
  <c r="AU73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Y72" i="4"/>
  <c r="AX72" i="4"/>
  <c r="AW72" i="4"/>
  <c r="AV72" i="4"/>
  <c r="AU72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Y71" i="4"/>
  <c r="AX71" i="4"/>
  <c r="AW71" i="4"/>
  <c r="AV71" i="4"/>
  <c r="AU71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Y70" i="4"/>
  <c r="AX70" i="4"/>
  <c r="AW70" i="4"/>
  <c r="AV70" i="4"/>
  <c r="AU70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Y69" i="4"/>
  <c r="AX69" i="4"/>
  <c r="AW69" i="4"/>
  <c r="AV69" i="4"/>
  <c r="AU69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AZ67" i="4"/>
  <c r="AY67" i="4"/>
  <c r="AX67" i="4"/>
  <c r="AW67" i="4"/>
  <c r="AV67" i="4"/>
  <c r="AU67" i="4"/>
  <c r="CH66" i="4"/>
  <c r="CG66" i="4"/>
  <c r="CF66" i="4"/>
  <c r="CE66" i="4"/>
  <c r="CD66" i="4"/>
  <c r="CC66" i="4"/>
  <c r="CA66" i="4"/>
  <c r="BZ66" i="4"/>
  <c r="BY66" i="4"/>
  <c r="BX66" i="4"/>
  <c r="BW66" i="4"/>
  <c r="BV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CH65" i="4"/>
  <c r="CG65" i="4"/>
  <c r="CF65" i="4"/>
  <c r="CE65" i="4"/>
  <c r="CD65" i="4"/>
  <c r="CC65" i="4"/>
  <c r="CB65" i="4"/>
  <c r="CA65" i="4"/>
  <c r="BZ65" i="4"/>
  <c r="BY65" i="4"/>
  <c r="BX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AY65" i="4"/>
  <c r="AX65" i="4"/>
  <c r="AW65" i="4"/>
  <c r="AV65" i="4"/>
  <c r="AU65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Y64" i="4"/>
  <c r="AX64" i="4"/>
  <c r="AW64" i="4"/>
  <c r="AV64" i="4"/>
  <c r="AU64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CG62" i="4"/>
  <c r="CF62" i="4"/>
  <c r="CE62" i="4"/>
  <c r="CD62" i="4"/>
  <c r="CC62" i="4"/>
  <c r="CA62" i="4"/>
  <c r="BZ62" i="4"/>
  <c r="BY62" i="4"/>
  <c r="BX62" i="4"/>
  <c r="BW62" i="4"/>
  <c r="BV62" i="4"/>
  <c r="BT62" i="4"/>
  <c r="BS62" i="4"/>
  <c r="BQ62" i="4"/>
  <c r="BP62" i="4"/>
  <c r="BO62" i="4"/>
  <c r="BN62" i="4"/>
  <c r="BM62" i="4"/>
  <c r="BL62" i="4"/>
  <c r="BK62" i="4"/>
  <c r="BJ62" i="4"/>
  <c r="BH62" i="4"/>
  <c r="BF62" i="4"/>
  <c r="BE62" i="4"/>
  <c r="BD62" i="4"/>
  <c r="BC62" i="4"/>
  <c r="BB62" i="4"/>
  <c r="AY62" i="4"/>
  <c r="AX62" i="4"/>
  <c r="AW62" i="4"/>
  <c r="AV62" i="4"/>
  <c r="AU62" i="4"/>
  <c r="CH61" i="4"/>
  <c r="CG61" i="4"/>
  <c r="CF61" i="4"/>
  <c r="CE61" i="4"/>
  <c r="CC61" i="4"/>
  <c r="CA61" i="4"/>
  <c r="BZ61" i="4"/>
  <c r="BY61" i="4"/>
  <c r="BW61" i="4"/>
  <c r="BV61" i="4"/>
  <c r="BT61" i="4"/>
  <c r="BS61" i="4"/>
  <c r="BQ61" i="4"/>
  <c r="BP61" i="4"/>
  <c r="BN61" i="4"/>
  <c r="BM61" i="4"/>
  <c r="BK61" i="4"/>
  <c r="BJ61" i="4"/>
  <c r="BI61" i="4"/>
  <c r="BH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Y60" i="4"/>
  <c r="AX60" i="4"/>
  <c r="AW60" i="4"/>
  <c r="AV60" i="4"/>
  <c r="AU60" i="4"/>
  <c r="CG59" i="4"/>
  <c r="CE59" i="4"/>
  <c r="CD59" i="4"/>
  <c r="CC59" i="4"/>
  <c r="CA59" i="4"/>
  <c r="BZ59" i="4"/>
  <c r="BY59" i="4"/>
  <c r="BX59" i="4"/>
  <c r="BV59" i="4"/>
  <c r="BT59" i="4"/>
  <c r="BR59" i="4"/>
  <c r="BQ59" i="4"/>
  <c r="BP59" i="4"/>
  <c r="BO59" i="4"/>
  <c r="BN59" i="4"/>
  <c r="BM59" i="4"/>
  <c r="BL59" i="4"/>
  <c r="BK59" i="4"/>
  <c r="BI59" i="4"/>
  <c r="BH59" i="4"/>
  <c r="BG59" i="4"/>
  <c r="BF59" i="4"/>
  <c r="BE59" i="4"/>
  <c r="BC59" i="4"/>
  <c r="BB59" i="4"/>
  <c r="AZ59" i="4"/>
  <c r="AX59" i="4"/>
  <c r="AW59" i="4"/>
  <c r="AV59" i="4"/>
  <c r="AU59" i="4"/>
  <c r="CG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CH56" i="4"/>
  <c r="CF56" i="4"/>
  <c r="CE56" i="4"/>
  <c r="CC56" i="4"/>
  <c r="CB56" i="4"/>
  <c r="BZ56" i="4"/>
  <c r="BY56" i="4"/>
  <c r="BX56" i="4"/>
  <c r="BT56" i="4"/>
  <c r="BS56" i="4"/>
  <c r="BQ56" i="4"/>
  <c r="BP56" i="4"/>
  <c r="BO56" i="4"/>
  <c r="BN56" i="4"/>
  <c r="BM56" i="4"/>
  <c r="BJ56" i="4"/>
  <c r="BI56" i="4"/>
  <c r="BH56" i="4"/>
  <c r="BG56" i="4"/>
  <c r="BF56" i="4"/>
  <c r="BE56" i="4"/>
  <c r="BD56" i="4"/>
  <c r="BB56" i="4"/>
  <c r="AY56" i="4"/>
  <c r="AX56" i="4"/>
  <c r="AW56" i="4"/>
  <c r="AV56" i="4"/>
  <c r="AU56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Y55" i="4"/>
  <c r="AX55" i="4"/>
  <c r="AW55" i="4"/>
  <c r="AV55" i="4"/>
  <c r="AU55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AY54" i="4"/>
  <c r="AX54" i="4"/>
  <c r="AW54" i="4"/>
  <c r="AV54" i="4"/>
  <c r="AU54" i="4"/>
  <c r="CH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CF52" i="4"/>
  <c r="CE52" i="4"/>
  <c r="CC52" i="4"/>
  <c r="BZ52" i="4"/>
  <c r="BY52" i="4"/>
  <c r="BX52" i="4"/>
  <c r="BT52" i="4"/>
  <c r="BS52" i="4"/>
  <c r="BQ52" i="4"/>
  <c r="BP52" i="4"/>
  <c r="BO52" i="4"/>
  <c r="BN52" i="4"/>
  <c r="BM52" i="4"/>
  <c r="BK52" i="4"/>
  <c r="BJ52" i="4"/>
  <c r="BI52" i="4"/>
  <c r="BH52" i="4"/>
  <c r="BF52" i="4"/>
  <c r="BD52" i="4"/>
  <c r="BC52" i="4"/>
  <c r="BB52" i="4"/>
  <c r="AY52" i="4"/>
  <c r="AX52" i="4"/>
  <c r="AW52" i="4"/>
  <c r="AV52" i="4"/>
  <c r="AU52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S51" i="4"/>
  <c r="BQ51" i="4"/>
  <c r="BP51" i="4"/>
  <c r="BO51" i="4"/>
  <c r="BN51" i="4"/>
  <c r="BM51" i="4"/>
  <c r="BL51" i="4"/>
  <c r="BK51" i="4"/>
  <c r="BJ51" i="4"/>
  <c r="BI51" i="4"/>
  <c r="BH51" i="4"/>
  <c r="BF51" i="4"/>
  <c r="BE51" i="4"/>
  <c r="BD51" i="4"/>
  <c r="BC51" i="4"/>
  <c r="BB51" i="4"/>
  <c r="AZ51" i="4"/>
  <c r="AY51" i="4"/>
  <c r="AX51" i="4"/>
  <c r="AW51" i="4"/>
  <c r="AV51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U50" i="4"/>
  <c r="BT50" i="4"/>
  <c r="BS50" i="4"/>
  <c r="BR50" i="4"/>
  <c r="BQ50" i="4"/>
  <c r="BP50" i="4"/>
  <c r="BO50" i="4"/>
  <c r="BN50" i="4"/>
  <c r="BM50" i="4"/>
  <c r="BK50" i="4"/>
  <c r="BJ50" i="4"/>
  <c r="BI50" i="4"/>
  <c r="BH50" i="4"/>
  <c r="BG50" i="4"/>
  <c r="BF50" i="4"/>
  <c r="BD50" i="4"/>
  <c r="BC50" i="4"/>
  <c r="BB50" i="4"/>
  <c r="AZ50" i="4"/>
  <c r="AY50" i="4"/>
  <c r="AX50" i="4"/>
  <c r="AW50" i="4"/>
  <c r="AV50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U49" i="4"/>
  <c r="BT49" i="4"/>
  <c r="BS49" i="4"/>
  <c r="BQ49" i="4"/>
  <c r="BP49" i="4"/>
  <c r="BO49" i="4"/>
  <c r="BN49" i="4"/>
  <c r="BM49" i="4"/>
  <c r="BK49" i="4"/>
  <c r="BJ49" i="4"/>
  <c r="BI49" i="4"/>
  <c r="BH49" i="4"/>
  <c r="BF49" i="4"/>
  <c r="BE49" i="4"/>
  <c r="BD49" i="4"/>
  <c r="BC49" i="4"/>
  <c r="AZ49" i="4"/>
  <c r="AY49" i="4"/>
  <c r="AX49" i="4"/>
  <c r="AW49" i="4"/>
  <c r="AV49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CH47" i="4"/>
  <c r="CF47" i="4"/>
  <c r="CE47" i="4"/>
  <c r="CD47" i="4"/>
  <c r="CC47" i="4"/>
  <c r="CB47" i="4"/>
  <c r="CA47" i="4"/>
  <c r="BZ47" i="4"/>
  <c r="BY47" i="4"/>
  <c r="BX47" i="4"/>
  <c r="BW47" i="4"/>
  <c r="BT47" i="4"/>
  <c r="BS47" i="4"/>
  <c r="BQ47" i="4"/>
  <c r="BP47" i="4"/>
  <c r="BO47" i="4"/>
  <c r="BN47" i="4"/>
  <c r="BM47" i="4"/>
  <c r="BK47" i="4"/>
  <c r="BJ47" i="4"/>
  <c r="BI47" i="4"/>
  <c r="BH47" i="4"/>
  <c r="BF47" i="4"/>
  <c r="BD47" i="4"/>
  <c r="BC47" i="4"/>
  <c r="BB47" i="4"/>
  <c r="AY47" i="4"/>
  <c r="AX47" i="4"/>
  <c r="AW47" i="4"/>
  <c r="AV47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U46" i="4"/>
  <c r="BT46" i="4"/>
  <c r="BS46" i="4"/>
  <c r="BQ46" i="4"/>
  <c r="BP46" i="4"/>
  <c r="BO46" i="4"/>
  <c r="BN46" i="4"/>
  <c r="BM46" i="4"/>
  <c r="BK46" i="4"/>
  <c r="BJ46" i="4"/>
  <c r="BI46" i="4"/>
  <c r="BH46" i="4"/>
  <c r="BF46" i="4"/>
  <c r="BD46" i="4"/>
  <c r="BC46" i="4"/>
  <c r="BB46" i="4"/>
  <c r="BA46" i="4"/>
  <c r="AZ46" i="4"/>
  <c r="AY46" i="4"/>
  <c r="AX46" i="4"/>
  <c r="AW46" i="4"/>
  <c r="AV46" i="4"/>
  <c r="AU46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T45" i="4"/>
  <c r="BS45" i="4"/>
  <c r="BQ45" i="4"/>
  <c r="BP45" i="4"/>
  <c r="BO45" i="4"/>
  <c r="BN45" i="4"/>
  <c r="BM45" i="4"/>
  <c r="BK45" i="4"/>
  <c r="BJ45" i="4"/>
  <c r="BI45" i="4"/>
  <c r="BH45" i="4"/>
  <c r="BF45" i="4"/>
  <c r="BE45" i="4"/>
  <c r="BD45" i="4"/>
  <c r="BC45" i="4"/>
  <c r="BB45" i="4"/>
  <c r="AZ45" i="4"/>
  <c r="AY45" i="4"/>
  <c r="AX45" i="4"/>
  <c r="AW45" i="4"/>
  <c r="AV45" i="4"/>
  <c r="CH44" i="4"/>
  <c r="CG44" i="4"/>
  <c r="CF44" i="4"/>
  <c r="CE44" i="4"/>
  <c r="CD44" i="4"/>
  <c r="CC44" i="4"/>
  <c r="BZ44" i="4"/>
  <c r="BY44" i="4"/>
  <c r="BX44" i="4"/>
  <c r="BW44" i="4"/>
  <c r="BU44" i="4"/>
  <c r="BT44" i="4"/>
  <c r="BS44" i="4"/>
  <c r="BQ44" i="4"/>
  <c r="BP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Y44" i="4"/>
  <c r="AX44" i="4"/>
  <c r="AW44" i="4"/>
  <c r="AV44" i="4"/>
  <c r="AU44" i="4"/>
  <c r="CH43" i="4"/>
  <c r="CF43" i="4"/>
  <c r="CE43" i="4"/>
  <c r="CC43" i="4"/>
  <c r="CB43" i="4"/>
  <c r="CA43" i="4"/>
  <c r="BZ43" i="4"/>
  <c r="BY43" i="4"/>
  <c r="BX43" i="4"/>
  <c r="BU43" i="4"/>
  <c r="BT43" i="4"/>
  <c r="BS43" i="4"/>
  <c r="BQ43" i="4"/>
  <c r="BP43" i="4"/>
  <c r="BO43" i="4"/>
  <c r="BN43" i="4"/>
  <c r="BM43" i="4"/>
  <c r="BK43" i="4"/>
  <c r="BJ43" i="4"/>
  <c r="BI43" i="4"/>
  <c r="BF43" i="4"/>
  <c r="BE43" i="4"/>
  <c r="BD43" i="4"/>
  <c r="BC43" i="4"/>
  <c r="BB43" i="4"/>
  <c r="AX43" i="4"/>
  <c r="AW43" i="4"/>
  <c r="AV43" i="4"/>
  <c r="AU43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U42" i="4"/>
  <c r="BT42" i="4"/>
  <c r="BS42" i="4"/>
  <c r="BR42" i="4"/>
  <c r="BQ42" i="4"/>
  <c r="BP42" i="4"/>
  <c r="BN42" i="4"/>
  <c r="BM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CH41" i="4"/>
  <c r="CF41" i="4"/>
  <c r="CE41" i="4"/>
  <c r="CD41" i="4"/>
  <c r="CC41" i="4"/>
  <c r="CB41" i="4"/>
  <c r="CA41" i="4"/>
  <c r="BZ41" i="4"/>
  <c r="BY41" i="4"/>
  <c r="BX41" i="4"/>
  <c r="BW41" i="4"/>
  <c r="BT41" i="4"/>
  <c r="BS41" i="4"/>
  <c r="BQ41" i="4"/>
  <c r="BP41" i="4"/>
  <c r="BN41" i="4"/>
  <c r="BM41" i="4"/>
  <c r="BK41" i="4"/>
  <c r="BJ41" i="4"/>
  <c r="BI41" i="4"/>
  <c r="BH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CH40" i="4"/>
  <c r="CG40" i="4"/>
  <c r="CF40" i="4"/>
  <c r="CE40" i="4"/>
  <c r="CD40" i="4"/>
  <c r="CC40" i="4"/>
  <c r="CB40" i="4"/>
  <c r="CA40" i="4"/>
  <c r="BZ40" i="4"/>
  <c r="BY40" i="4"/>
  <c r="BX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AZ40" i="4"/>
  <c r="AY40" i="4"/>
  <c r="AX40" i="4"/>
  <c r="AW40" i="4"/>
  <c r="AV40" i="4"/>
  <c r="AU40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CH38" i="4"/>
  <c r="CG38" i="4"/>
  <c r="CF38" i="4"/>
  <c r="CE38" i="4"/>
  <c r="CD38" i="4"/>
  <c r="CC38" i="4"/>
  <c r="CB38" i="4"/>
  <c r="CA38" i="4"/>
  <c r="BZ38" i="4"/>
  <c r="BY38" i="4"/>
  <c r="BX38" i="4"/>
  <c r="BU38" i="4"/>
  <c r="BT38" i="4"/>
  <c r="BS38" i="4"/>
  <c r="BR38" i="4"/>
  <c r="BQ38" i="4"/>
  <c r="BP38" i="4"/>
  <c r="BO38" i="4"/>
  <c r="BN38" i="4"/>
  <c r="BM38" i="4"/>
  <c r="BJ38" i="4"/>
  <c r="BI38" i="4"/>
  <c r="BH38" i="4"/>
  <c r="BF38" i="4"/>
  <c r="BD38" i="4"/>
  <c r="BC38" i="4"/>
  <c r="BB38" i="4"/>
  <c r="AZ38" i="4"/>
  <c r="AY38" i="4"/>
  <c r="AX38" i="4"/>
  <c r="AW38" i="4"/>
  <c r="AV38" i="4"/>
  <c r="AU38" i="4"/>
  <c r="CH37" i="4"/>
  <c r="CG37" i="4"/>
  <c r="CF37" i="4"/>
  <c r="CE37" i="4"/>
  <c r="CD37" i="4"/>
  <c r="CB37" i="4"/>
  <c r="CA37" i="4"/>
  <c r="BZ37" i="4"/>
  <c r="BY37" i="4"/>
  <c r="BX37" i="4"/>
  <c r="BW37" i="4"/>
  <c r="BU37" i="4"/>
  <c r="BT37" i="4"/>
  <c r="BS37" i="4"/>
  <c r="BR37" i="4"/>
  <c r="BQ37" i="4"/>
  <c r="BP37" i="4"/>
  <c r="BO37" i="4"/>
  <c r="BN37" i="4"/>
  <c r="BM37" i="4"/>
  <c r="BL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CG36" i="4"/>
  <c r="CF36" i="4"/>
  <c r="CE36" i="4"/>
  <c r="CD36" i="4"/>
  <c r="CC36" i="4"/>
  <c r="CB36" i="4"/>
  <c r="CA36" i="4"/>
  <c r="BZ36" i="4"/>
  <c r="BY36" i="4"/>
  <c r="BX36" i="4"/>
  <c r="BW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T35" i="4"/>
  <c r="BS35" i="4"/>
  <c r="BR35" i="4"/>
  <c r="BQ35" i="4"/>
  <c r="BP35" i="4"/>
  <c r="BO35" i="4"/>
  <c r="BN35" i="4"/>
  <c r="BM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A34" i="4"/>
  <c r="AZ34" i="4"/>
  <c r="AY34" i="4"/>
  <c r="AX34" i="4"/>
  <c r="AW34" i="4"/>
  <c r="AV34" i="4"/>
  <c r="AU34" i="4"/>
  <c r="CH33" i="4"/>
  <c r="CF33" i="4"/>
  <c r="CE33" i="4"/>
  <c r="CC33" i="4"/>
  <c r="CB33" i="4"/>
  <c r="CA33" i="4"/>
  <c r="BZ33" i="4"/>
  <c r="BY33" i="4"/>
  <c r="BX33" i="4"/>
  <c r="BV33" i="4"/>
  <c r="BU33" i="4"/>
  <c r="BT33" i="4"/>
  <c r="BS33" i="4"/>
  <c r="BQ33" i="4"/>
  <c r="BP33" i="4"/>
  <c r="BO33" i="4"/>
  <c r="BN33" i="4"/>
  <c r="BM33" i="4"/>
  <c r="BK33" i="4"/>
  <c r="BJ33" i="4"/>
  <c r="BI33" i="4"/>
  <c r="BH33" i="4"/>
  <c r="BF33" i="4"/>
  <c r="BE33" i="4"/>
  <c r="BD33" i="4"/>
  <c r="BC33" i="4"/>
  <c r="AZ33" i="4"/>
  <c r="AY33" i="4"/>
  <c r="AX33" i="4"/>
  <c r="AW33" i="4"/>
  <c r="AV33" i="4"/>
  <c r="AU33" i="4"/>
  <c r="CH32" i="4"/>
  <c r="CF32" i="4"/>
  <c r="CE32" i="4"/>
  <c r="CC32" i="4"/>
  <c r="CA32" i="4"/>
  <c r="BZ32" i="4"/>
  <c r="BY32" i="4"/>
  <c r="BX32" i="4"/>
  <c r="BU32" i="4"/>
  <c r="BT32" i="4"/>
  <c r="BS32" i="4"/>
  <c r="BQ32" i="4"/>
  <c r="BP32" i="4"/>
  <c r="BO32" i="4"/>
  <c r="BN32" i="4"/>
  <c r="BM32" i="4"/>
  <c r="BK32" i="4"/>
  <c r="BI32" i="4"/>
  <c r="BH32" i="4"/>
  <c r="BF32" i="4"/>
  <c r="BD32" i="4"/>
  <c r="BC32" i="4"/>
  <c r="BB32" i="4"/>
  <c r="AZ32" i="4"/>
  <c r="AY32" i="4"/>
  <c r="AX32" i="4"/>
  <c r="AU32" i="4"/>
  <c r="CH31" i="4"/>
  <c r="CF31" i="4"/>
  <c r="CE31" i="4"/>
  <c r="CC31" i="4"/>
  <c r="CB31" i="4"/>
  <c r="CA31" i="4"/>
  <c r="BZ31" i="4"/>
  <c r="BY31" i="4"/>
  <c r="BX31" i="4"/>
  <c r="BU31" i="4"/>
  <c r="BT31" i="4"/>
  <c r="BS31" i="4"/>
  <c r="BQ31" i="4"/>
  <c r="BP31" i="4"/>
  <c r="BO31" i="4"/>
  <c r="BN31" i="4"/>
  <c r="BM31" i="4"/>
  <c r="BK31" i="4"/>
  <c r="BJ31" i="4"/>
  <c r="BI31" i="4"/>
  <c r="BH31" i="4"/>
  <c r="BF31" i="4"/>
  <c r="BE31" i="4"/>
  <c r="BD31" i="4"/>
  <c r="BC31" i="4"/>
  <c r="AZ31" i="4"/>
  <c r="AY31" i="4"/>
  <c r="AX31" i="4"/>
  <c r="AW31" i="4"/>
  <c r="AV31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Q30" i="4"/>
  <c r="BP30" i="4"/>
  <c r="BO30" i="4"/>
  <c r="BN30" i="4"/>
  <c r="BM30" i="4"/>
  <c r="BL30" i="4"/>
  <c r="BK30" i="4"/>
  <c r="BJ30" i="4"/>
  <c r="BI30" i="4"/>
  <c r="BH30" i="4"/>
  <c r="BF30" i="4"/>
  <c r="BE30" i="4"/>
  <c r="BD30" i="4"/>
  <c r="BC30" i="4"/>
  <c r="BB30" i="4"/>
  <c r="BA30" i="4"/>
  <c r="AY30" i="4"/>
  <c r="AX30" i="4"/>
  <c r="AW30" i="4"/>
  <c r="AU30" i="4"/>
  <c r="CH29" i="4"/>
  <c r="CF29" i="4"/>
  <c r="CE29" i="4"/>
  <c r="CC29" i="4"/>
  <c r="BZ29" i="4"/>
  <c r="BY29" i="4"/>
  <c r="BX29" i="4"/>
  <c r="BT29" i="4"/>
  <c r="BS29" i="4"/>
  <c r="BQ29" i="4"/>
  <c r="BP29" i="4"/>
  <c r="BO29" i="4"/>
  <c r="BN29" i="4"/>
  <c r="BM29" i="4"/>
  <c r="BJ29" i="4"/>
  <c r="BI29" i="4"/>
  <c r="BH29" i="4"/>
  <c r="BF29" i="4"/>
  <c r="BD29" i="4"/>
  <c r="BC29" i="4"/>
  <c r="AY29" i="4"/>
  <c r="AX29" i="4"/>
  <c r="AW29" i="4"/>
  <c r="AV29" i="4"/>
  <c r="CH28" i="4"/>
  <c r="CG28" i="4"/>
  <c r="CF28" i="4"/>
  <c r="CD28" i="4"/>
  <c r="CC28" i="4"/>
  <c r="CB28" i="4"/>
  <c r="CA28" i="4"/>
  <c r="BZ28" i="4"/>
  <c r="BY28" i="4"/>
  <c r="BX28" i="4"/>
  <c r="BW28" i="4"/>
  <c r="BV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E28" i="4"/>
  <c r="BD28" i="4"/>
  <c r="BC28" i="4"/>
  <c r="BB28" i="4"/>
  <c r="BA28" i="4"/>
  <c r="AZ28" i="4"/>
  <c r="AY28" i="4"/>
  <c r="AX28" i="4"/>
  <c r="AW28" i="4"/>
  <c r="AV28" i="4"/>
  <c r="AU28" i="4"/>
  <c r="CH27" i="4"/>
  <c r="CG27" i="4"/>
  <c r="CF27" i="4"/>
  <c r="CE27" i="4"/>
  <c r="CD27" i="4"/>
  <c r="CC27" i="4"/>
  <c r="CB27" i="4"/>
  <c r="BZ27" i="4"/>
  <c r="BY27" i="4"/>
  <c r="BX27" i="4"/>
  <c r="BW27" i="4"/>
  <c r="BV27" i="4"/>
  <c r="BU27" i="4"/>
  <c r="BT27" i="4"/>
  <c r="BS27" i="4"/>
  <c r="BQ27" i="4"/>
  <c r="BP27" i="4"/>
  <c r="BO27" i="4"/>
  <c r="BN27" i="4"/>
  <c r="BM27" i="4"/>
  <c r="BL27" i="4"/>
  <c r="BJ27" i="4"/>
  <c r="BI27" i="4"/>
  <c r="BH27" i="4"/>
  <c r="BG27" i="4"/>
  <c r="BF27" i="4"/>
  <c r="BE27" i="4"/>
  <c r="BD27" i="4"/>
  <c r="BC27" i="4"/>
  <c r="BB27" i="4"/>
  <c r="AY27" i="4"/>
  <c r="AX27" i="4"/>
  <c r="AW27" i="4"/>
  <c r="AV27" i="4"/>
  <c r="AU27" i="4"/>
  <c r="CH26" i="4"/>
  <c r="CF26" i="4"/>
  <c r="CE26" i="4"/>
  <c r="CD26" i="4"/>
  <c r="CC26" i="4"/>
  <c r="CB26" i="4"/>
  <c r="CA26" i="4"/>
  <c r="BZ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CH25" i="4"/>
  <c r="CG25" i="4"/>
  <c r="CF25" i="4"/>
  <c r="CE25" i="4"/>
  <c r="CC25" i="4"/>
  <c r="CA25" i="4"/>
  <c r="BZ25" i="4"/>
  <c r="BY25" i="4"/>
  <c r="BX25" i="4"/>
  <c r="BV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Y25" i="4"/>
  <c r="AX25" i="4"/>
  <c r="AW25" i="4"/>
  <c r="AV25" i="4"/>
  <c r="AU25" i="4"/>
  <c r="CH24" i="4"/>
  <c r="CG24" i="4"/>
  <c r="CF24" i="4"/>
  <c r="CE24" i="4"/>
  <c r="BZ24" i="4"/>
  <c r="BY24" i="4"/>
  <c r="BX24" i="4"/>
  <c r="BT24" i="4"/>
  <c r="BS24" i="4"/>
  <c r="BR24" i="4"/>
  <c r="BQ24" i="4"/>
  <c r="BP24" i="4"/>
  <c r="BO24" i="4"/>
  <c r="BN24" i="4"/>
  <c r="BM24" i="4"/>
  <c r="BI24" i="4"/>
  <c r="BH24" i="4"/>
  <c r="BF24" i="4"/>
  <c r="BD24" i="4"/>
  <c r="BC24" i="4"/>
  <c r="BA24" i="4"/>
  <c r="AY24" i="4"/>
  <c r="AX24" i="4"/>
  <c r="AW24" i="4"/>
  <c r="AV24" i="4"/>
  <c r="AU24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CH20" i="4"/>
  <c r="CG20" i="4"/>
  <c r="CF20" i="4"/>
  <c r="CE20" i="4"/>
  <c r="CD20" i="4"/>
  <c r="CC20" i="4"/>
  <c r="CA20" i="4"/>
  <c r="BZ20" i="4"/>
  <c r="BY20" i="4"/>
  <c r="BW20" i="4"/>
  <c r="BV20" i="4"/>
  <c r="BU20" i="4"/>
  <c r="BT20" i="4"/>
  <c r="BS20" i="4"/>
  <c r="BR20" i="4"/>
  <c r="BQ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CH19" i="4"/>
  <c r="CG19" i="4"/>
  <c r="CF19" i="4"/>
  <c r="CE19" i="4"/>
  <c r="CD19" i="4"/>
  <c r="CC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CH18" i="4"/>
  <c r="CG18" i="4"/>
  <c r="CF18" i="4"/>
  <c r="CE18" i="4"/>
  <c r="CD18" i="4"/>
  <c r="CC18" i="4"/>
  <c r="CB18" i="4"/>
  <c r="CA18" i="4"/>
  <c r="BZ18" i="4"/>
  <c r="BY18" i="4"/>
  <c r="BX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CG17" i="4"/>
  <c r="CF17" i="4"/>
  <c r="CE17" i="4"/>
  <c r="CD17" i="4"/>
  <c r="CC17" i="4"/>
  <c r="CB17" i="4"/>
  <c r="BZ17" i="4"/>
  <c r="BY17" i="4"/>
  <c r="BX17" i="4"/>
  <c r="BW17" i="4"/>
  <c r="BU17" i="4"/>
  <c r="BT17" i="4"/>
  <c r="BS17" i="4"/>
  <c r="BR17" i="4"/>
  <c r="BQ17" i="4"/>
  <c r="BP17" i="4"/>
  <c r="BN17" i="4"/>
  <c r="BM17" i="4"/>
  <c r="BL17" i="4"/>
  <c r="BI17" i="4"/>
  <c r="BH17" i="4"/>
  <c r="BG17" i="4"/>
  <c r="BF17" i="4"/>
  <c r="BE17" i="4"/>
  <c r="BD17" i="4"/>
  <c r="BC17" i="4"/>
  <c r="BB17" i="4"/>
  <c r="AZ17" i="4"/>
  <c r="AY17" i="4"/>
  <c r="AX17" i="4"/>
  <c r="AW17" i="4"/>
  <c r="AV17" i="4"/>
  <c r="AU17" i="4"/>
  <c r="CG16" i="4"/>
  <c r="CF16" i="4"/>
  <c r="CE16" i="4"/>
  <c r="CD16" i="4"/>
  <c r="CC16" i="4"/>
  <c r="CB16" i="4"/>
  <c r="CA16" i="4"/>
  <c r="BZ16" i="4"/>
  <c r="BY16" i="4"/>
  <c r="BX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AZ16" i="4"/>
  <c r="AY16" i="4"/>
  <c r="AX16" i="4"/>
  <c r="AW16" i="4"/>
  <c r="AV16" i="4"/>
  <c r="AU16" i="4"/>
  <c r="CH15" i="4"/>
  <c r="CG15" i="4"/>
  <c r="CF15" i="4"/>
  <c r="CE15" i="4"/>
  <c r="CD15" i="4"/>
  <c r="CC15" i="4"/>
  <c r="CB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CH14" i="4"/>
  <c r="CG14" i="4"/>
  <c r="CF14" i="4"/>
  <c r="CE14" i="4"/>
  <c r="CD14" i="4"/>
  <c r="CC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X14" i="4"/>
  <c r="AW14" i="4"/>
  <c r="AV14" i="4"/>
  <c r="AU14" i="4"/>
  <c r="CH13" i="4"/>
  <c r="CG13" i="4"/>
  <c r="CF13" i="4"/>
  <c r="CE13" i="4"/>
  <c r="CD13" i="4"/>
  <c r="CC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CH12" i="4"/>
  <c r="CG12" i="4"/>
  <c r="CF12" i="4"/>
  <c r="CE12" i="4"/>
  <c r="CD12" i="4"/>
  <c r="CC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CH9" i="4"/>
  <c r="CG9" i="4"/>
  <c r="CE9" i="4"/>
  <c r="CD9" i="4"/>
  <c r="CC9" i="4"/>
  <c r="CB9" i="4"/>
  <c r="CA9" i="4"/>
  <c r="BZ9" i="4"/>
  <c r="BY9" i="4"/>
  <c r="BX9" i="4"/>
  <c r="BW9" i="4"/>
  <c r="BU9" i="4"/>
  <c r="BT9" i="4"/>
  <c r="BS9" i="4"/>
  <c r="BR9" i="4"/>
  <c r="BQ9" i="4"/>
  <c r="BP9" i="4"/>
  <c r="BN9" i="4"/>
  <c r="BM9" i="4"/>
  <c r="BL9" i="4"/>
  <c r="BI9" i="4"/>
  <c r="BH9" i="4"/>
  <c r="BF9" i="4"/>
  <c r="BD9" i="4"/>
  <c r="BC9" i="4"/>
  <c r="BB9" i="4"/>
  <c r="AZ9" i="4"/>
  <c r="AY9" i="4"/>
  <c r="AW9" i="4"/>
  <c r="AV9" i="4"/>
  <c r="AU9" i="4"/>
  <c r="CG8" i="4"/>
  <c r="CF8" i="4"/>
  <c r="CE8" i="4"/>
  <c r="CD8" i="4"/>
  <c r="CC8" i="4"/>
  <c r="CB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CH7" i="4"/>
  <c r="CG7" i="4"/>
  <c r="CF7" i="4"/>
  <c r="CE7" i="4"/>
  <c r="CD7" i="4"/>
  <c r="CC7" i="4"/>
  <c r="CB7" i="4"/>
  <c r="CA7" i="4"/>
  <c r="BZ7" i="4"/>
  <c r="BY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CH6" i="4"/>
  <c r="CG6" i="4"/>
  <c r="CF6" i="4"/>
  <c r="CE6" i="4"/>
  <c r="CD6" i="4"/>
  <c r="CC6" i="4"/>
  <c r="CB6" i="4"/>
  <c r="CA6" i="4"/>
  <c r="BY6" i="4"/>
  <c r="BX6" i="4"/>
  <c r="BW6" i="4"/>
  <c r="BV6" i="4"/>
  <c r="BU6" i="4"/>
  <c r="BT6" i="4"/>
  <c r="BS6" i="4"/>
  <c r="BR6" i="4"/>
  <c r="BQ6" i="4"/>
  <c r="BP6" i="4"/>
  <c r="BO6" i="4"/>
  <c r="BN6" i="4"/>
  <c r="BL6" i="4"/>
  <c r="BK6" i="4"/>
  <c r="BJ6" i="4"/>
  <c r="BH6" i="4"/>
  <c r="BG6" i="4"/>
  <c r="BF6" i="4"/>
  <c r="BE6" i="4"/>
  <c r="BD6" i="4"/>
  <c r="BC6" i="4"/>
  <c r="BB6" i="4"/>
  <c r="AZ6" i="4"/>
  <c r="AY6" i="4"/>
  <c r="AX6" i="4"/>
  <c r="AW6" i="4"/>
  <c r="AV6" i="4"/>
  <c r="AU6" i="4"/>
  <c r="CG5" i="4"/>
  <c r="CF5" i="4"/>
  <c r="CE5" i="4"/>
  <c r="CD5" i="4"/>
  <c r="CC5" i="4"/>
  <c r="CB5" i="4"/>
  <c r="CA5" i="4"/>
  <c r="BZ5" i="4"/>
  <c r="BY5" i="4"/>
  <c r="BW5" i="4"/>
  <c r="BV5" i="4"/>
  <c r="BT5" i="4"/>
  <c r="BS5" i="4"/>
  <c r="BR5" i="4"/>
  <c r="BQ5" i="4"/>
  <c r="BP5" i="4"/>
  <c r="BO5" i="4"/>
  <c r="BN5" i="4"/>
  <c r="BM5" i="4"/>
  <c r="BL5" i="4"/>
  <c r="BK5" i="4"/>
  <c r="BJ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CI5" i="4"/>
  <c r="CI6" i="4"/>
  <c r="CI7" i="4"/>
  <c r="CI8" i="4"/>
  <c r="CI9" i="4"/>
  <c r="CI10" i="4"/>
  <c r="CI11" i="4"/>
  <c r="CI12" i="4"/>
  <c r="CI13" i="4"/>
  <c r="CI14" i="4"/>
  <c r="CI15" i="4"/>
  <c r="CI16" i="4"/>
  <c r="CI17" i="4"/>
  <c r="CI18" i="4"/>
  <c r="CI19" i="4"/>
  <c r="CI20" i="4"/>
  <c r="CI21" i="4"/>
  <c r="CI22" i="4"/>
  <c r="CI23" i="4"/>
  <c r="CI24" i="4"/>
  <c r="CI25" i="4"/>
  <c r="CI26" i="4"/>
  <c r="CI27" i="4"/>
  <c r="CI28" i="4"/>
  <c r="CI29" i="4"/>
  <c r="CI30" i="4"/>
  <c r="CI31" i="4"/>
  <c r="CI32" i="4"/>
  <c r="CI33" i="4"/>
  <c r="CI34" i="4"/>
  <c r="CI35" i="4"/>
  <c r="CI36" i="4"/>
  <c r="CI37" i="4"/>
  <c r="CI38" i="4"/>
  <c r="CI39" i="4"/>
  <c r="CI40" i="4"/>
  <c r="CI41" i="4"/>
  <c r="CI42" i="4"/>
  <c r="CI43" i="4"/>
  <c r="CI44" i="4"/>
  <c r="CI45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65" i="4"/>
  <c r="CI66" i="4"/>
  <c r="CI67" i="4"/>
  <c r="CI68" i="4"/>
  <c r="CI69" i="4"/>
  <c r="CI70" i="4"/>
  <c r="CI71" i="4"/>
  <c r="CI72" i="4"/>
  <c r="CI73" i="4"/>
  <c r="CI74" i="4"/>
  <c r="CI75" i="4"/>
  <c r="CI76" i="4"/>
  <c r="CI77" i="4"/>
  <c r="CI78" i="4"/>
  <c r="CI79" i="4"/>
  <c r="CI80" i="4"/>
  <c r="CI81" i="4"/>
  <c r="CI82" i="4"/>
  <c r="CI83" i="4"/>
  <c r="CI84" i="4"/>
  <c r="CI85" i="4"/>
  <c r="CI86" i="4"/>
  <c r="CI87" i="4"/>
  <c r="CI88" i="4"/>
  <c r="CI89" i="4"/>
  <c r="CI90" i="4"/>
  <c r="CI91" i="4"/>
  <c r="CI92" i="4"/>
  <c r="CI93" i="4"/>
  <c r="CI94" i="4"/>
  <c r="CI95" i="4"/>
  <c r="CI96" i="4"/>
  <c r="CI97" i="4"/>
  <c r="CI98" i="4"/>
  <c r="CI99" i="4"/>
  <c r="CI100" i="4"/>
  <c r="CI101" i="4"/>
  <c r="CI102" i="4"/>
  <c r="CI103" i="4"/>
  <c r="CI104" i="4"/>
  <c r="CI105" i="4"/>
  <c r="CI106" i="4"/>
  <c r="CI107" i="4"/>
  <c r="CI108" i="4"/>
  <c r="CI109" i="4"/>
  <c r="CI110" i="4"/>
  <c r="CI111" i="4"/>
  <c r="CI112" i="4"/>
  <c r="CI113" i="4"/>
  <c r="CI114" i="4"/>
  <c r="CI115" i="4"/>
  <c r="CI116" i="4"/>
  <c r="CI117" i="4"/>
  <c r="CI118" i="4"/>
  <c r="CI119" i="4"/>
  <c r="CI120" i="4"/>
  <c r="CI121" i="4"/>
  <c r="CI122" i="4"/>
  <c r="CI123" i="4"/>
  <c r="CI124" i="4"/>
  <c r="CI125" i="4"/>
  <c r="CI126" i="4"/>
  <c r="CI127" i="4"/>
  <c r="CI128" i="4"/>
  <c r="CI129" i="4"/>
  <c r="CI130" i="4"/>
  <c r="CI131" i="4"/>
  <c r="CI132" i="4"/>
  <c r="CI133" i="4"/>
  <c r="CI134" i="4"/>
  <c r="CI135" i="4"/>
  <c r="CI136" i="4"/>
  <c r="CI137" i="4"/>
  <c r="CI138" i="4"/>
  <c r="CI139" i="4"/>
  <c r="CI140" i="4"/>
  <c r="CI141" i="4"/>
  <c r="CI142" i="4"/>
  <c r="CI143" i="4"/>
  <c r="CI144" i="4"/>
  <c r="CI145" i="4"/>
  <c r="CI146" i="4"/>
  <c r="CI147" i="4"/>
  <c r="CI148" i="4"/>
  <c r="CI149" i="4"/>
  <c r="CI150" i="4"/>
  <c r="CI151" i="4"/>
  <c r="CI152" i="4"/>
  <c r="CI153" i="4"/>
  <c r="CI154" i="4"/>
  <c r="CI155" i="4"/>
  <c r="CI156" i="4"/>
  <c r="CI157" i="4"/>
  <c r="CI158" i="4"/>
  <c r="CI159" i="4"/>
  <c r="CI160" i="4"/>
  <c r="CI161" i="4"/>
  <c r="CI162" i="4"/>
  <c r="CI163" i="4"/>
  <c r="CI164" i="4"/>
  <c r="CI165" i="4"/>
  <c r="CI166" i="4"/>
  <c r="CI167" i="4"/>
  <c r="CI168" i="4"/>
  <c r="CI169" i="4"/>
  <c r="CI170" i="4"/>
  <c r="CI171" i="4"/>
  <c r="CI172" i="4"/>
  <c r="CI173" i="4"/>
  <c r="CI174" i="4"/>
  <c r="CI175" i="4"/>
  <c r="CI176" i="4"/>
  <c r="CI177" i="4"/>
  <c r="CI178" i="4"/>
  <c r="CI179" i="4"/>
  <c r="CI180" i="4"/>
  <c r="CI181" i="4"/>
  <c r="CI182" i="4"/>
  <c r="CI183" i="4"/>
  <c r="CI184" i="4"/>
  <c r="CI185" i="4"/>
  <c r="CI186" i="4"/>
  <c r="CI187" i="4"/>
  <c r="CI188" i="4"/>
  <c r="CI189" i="4"/>
  <c r="CI190" i="4"/>
  <c r="CI191" i="4"/>
  <c r="CI192" i="4"/>
  <c r="CI193" i="4"/>
  <c r="CI194" i="4"/>
  <c r="CI195" i="4"/>
  <c r="CI196" i="4"/>
  <c r="CI197" i="4"/>
  <c r="CI198" i="4"/>
  <c r="CI199" i="4"/>
  <c r="CI200" i="4"/>
  <c r="CI201" i="4"/>
  <c r="CI202" i="4"/>
  <c r="CI203" i="4"/>
  <c r="CI204" i="4"/>
  <c r="CI205" i="4"/>
  <c r="CI206" i="4"/>
  <c r="CI207" i="4"/>
  <c r="CI208" i="4"/>
  <c r="CI209" i="4"/>
  <c r="CI210" i="4"/>
  <c r="CI211" i="4"/>
  <c r="CI212" i="4"/>
  <c r="CI213" i="4"/>
  <c r="CI214" i="4"/>
  <c r="CI215" i="4"/>
  <c r="CI216" i="4"/>
  <c r="CI217" i="4"/>
  <c r="CI218" i="4"/>
  <c r="CI219" i="4"/>
  <c r="CI220" i="4"/>
  <c r="CI221" i="4"/>
  <c r="CI222" i="4"/>
  <c r="CI223" i="4"/>
  <c r="CI224" i="4"/>
  <c r="CI225" i="4"/>
  <c r="CI226" i="4"/>
  <c r="CI227" i="4"/>
  <c r="CI228" i="4"/>
  <c r="CI229" i="4"/>
  <c r="CI230" i="4"/>
  <c r="CI231" i="4"/>
  <c r="CI232" i="4"/>
  <c r="CI233" i="4"/>
  <c r="CI234" i="4"/>
  <c r="CI235" i="4"/>
  <c r="CI236" i="4"/>
  <c r="CI237" i="4"/>
  <c r="CI238" i="4"/>
  <c r="CI239" i="4"/>
  <c r="CI240" i="4"/>
  <c r="CI241" i="4"/>
  <c r="CI242" i="4"/>
  <c r="CI243" i="4"/>
  <c r="CI244" i="4"/>
  <c r="CI245" i="4"/>
  <c r="CI246" i="4"/>
  <c r="CI247" i="4"/>
  <c r="CI248" i="4"/>
  <c r="CI249" i="4"/>
  <c r="CI250" i="4"/>
  <c r="CI251" i="4"/>
  <c r="CI252" i="4"/>
  <c r="CI253" i="4"/>
  <c r="CI254" i="4"/>
  <c r="CI255" i="4"/>
  <c r="CI256" i="4"/>
  <c r="CI257" i="4"/>
  <c r="CI258" i="4"/>
  <c r="CI259" i="4"/>
  <c r="CI260" i="4"/>
  <c r="CI261" i="4"/>
  <c r="CI262" i="4"/>
  <c r="CI263" i="4"/>
  <c r="CI264" i="4"/>
  <c r="CI265" i="4"/>
  <c r="CI266" i="4"/>
  <c r="CI267" i="4"/>
  <c r="CI268" i="4"/>
  <c r="CI269" i="4"/>
  <c r="CI270" i="4"/>
  <c r="CI271" i="4"/>
  <c r="CI272" i="4"/>
  <c r="CI273" i="4"/>
  <c r="CI274" i="4"/>
  <c r="CI275" i="4"/>
  <c r="CI276" i="4"/>
  <c r="CI277" i="4"/>
  <c r="CI278" i="4"/>
  <c r="CI279" i="4"/>
  <c r="CI280" i="4"/>
  <c r="CI281" i="4"/>
  <c r="CI282" i="4"/>
  <c r="CI283" i="4"/>
  <c r="CI284" i="4"/>
  <c r="CI285" i="4"/>
  <c r="CI286" i="4"/>
  <c r="CI287" i="4"/>
  <c r="CI288" i="4"/>
  <c r="CI289" i="4"/>
  <c r="CI290" i="4"/>
  <c r="CI291" i="4"/>
  <c r="CI292" i="4"/>
  <c r="CI293" i="4"/>
  <c r="CI294" i="4"/>
  <c r="CI295" i="4"/>
  <c r="CI296" i="4"/>
  <c r="CI297" i="4"/>
  <c r="CI298" i="4"/>
  <c r="CI299" i="4"/>
  <c r="CI300" i="4"/>
  <c r="CI301" i="4"/>
  <c r="CI302" i="4"/>
  <c r="CI303" i="4"/>
  <c r="CI304" i="4"/>
  <c r="CI305" i="4"/>
  <c r="CI306" i="4"/>
  <c r="CI307" i="4"/>
  <c r="CI308" i="4"/>
  <c r="CI309" i="4"/>
  <c r="CI310" i="4"/>
  <c r="CI311" i="4"/>
  <c r="CI312" i="4"/>
  <c r="CI313" i="4"/>
  <c r="CI314" i="4"/>
  <c r="CI315" i="4"/>
  <c r="CI316" i="4"/>
  <c r="CI317" i="4"/>
  <c r="CI318" i="4"/>
  <c r="CI319" i="4"/>
  <c r="CI320" i="4"/>
  <c r="CI321" i="4"/>
  <c r="CI322" i="4"/>
  <c r="CI323" i="4"/>
  <c r="CI324" i="4"/>
  <c r="CI325" i="4"/>
  <c r="CI326" i="4"/>
  <c r="CI327" i="4"/>
  <c r="CI328" i="4"/>
  <c r="CI329" i="4"/>
  <c r="CI330" i="4"/>
  <c r="CI331" i="4"/>
  <c r="CI332" i="4"/>
  <c r="CI333" i="4"/>
  <c r="CI334" i="4"/>
  <c r="CI335" i="4"/>
  <c r="CI336" i="4"/>
  <c r="CI337" i="4"/>
  <c r="CI338" i="4"/>
  <c r="CI339" i="4"/>
  <c r="CI340" i="4"/>
  <c r="CI341" i="4"/>
  <c r="CI342" i="4"/>
  <c r="CI343" i="4"/>
  <c r="CI344" i="4"/>
  <c r="CI345" i="4"/>
  <c r="CI346" i="4"/>
  <c r="CI347" i="4"/>
  <c r="CI348" i="4"/>
  <c r="CI349" i="4"/>
  <c r="CI350" i="4"/>
  <c r="CI351" i="4"/>
  <c r="CI352" i="4"/>
  <c r="CI353" i="4"/>
  <c r="CI354" i="4"/>
  <c r="CI355" i="4"/>
  <c r="CI356" i="4"/>
  <c r="CI357" i="4"/>
  <c r="CI358" i="4"/>
  <c r="CI359" i="4"/>
  <c r="CI360" i="4"/>
  <c r="CI361" i="4"/>
  <c r="CI362" i="4"/>
  <c r="CI363" i="4"/>
  <c r="CI364" i="4"/>
  <c r="CI365" i="4"/>
  <c r="CI366" i="4"/>
  <c r="CI367" i="4"/>
  <c r="CI368" i="4"/>
  <c r="CI369" i="4"/>
  <c r="CI370" i="4"/>
  <c r="CI371" i="4"/>
  <c r="CI372" i="4"/>
  <c r="CI373" i="4"/>
  <c r="CI374" i="4"/>
  <c r="CI375" i="4"/>
  <c r="CI376" i="4"/>
  <c r="CI377" i="4"/>
  <c r="CI378" i="4"/>
  <c r="CI379" i="4"/>
  <c r="CI380" i="4"/>
  <c r="CI381" i="4"/>
  <c r="CI382" i="4"/>
  <c r="CI383" i="4"/>
  <c r="CI384" i="4"/>
  <c r="CI385" i="4"/>
  <c r="CI386" i="4"/>
  <c r="CI387" i="4"/>
  <c r="CI388" i="4"/>
  <c r="CI389" i="4"/>
  <c r="CI390" i="4"/>
  <c r="CI391" i="4"/>
  <c r="CI392" i="4"/>
  <c r="CI393" i="4"/>
  <c r="E2" i="1"/>
  <c r="E4" i="1"/>
  <c r="E5" i="1"/>
  <c r="E6" i="1"/>
  <c r="E7" i="1"/>
  <c r="E8" i="1"/>
  <c r="E9" i="1"/>
  <c r="E10" i="1"/>
  <c r="E11" i="1"/>
  <c r="E12" i="1"/>
  <c r="E14" i="1"/>
  <c r="E15" i="1"/>
  <c r="E16" i="1"/>
  <c r="E18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E47" i="1"/>
  <c r="E48" i="1"/>
  <c r="E49" i="1"/>
  <c r="E50" i="1"/>
  <c r="E52" i="1"/>
  <c r="E53" i="1"/>
  <c r="E55" i="1"/>
  <c r="E56" i="1"/>
  <c r="E57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2" i="1"/>
  <c r="E83" i="1"/>
  <c r="E84" i="1"/>
  <c r="E86" i="1"/>
  <c r="E87" i="1"/>
  <c r="E88" i="1"/>
  <c r="E89" i="1"/>
  <c r="E90" i="1"/>
  <c r="E92" i="1"/>
  <c r="E93" i="1"/>
  <c r="E94" i="1"/>
  <c r="E96" i="1"/>
  <c r="E97" i="1"/>
  <c r="E98" i="1"/>
  <c r="E99" i="1"/>
  <c r="E101" i="1"/>
  <c r="E102" i="1"/>
  <c r="E103" i="1"/>
  <c r="E105" i="1"/>
  <c r="E106" i="1"/>
  <c r="E107" i="1"/>
  <c r="E109" i="1"/>
  <c r="E110" i="1"/>
  <c r="E111" i="1"/>
  <c r="E113" i="1"/>
  <c r="E114" i="1"/>
  <c r="E115" i="1"/>
  <c r="E117" i="1"/>
  <c r="E118" i="1"/>
  <c r="E119" i="1"/>
  <c r="E121" i="1"/>
  <c r="E122" i="1"/>
  <c r="E123" i="1"/>
  <c r="E125" i="1"/>
  <c r="E126" i="1"/>
  <c r="E127" i="1"/>
  <c r="E129" i="1"/>
  <c r="E130" i="1"/>
  <c r="E131" i="1"/>
  <c r="E132" i="1"/>
  <c r="E133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7" i="1"/>
  <c r="E168" i="1"/>
  <c r="E169" i="1"/>
  <c r="E171" i="1"/>
  <c r="E172" i="1"/>
  <c r="E173" i="1"/>
  <c r="E174" i="1"/>
  <c r="E176" i="1"/>
  <c r="E177" i="1"/>
  <c r="E178" i="1"/>
  <c r="E179" i="1"/>
  <c r="E180" i="1"/>
  <c r="E181" i="1"/>
  <c r="E182" i="1"/>
  <c r="E184" i="1"/>
  <c r="E185" i="1"/>
  <c r="E186" i="1"/>
  <c r="E187" i="1"/>
  <c r="E188" i="1"/>
  <c r="E190" i="1"/>
  <c r="E191" i="1"/>
  <c r="E192" i="1"/>
  <c r="E194" i="1"/>
  <c r="E195" i="1"/>
  <c r="E196" i="1"/>
  <c r="E197" i="1"/>
  <c r="E198" i="1"/>
  <c r="E199" i="1"/>
  <c r="E200" i="1"/>
  <c r="E202" i="1"/>
  <c r="E203" i="1"/>
  <c r="E204" i="1"/>
  <c r="E205" i="1"/>
  <c r="E207" i="1"/>
  <c r="E208" i="1"/>
  <c r="E209" i="1"/>
  <c r="E210" i="1"/>
  <c r="E212" i="1"/>
  <c r="E213" i="1"/>
  <c r="E214" i="1"/>
  <c r="E216" i="1"/>
  <c r="E217" i="1"/>
  <c r="E218" i="1"/>
  <c r="E220" i="1"/>
  <c r="E221" i="1"/>
  <c r="E222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50" i="1"/>
  <c r="E251" i="1"/>
  <c r="E252" i="1"/>
  <c r="E254" i="1"/>
  <c r="E255" i="1"/>
  <c r="E256" i="1"/>
  <c r="E258" i="1"/>
  <c r="E259" i="1"/>
  <c r="E260" i="1"/>
  <c r="E261" i="1"/>
  <c r="E262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1" i="1"/>
  <c r="E282" i="1"/>
  <c r="E283" i="1"/>
  <c r="E284" i="1"/>
  <c r="E285" i="1"/>
  <c r="E286" i="1"/>
  <c r="E287" i="1"/>
  <c r="E288" i="1"/>
  <c r="E289" i="1"/>
  <c r="E290" i="1"/>
  <c r="E291" i="1"/>
  <c r="E293" i="1"/>
  <c r="E294" i="1"/>
  <c r="E295" i="1"/>
  <c r="E296" i="1"/>
  <c r="E297" i="1"/>
  <c r="E299" i="1"/>
  <c r="E300" i="1"/>
  <c r="E301" i="1"/>
  <c r="E302" i="1"/>
  <c r="E303" i="1"/>
  <c r="E304" i="1"/>
  <c r="E305" i="1"/>
  <c r="E306" i="1"/>
  <c r="E307" i="1"/>
  <c r="E309" i="1"/>
  <c r="E310" i="1"/>
  <c r="E311" i="1"/>
  <c r="E313" i="1"/>
  <c r="E314" i="1"/>
  <c r="E315" i="1"/>
  <c r="E317" i="1"/>
  <c r="E319" i="1"/>
  <c r="E320" i="1"/>
  <c r="E321" i="1"/>
  <c r="E323" i="1"/>
  <c r="E324" i="1"/>
  <c r="E325" i="1"/>
  <c r="E326" i="1"/>
  <c r="E327" i="1"/>
  <c r="E329" i="1"/>
  <c r="E330" i="1"/>
  <c r="E331" i="1"/>
  <c r="E332" i="1"/>
  <c r="E333" i="1"/>
  <c r="E334" i="1"/>
  <c r="E335" i="1"/>
  <c r="E336" i="1"/>
  <c r="E337" i="1"/>
  <c r="E339" i="1"/>
  <c r="E340" i="1"/>
  <c r="E341" i="1"/>
  <c r="E343" i="1"/>
  <c r="E344" i="1"/>
  <c r="E345" i="1"/>
  <c r="E347" i="1"/>
  <c r="E348" i="1"/>
  <c r="E349" i="1"/>
  <c r="E351" i="1"/>
  <c r="E352" i="1"/>
  <c r="E353" i="1"/>
  <c r="E354" i="1"/>
  <c r="E355" i="1"/>
  <c r="E356" i="1"/>
  <c r="E357" i="1"/>
  <c r="E358" i="1"/>
  <c r="E359" i="1"/>
  <c r="E361" i="1"/>
  <c r="E362" i="1"/>
  <c r="E363" i="1"/>
  <c r="E365" i="1"/>
  <c r="E366" i="1"/>
  <c r="E367" i="1"/>
  <c r="E369" i="1"/>
  <c r="E370" i="1"/>
  <c r="E371" i="1"/>
  <c r="E372" i="1"/>
  <c r="E373" i="1"/>
  <c r="E374" i="1"/>
  <c r="E376" i="1"/>
  <c r="E377" i="1"/>
  <c r="E378" i="1"/>
  <c r="E379" i="1"/>
  <c r="E380" i="1"/>
  <c r="E381" i="1"/>
  <c r="E383" i="1"/>
  <c r="E384" i="1"/>
  <c r="E385" i="1"/>
  <c r="E387" i="1"/>
  <c r="E388" i="1"/>
  <c r="E389" i="1"/>
  <c r="E390" i="1"/>
  <c r="E392" i="1"/>
  <c r="E393" i="1"/>
  <c r="E394" i="1"/>
  <c r="E396" i="1"/>
  <c r="E397" i="1"/>
  <c r="E398" i="1"/>
  <c r="E400" i="1"/>
  <c r="E401" i="1"/>
  <c r="E402" i="1"/>
  <c r="E404" i="1"/>
  <c r="E405" i="1"/>
  <c r="E406" i="1"/>
  <c r="E408" i="1"/>
  <c r="E409" i="1"/>
  <c r="E410" i="1"/>
  <c r="E412" i="1"/>
  <c r="E413" i="1"/>
  <c r="E414" i="1"/>
  <c r="E416" i="1"/>
  <c r="E417" i="1"/>
  <c r="E418" i="1"/>
  <c r="E419" i="1"/>
  <c r="E421" i="1"/>
  <c r="E422" i="1"/>
  <c r="E423" i="1"/>
  <c r="E424" i="1"/>
  <c r="E425" i="1"/>
  <c r="E427" i="1"/>
  <c r="E428" i="1"/>
  <c r="E429" i="1"/>
  <c r="E431" i="1"/>
  <c r="E432" i="1"/>
  <c r="E433" i="1"/>
  <c r="E435" i="1"/>
  <c r="E436" i="1"/>
  <c r="E437" i="1"/>
  <c r="E438" i="1"/>
  <c r="E440" i="1"/>
  <c r="E441" i="1"/>
  <c r="E442" i="1"/>
  <c r="E444" i="1"/>
  <c r="E445" i="1"/>
  <c r="E446" i="1"/>
  <c r="E448" i="1"/>
  <c r="E449" i="1"/>
  <c r="E450" i="1"/>
  <c r="E452" i="1"/>
  <c r="E453" i="1"/>
  <c r="E454" i="1"/>
  <c r="E456" i="1"/>
  <c r="E457" i="1"/>
  <c r="E458" i="1"/>
  <c r="E459" i="1"/>
  <c r="E460" i="1"/>
  <c r="E461" i="1"/>
  <c r="E462" i="1"/>
  <c r="E463" i="1"/>
  <c r="E464" i="1"/>
  <c r="E465" i="1"/>
  <c r="E466" i="1"/>
  <c r="E468" i="1"/>
  <c r="E469" i="1"/>
  <c r="E470" i="1"/>
  <c r="E471" i="1"/>
  <c r="E472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9" i="1"/>
  <c r="E490" i="1"/>
  <c r="E491" i="1"/>
  <c r="E492" i="1"/>
  <c r="E493" i="1"/>
  <c r="E494" i="1"/>
  <c r="E495" i="1"/>
  <c r="E496" i="1"/>
  <c r="E497" i="1"/>
  <c r="E498" i="1"/>
  <c r="E499" i="1"/>
  <c r="E501" i="1"/>
  <c r="E502" i="1"/>
  <c r="E503" i="1"/>
  <c r="E505" i="1"/>
  <c r="E506" i="1"/>
  <c r="E507" i="1"/>
  <c r="E508" i="1"/>
  <c r="E509" i="1"/>
  <c r="E510" i="1"/>
  <c r="E512" i="1"/>
  <c r="E513" i="1"/>
  <c r="E514" i="1"/>
  <c r="E515" i="1"/>
  <c r="E516" i="1"/>
  <c r="E517" i="1"/>
  <c r="E518" i="1"/>
  <c r="E520" i="1"/>
  <c r="E521" i="1"/>
  <c r="E522" i="1"/>
  <c r="E523" i="1"/>
  <c r="E524" i="1"/>
  <c r="E525" i="1"/>
  <c r="E527" i="1"/>
  <c r="E528" i="1"/>
  <c r="E529" i="1"/>
  <c r="E530" i="1"/>
  <c r="E532" i="1"/>
  <c r="E533" i="1"/>
  <c r="E534" i="1"/>
  <c r="E535" i="1"/>
  <c r="E536" i="1"/>
  <c r="E538" i="1"/>
  <c r="E539" i="1"/>
  <c r="E540" i="1"/>
  <c r="E541" i="1"/>
  <c r="E542" i="1"/>
  <c r="E543" i="1"/>
  <c r="E545" i="1"/>
  <c r="E546" i="1"/>
  <c r="E547" i="1"/>
  <c r="E549" i="1"/>
  <c r="E550" i="1"/>
  <c r="E551" i="1"/>
  <c r="E552" i="1"/>
  <c r="E554" i="1"/>
  <c r="E555" i="1"/>
  <c r="E556" i="1"/>
  <c r="E557" i="1"/>
  <c r="E559" i="1"/>
  <c r="E560" i="1"/>
  <c r="E561" i="1"/>
  <c r="E562" i="1"/>
  <c r="E564" i="1"/>
  <c r="E565" i="1"/>
  <c r="E566" i="1"/>
  <c r="E568" i="1"/>
  <c r="E569" i="1"/>
  <c r="E570" i="1"/>
  <c r="E571" i="1"/>
  <c r="E573" i="1"/>
  <c r="E574" i="1"/>
  <c r="E575" i="1"/>
  <c r="E576" i="1"/>
  <c r="E578" i="1"/>
  <c r="E579" i="1"/>
  <c r="E580" i="1"/>
  <c r="E581" i="1"/>
  <c r="E582" i="1"/>
  <c r="E583" i="1"/>
  <c r="E584" i="1"/>
  <c r="E585" i="1"/>
  <c r="E587" i="1"/>
  <c r="E588" i="1"/>
  <c r="E589" i="1"/>
  <c r="E591" i="1"/>
  <c r="E592" i="1"/>
  <c r="E593" i="1"/>
  <c r="E595" i="1"/>
  <c r="E596" i="1"/>
  <c r="E597" i="1"/>
  <c r="E599" i="1"/>
  <c r="E600" i="1"/>
  <c r="E601" i="1"/>
  <c r="E603" i="1"/>
  <c r="E604" i="1"/>
  <c r="E605" i="1"/>
  <c r="E607" i="1"/>
  <c r="E608" i="1"/>
  <c r="E609" i="1"/>
  <c r="E611" i="1"/>
  <c r="E612" i="1"/>
  <c r="E613" i="1"/>
  <c r="E614" i="1"/>
  <c r="E616" i="1"/>
  <c r="E617" i="1"/>
  <c r="E618" i="1"/>
  <c r="E619" i="1"/>
  <c r="E621" i="1"/>
  <c r="E622" i="1"/>
  <c r="E623" i="1"/>
  <c r="E625" i="1"/>
  <c r="E626" i="1"/>
  <c r="E627" i="1"/>
  <c r="E629" i="1"/>
  <c r="E630" i="1"/>
  <c r="E631" i="1"/>
  <c r="E632" i="1"/>
  <c r="E633" i="1"/>
  <c r="E634" i="1"/>
  <c r="E636" i="1"/>
  <c r="E637" i="1"/>
  <c r="E638" i="1"/>
  <c r="E639" i="1"/>
  <c r="E640" i="1"/>
  <c r="E641" i="1"/>
  <c r="E643" i="1"/>
  <c r="E644" i="1"/>
  <c r="E645" i="1"/>
  <c r="E646" i="1"/>
  <c r="E647" i="1"/>
  <c r="E648" i="1"/>
  <c r="E649" i="1"/>
  <c r="E650" i="1"/>
  <c r="E651" i="1"/>
  <c r="E652" i="1"/>
  <c r="E654" i="1"/>
  <c r="E655" i="1"/>
  <c r="E656" i="1"/>
  <c r="E657" i="1"/>
  <c r="E658" i="1"/>
  <c r="E660" i="1"/>
  <c r="E661" i="1"/>
  <c r="E662" i="1"/>
  <c r="E664" i="1"/>
  <c r="E665" i="1"/>
  <c r="E666" i="1"/>
  <c r="E667" i="1"/>
  <c r="E668" i="1"/>
  <c r="E669" i="1"/>
  <c r="E670" i="1"/>
  <c r="E671" i="1"/>
  <c r="E672" i="1"/>
  <c r="E673" i="1"/>
  <c r="E675" i="1"/>
  <c r="E676" i="1"/>
  <c r="E677" i="1"/>
  <c r="E678" i="1"/>
  <c r="E679" i="1"/>
  <c r="E681" i="1"/>
  <c r="E682" i="1"/>
  <c r="E683" i="1"/>
  <c r="E684" i="1"/>
  <c r="E686" i="1"/>
  <c r="E687" i="1"/>
  <c r="E688" i="1"/>
  <c r="E690" i="1"/>
  <c r="E691" i="1"/>
  <c r="E692" i="1"/>
  <c r="E693" i="1"/>
  <c r="E694" i="1"/>
  <c r="E695" i="1"/>
  <c r="E696" i="1"/>
  <c r="E698" i="1"/>
  <c r="E699" i="1"/>
  <c r="E700" i="1"/>
  <c r="E701" i="1"/>
  <c r="E702" i="1"/>
  <c r="E703" i="1"/>
  <c r="E704" i="1"/>
  <c r="E705" i="1"/>
  <c r="E706" i="1"/>
  <c r="E708" i="1"/>
  <c r="E709" i="1"/>
  <c r="E710" i="1"/>
  <c r="E711" i="1"/>
  <c r="E713" i="1"/>
  <c r="E714" i="1"/>
  <c r="E715" i="1"/>
  <c r="E717" i="1"/>
  <c r="E718" i="1"/>
  <c r="E719" i="1"/>
  <c r="E720" i="1"/>
  <c r="E721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6" i="1"/>
  <c r="E737" i="1"/>
  <c r="E738" i="1"/>
  <c r="E740" i="1"/>
  <c r="E741" i="1"/>
  <c r="E742" i="1"/>
  <c r="E743" i="1"/>
  <c r="E744" i="1"/>
  <c r="E746" i="1"/>
  <c r="E747" i="1"/>
  <c r="E748" i="1"/>
  <c r="E749" i="1"/>
  <c r="E750" i="1"/>
  <c r="E751" i="1"/>
  <c r="E753" i="1"/>
  <c r="E754" i="1"/>
  <c r="E755" i="1"/>
  <c r="E757" i="1"/>
  <c r="E758" i="1"/>
  <c r="E759" i="1"/>
  <c r="E760" i="1"/>
  <c r="E761" i="1"/>
  <c r="E763" i="1"/>
  <c r="E764" i="1"/>
  <c r="E765" i="1"/>
  <c r="E767" i="1"/>
  <c r="E768" i="1"/>
  <c r="E769" i="1"/>
  <c r="E770" i="1"/>
  <c r="E772" i="1"/>
  <c r="E773" i="1"/>
  <c r="E774" i="1"/>
  <c r="E776" i="1"/>
  <c r="E777" i="1"/>
  <c r="E779" i="1"/>
  <c r="E780" i="1"/>
  <c r="E781" i="1"/>
  <c r="E783" i="1"/>
  <c r="E784" i="1"/>
  <c r="E785" i="1"/>
  <c r="E786" i="1"/>
  <c r="E788" i="1"/>
  <c r="E789" i="1"/>
  <c r="E790" i="1"/>
  <c r="E792" i="1"/>
  <c r="E793" i="1"/>
  <c r="E794" i="1"/>
  <c r="E796" i="1"/>
  <c r="E797" i="1"/>
  <c r="E798" i="1"/>
  <c r="E800" i="1"/>
  <c r="E801" i="1"/>
  <c r="E802" i="1"/>
  <c r="E804" i="1"/>
  <c r="E805" i="1"/>
  <c r="E807" i="1"/>
  <c r="E808" i="1"/>
  <c r="E809" i="1"/>
  <c r="E811" i="1"/>
  <c r="E812" i="1"/>
  <c r="E813" i="1"/>
  <c r="E815" i="1"/>
  <c r="E816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7" i="1"/>
  <c r="E858" i="1"/>
  <c r="E859" i="1"/>
  <c r="E861" i="1"/>
  <c r="E862" i="1"/>
  <c r="E863" i="1"/>
  <c r="E864" i="1"/>
  <c r="E866" i="1"/>
  <c r="E867" i="1"/>
  <c r="E868" i="1"/>
  <c r="E870" i="1"/>
  <c r="E871" i="1"/>
  <c r="E872" i="1"/>
  <c r="E873" i="1"/>
  <c r="E874" i="1"/>
  <c r="E875" i="1"/>
  <c r="E876" i="1"/>
  <c r="E877" i="1"/>
  <c r="E878" i="1"/>
  <c r="E880" i="1"/>
  <c r="E881" i="1"/>
  <c r="E882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2" i="1"/>
  <c r="E903" i="1"/>
  <c r="E904" i="1"/>
  <c r="E905" i="1"/>
  <c r="E906" i="1"/>
  <c r="E907" i="1"/>
  <c r="E908" i="1"/>
  <c r="E909" i="1"/>
  <c r="E911" i="1"/>
  <c r="E912" i="1"/>
  <c r="E913" i="1"/>
  <c r="E914" i="1"/>
  <c r="E915" i="1"/>
  <c r="E916" i="1"/>
  <c r="E918" i="1"/>
  <c r="E919" i="1"/>
  <c r="E920" i="1"/>
  <c r="E921" i="1"/>
  <c r="E923" i="1"/>
  <c r="E924" i="1"/>
  <c r="E925" i="1"/>
  <c r="E927" i="1"/>
  <c r="E928" i="1"/>
  <c r="E929" i="1"/>
  <c r="E930" i="1"/>
  <c r="E931" i="1"/>
  <c r="E933" i="1"/>
  <c r="E934" i="1"/>
  <c r="E935" i="1"/>
  <c r="E937" i="1"/>
  <c r="E938" i="1"/>
  <c r="E939" i="1"/>
  <c r="E940" i="1"/>
  <c r="E941" i="1"/>
  <c r="E942" i="1"/>
  <c r="E943" i="1"/>
  <c r="E944" i="1"/>
  <c r="E945" i="1"/>
  <c r="E947" i="1"/>
  <c r="E948" i="1"/>
  <c r="E949" i="1"/>
  <c r="E951" i="1"/>
  <c r="E952" i="1"/>
  <c r="E953" i="1"/>
  <c r="E954" i="1"/>
  <c r="E955" i="1"/>
  <c r="E957" i="1"/>
  <c r="E958" i="1"/>
  <c r="E959" i="1"/>
  <c r="E960" i="1"/>
  <c r="E961" i="1"/>
  <c r="E962" i="1"/>
  <c r="E963" i="1"/>
  <c r="E964" i="1"/>
  <c r="E965" i="1"/>
  <c r="E967" i="1"/>
  <c r="E968" i="1"/>
  <c r="E969" i="1"/>
  <c r="E970" i="1"/>
  <c r="E971" i="1"/>
  <c r="E972" i="1"/>
  <c r="E973" i="1"/>
  <c r="E974" i="1"/>
  <c r="E975" i="1"/>
  <c r="E976" i="1"/>
  <c r="E978" i="1"/>
  <c r="E979" i="1"/>
  <c r="E980" i="1"/>
  <c r="E982" i="1"/>
  <c r="E983" i="1"/>
  <c r="E984" i="1"/>
  <c r="E986" i="1"/>
  <c r="E987" i="1"/>
  <c r="E988" i="1"/>
  <c r="E989" i="1"/>
  <c r="E990" i="1"/>
  <c r="E992" i="1"/>
  <c r="E993" i="1"/>
  <c r="E994" i="1"/>
  <c r="E996" i="1"/>
  <c r="E997" i="1"/>
  <c r="E998" i="1"/>
  <c r="E1000" i="1"/>
  <c r="E1001" i="1"/>
  <c r="E1002" i="1"/>
  <c r="E1003" i="1"/>
  <c r="E1004" i="1"/>
  <c r="E1005" i="1"/>
  <c r="E1006" i="1"/>
  <c r="E1007" i="1"/>
  <c r="E1008" i="1"/>
  <c r="E1009" i="1"/>
  <c r="E1011" i="1"/>
  <c r="E1012" i="1"/>
  <c r="E1013" i="1"/>
  <c r="E1014" i="1"/>
  <c r="E1016" i="1"/>
  <c r="E1017" i="1"/>
  <c r="E1018" i="1"/>
  <c r="E1020" i="1"/>
  <c r="E1021" i="1"/>
  <c r="E1022" i="1"/>
  <c r="E1023" i="1"/>
  <c r="E1024" i="1"/>
  <c r="E1026" i="1"/>
  <c r="E1027" i="1"/>
  <c r="E1028" i="1"/>
  <c r="E1029" i="1"/>
  <c r="E1031" i="1"/>
  <c r="E1032" i="1"/>
  <c r="E1033" i="1"/>
  <c r="E1034" i="1"/>
  <c r="E1035" i="1"/>
  <c r="E1037" i="1"/>
  <c r="E1038" i="1"/>
  <c r="E1039" i="1"/>
  <c r="E1041" i="1"/>
  <c r="E1042" i="1"/>
  <c r="E1043" i="1"/>
  <c r="E1044" i="1"/>
  <c r="E1046" i="1"/>
  <c r="E1047" i="1"/>
  <c r="E1048" i="1"/>
  <c r="E1049" i="1"/>
  <c r="E1050" i="1"/>
  <c r="E1051" i="1"/>
  <c r="E1052" i="1"/>
  <c r="E1053" i="1"/>
  <c r="E1055" i="1"/>
  <c r="E1056" i="1"/>
  <c r="E1057" i="1"/>
  <c r="E1058" i="1"/>
  <c r="E1059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1" i="1"/>
  <c r="E1372" i="1"/>
  <c r="E1373" i="1"/>
  <c r="E1374" i="1"/>
  <c r="E1376" i="1"/>
  <c r="E1377" i="1"/>
  <c r="E1378" i="1"/>
  <c r="E1379" i="1"/>
  <c r="E1380" i="1"/>
  <c r="E1381" i="1"/>
  <c r="E1383" i="1"/>
  <c r="E1384" i="1"/>
  <c r="E1385" i="1"/>
  <c r="E1387" i="1"/>
  <c r="E1388" i="1"/>
  <c r="E1389" i="1"/>
  <c r="E1390" i="1"/>
  <c r="E1392" i="1"/>
  <c r="E1393" i="1"/>
  <c r="E1394" i="1"/>
  <c r="E1395" i="1"/>
  <c r="E1396" i="1"/>
  <c r="E1397" i="1"/>
  <c r="E1399" i="1"/>
  <c r="E1400" i="1"/>
  <c r="E1401" i="1"/>
  <c r="E1402" i="1"/>
  <c r="E1403" i="1"/>
  <c r="E1404" i="1"/>
  <c r="E1406" i="1"/>
  <c r="E1407" i="1"/>
  <c r="E1408" i="1"/>
  <c r="E1409" i="1"/>
  <c r="E1410" i="1"/>
  <c r="E1412" i="1"/>
  <c r="E1413" i="1"/>
  <c r="E1414" i="1"/>
  <c r="E1415" i="1"/>
  <c r="E1416" i="1"/>
  <c r="E1418" i="1"/>
  <c r="E1419" i="1"/>
  <c r="E1420" i="1"/>
  <c r="E1421" i="1"/>
  <c r="E1422" i="1"/>
  <c r="E1424" i="1"/>
  <c r="E1425" i="1"/>
  <c r="E1426" i="1"/>
  <c r="E1427" i="1"/>
  <c r="E1428" i="1"/>
  <c r="E1429" i="1"/>
  <c r="E1430" i="1"/>
  <c r="E1432" i="1"/>
  <c r="E1433" i="1"/>
  <c r="E1434" i="1"/>
  <c r="E1436" i="1"/>
  <c r="E1437" i="1"/>
  <c r="E1438" i="1"/>
  <c r="E1440" i="1"/>
  <c r="E1441" i="1"/>
  <c r="E1442" i="1"/>
  <c r="E1444" i="1"/>
  <c r="E1445" i="1"/>
  <c r="E1446" i="1"/>
  <c r="E1448" i="1"/>
  <c r="E1449" i="1"/>
  <c r="E1450" i="1"/>
  <c r="E1451" i="1"/>
  <c r="E1452" i="1"/>
  <c r="E1454" i="1"/>
  <c r="E1455" i="1"/>
  <c r="E1456" i="1"/>
  <c r="E1458" i="1"/>
  <c r="E1459" i="1"/>
  <c r="E1460" i="1"/>
  <c r="E1462" i="1"/>
  <c r="E1463" i="1"/>
  <c r="E1464" i="1"/>
  <c r="E1466" i="1"/>
  <c r="E1467" i="1"/>
  <c r="E1468" i="1"/>
  <c r="E1470" i="1"/>
  <c r="E1471" i="1"/>
  <c r="E1472" i="1"/>
  <c r="E1474" i="1"/>
  <c r="E1475" i="1"/>
  <c r="E1476" i="1"/>
  <c r="E1477" i="1"/>
  <c r="E1479" i="1"/>
  <c r="E1480" i="1"/>
  <c r="E1481" i="1"/>
  <c r="E1482" i="1"/>
  <c r="E1483" i="1"/>
  <c r="E1484" i="1"/>
  <c r="E1486" i="1"/>
  <c r="E1487" i="1"/>
  <c r="E1488" i="1"/>
  <c r="E1489" i="1"/>
  <c r="E1490" i="1"/>
  <c r="E1491" i="1"/>
  <c r="E1492" i="1"/>
  <c r="E1493" i="1"/>
  <c r="E1495" i="1"/>
  <c r="E1496" i="1"/>
  <c r="E1497" i="1"/>
  <c r="E1499" i="1"/>
  <c r="E1500" i="1"/>
  <c r="E1501" i="1"/>
  <c r="E1503" i="1"/>
  <c r="E1504" i="1"/>
  <c r="E1505" i="1"/>
  <c r="E1506" i="1"/>
  <c r="E1508" i="1"/>
  <c r="E1509" i="1"/>
  <c r="E1510" i="1"/>
  <c r="E1511" i="1"/>
  <c r="E1513" i="1"/>
  <c r="E1514" i="1"/>
  <c r="E1515" i="1"/>
  <c r="E1516" i="1"/>
  <c r="E1517" i="1"/>
  <c r="E1519" i="1"/>
  <c r="E1520" i="1"/>
  <c r="E1521" i="1"/>
  <c r="E1522" i="1"/>
  <c r="E1523" i="1"/>
  <c r="E1524" i="1"/>
  <c r="E1525" i="1"/>
  <c r="E1526" i="1"/>
  <c r="E1527" i="1"/>
  <c r="E1529" i="1"/>
  <c r="E1530" i="1"/>
  <c r="E1531" i="1"/>
  <c r="E1532" i="1"/>
  <c r="E1534" i="1"/>
  <c r="E1535" i="1"/>
  <c r="E1536" i="1"/>
  <c r="E1537" i="1"/>
  <c r="E1539" i="1"/>
  <c r="E1540" i="1"/>
  <c r="E1541" i="1"/>
  <c r="E1543" i="1"/>
  <c r="E1544" i="1"/>
  <c r="E1545" i="1"/>
  <c r="E1547" i="1"/>
  <c r="E1548" i="1"/>
  <c r="E1549" i="1"/>
  <c r="E1550" i="1"/>
  <c r="E1552" i="1"/>
  <c r="E1553" i="1"/>
  <c r="E1554" i="1"/>
  <c r="E1556" i="1"/>
  <c r="E1557" i="1"/>
  <c r="E1558" i="1"/>
  <c r="E1560" i="1"/>
  <c r="E1561" i="1"/>
  <c r="E1562" i="1"/>
  <c r="E1563" i="1"/>
  <c r="E1565" i="1"/>
  <c r="E1566" i="1"/>
  <c r="E1567" i="1"/>
  <c r="E1569" i="1"/>
  <c r="E1570" i="1"/>
  <c r="E1571" i="1"/>
  <c r="E1573" i="1"/>
  <c r="E1574" i="1"/>
  <c r="E1575" i="1"/>
  <c r="E1577" i="1"/>
  <c r="E1578" i="1"/>
  <c r="E1579" i="1"/>
  <c r="E1581" i="1"/>
  <c r="E1582" i="1"/>
  <c r="E1583" i="1"/>
  <c r="E1585" i="1"/>
  <c r="E1586" i="1"/>
  <c r="E1587" i="1"/>
  <c r="E1589" i="1"/>
  <c r="E1590" i="1"/>
  <c r="E1591" i="1"/>
  <c r="E1593" i="1"/>
  <c r="E1594" i="1"/>
  <c r="E1595" i="1"/>
  <c r="E1596" i="1"/>
  <c r="E1597" i="1"/>
  <c r="E1599" i="1"/>
  <c r="E1600" i="1"/>
  <c r="E1601" i="1"/>
  <c r="E1602" i="1"/>
  <c r="E1603" i="1"/>
  <c r="E1604" i="1"/>
  <c r="E1606" i="1"/>
  <c r="E1607" i="1"/>
  <c r="E1608" i="1"/>
  <c r="E1610" i="1"/>
  <c r="E1611" i="1"/>
  <c r="E1612" i="1"/>
  <c r="E1613" i="1"/>
  <c r="E1615" i="1"/>
  <c r="E1616" i="1"/>
  <c r="E1617" i="1"/>
  <c r="E1618" i="1"/>
  <c r="E1619" i="1"/>
  <c r="E1621" i="1"/>
  <c r="E1622" i="1"/>
  <c r="E1623" i="1"/>
  <c r="E1624" i="1"/>
  <c r="E1625" i="1"/>
  <c r="E1627" i="1"/>
  <c r="E1628" i="1"/>
  <c r="E1629" i="1"/>
  <c r="E1630" i="1"/>
  <c r="E1631" i="1"/>
  <c r="E1632" i="1"/>
  <c r="E1634" i="1"/>
  <c r="E1635" i="1"/>
  <c r="E1636" i="1"/>
  <c r="E1638" i="1"/>
  <c r="E1639" i="1"/>
  <c r="E1640" i="1"/>
  <c r="E1641" i="1"/>
  <c r="E1642" i="1"/>
  <c r="E1644" i="1"/>
  <c r="E1645" i="1"/>
  <c r="E1646" i="1"/>
  <c r="E1647" i="1"/>
  <c r="E1649" i="1"/>
  <c r="E1650" i="1"/>
  <c r="E1651" i="1"/>
  <c r="E1652" i="1"/>
  <c r="E1653" i="1"/>
  <c r="E1654" i="1"/>
  <c r="E1656" i="1"/>
  <c r="E1657" i="1"/>
  <c r="E1658" i="1"/>
  <c r="E1659" i="1"/>
  <c r="E1661" i="1"/>
  <c r="E1662" i="1"/>
  <c r="E1663" i="1"/>
  <c r="E1664" i="1"/>
  <c r="E1665" i="1"/>
  <c r="E1667" i="1"/>
  <c r="E1668" i="1"/>
  <c r="E1669" i="1"/>
  <c r="E1670" i="1"/>
  <c r="E1672" i="1"/>
  <c r="E1673" i="1"/>
  <c r="E1674" i="1"/>
  <c r="E1676" i="1"/>
  <c r="E1677" i="1"/>
  <c r="E1678" i="1"/>
  <c r="E1680" i="1"/>
  <c r="E1681" i="1"/>
  <c r="E1682" i="1"/>
  <c r="E1683" i="1"/>
  <c r="E1685" i="1"/>
  <c r="E1686" i="1"/>
  <c r="E1687" i="1"/>
  <c r="E1689" i="1"/>
  <c r="E1690" i="1"/>
  <c r="E1691" i="1"/>
  <c r="E1692" i="1"/>
  <c r="E1693" i="1"/>
  <c r="E1695" i="1"/>
  <c r="E1696" i="1"/>
  <c r="E1697" i="1"/>
  <c r="E1698" i="1"/>
  <c r="E1700" i="1"/>
  <c r="E1701" i="1"/>
  <c r="E1702" i="1"/>
  <c r="E1704" i="1"/>
  <c r="E1705" i="1"/>
  <c r="E1706" i="1"/>
  <c r="E1708" i="1"/>
  <c r="E1709" i="1"/>
  <c r="E1710" i="1"/>
  <c r="E1711" i="1"/>
  <c r="E1713" i="1"/>
  <c r="E1714" i="1"/>
  <c r="E1715" i="1"/>
  <c r="E1717" i="1"/>
  <c r="E1718" i="1"/>
  <c r="E1719" i="1"/>
  <c r="E1721" i="1"/>
  <c r="E1722" i="1"/>
  <c r="E1723" i="1"/>
  <c r="E1725" i="1"/>
  <c r="E1726" i="1"/>
  <c r="E1727" i="1"/>
  <c r="E1729" i="1"/>
  <c r="E1730" i="1"/>
  <c r="E1731" i="1"/>
  <c r="E1732" i="1"/>
  <c r="E1734" i="1"/>
  <c r="E1735" i="1"/>
  <c r="E1736" i="1"/>
  <c r="E1738" i="1"/>
  <c r="E1739" i="1"/>
  <c r="E1740" i="1"/>
  <c r="E1741" i="1"/>
  <c r="E1742" i="1"/>
  <c r="E1744" i="1"/>
  <c r="E1745" i="1"/>
  <c r="E1746" i="1"/>
  <c r="E1748" i="1"/>
  <c r="E1749" i="1"/>
  <c r="E1750" i="1"/>
  <c r="E1751" i="1"/>
  <c r="E1752" i="1"/>
  <c r="E1754" i="1"/>
  <c r="E1755" i="1"/>
  <c r="E1756" i="1"/>
  <c r="E1757" i="1"/>
  <c r="E1758" i="1"/>
  <c r="E1760" i="1"/>
  <c r="E1761" i="1"/>
  <c r="E1762" i="1"/>
  <c r="E1764" i="1"/>
  <c r="E1765" i="1"/>
  <c r="E1766" i="1"/>
  <c r="E1767" i="1"/>
  <c r="E1768" i="1"/>
  <c r="E1770" i="1"/>
  <c r="E1771" i="1"/>
  <c r="E1772" i="1"/>
  <c r="E1773" i="1"/>
  <c r="E1774" i="1"/>
  <c r="E1775" i="1"/>
  <c r="E1776" i="1"/>
  <c r="E1777" i="1"/>
  <c r="E1779" i="1"/>
  <c r="E1780" i="1"/>
  <c r="E1781" i="1"/>
  <c r="E1782" i="1"/>
  <c r="E1783" i="1"/>
  <c r="E1784" i="1"/>
  <c r="E1785" i="1"/>
  <c r="E1787" i="1"/>
  <c r="E1788" i="1"/>
  <c r="E1789" i="1"/>
  <c r="E1791" i="1"/>
  <c r="E1792" i="1"/>
  <c r="E1793" i="1"/>
  <c r="E1794" i="1"/>
  <c r="E1795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10" i="1"/>
  <c r="E1811" i="1"/>
  <c r="E1812" i="1"/>
  <c r="E1814" i="1"/>
  <c r="E1815" i="1"/>
  <c r="E1816" i="1"/>
  <c r="E1817" i="1"/>
  <c r="E1818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6" i="1"/>
  <c r="A27" i="1"/>
  <c r="A28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6" i="1"/>
  <c r="A47" i="1"/>
  <c r="A48" i="1"/>
  <c r="A49" i="1"/>
  <c r="A50" i="1"/>
  <c r="A51" i="1"/>
  <c r="A52" i="1"/>
  <c r="A53" i="1"/>
  <c r="A54" i="1"/>
  <c r="A55" i="1"/>
  <c r="A56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8" i="1"/>
  <c r="A339" i="1"/>
  <c r="A340" i="1"/>
  <c r="A342" i="1"/>
  <c r="A343" i="1"/>
  <c r="A344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1" i="1"/>
  <c r="A412" i="1"/>
  <c r="A413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1" i="1"/>
  <c r="A772" i="1"/>
  <c r="A773" i="1"/>
  <c r="A775" i="1"/>
  <c r="A776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3" i="1"/>
  <c r="A804" i="1"/>
  <c r="A805" i="1"/>
  <c r="A806" i="1"/>
  <c r="A807" i="1"/>
  <c r="A808" i="1"/>
  <c r="A809" i="1"/>
  <c r="A810" i="1"/>
  <c r="A811" i="1"/>
  <c r="A812" i="1"/>
  <c r="A814" i="1"/>
  <c r="A815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7" i="1"/>
  <c r="A978" i="1"/>
  <c r="A979" i="1"/>
  <c r="A981" i="1"/>
  <c r="A982" i="1"/>
  <c r="A983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4" i="1"/>
  <c r="A1585" i="1"/>
  <c r="A1586" i="1"/>
  <c r="A1588" i="1"/>
  <c r="A1589" i="1"/>
  <c r="A1590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6" i="1"/>
  <c r="A1787" i="1"/>
  <c r="A1788" i="1"/>
  <c r="A1790" i="1"/>
  <c r="A1791" i="1"/>
  <c r="A1792" i="1"/>
  <c r="A1793" i="1"/>
  <c r="A1794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2" i="2"/>
  <c r="F2" i="1"/>
</calcChain>
</file>

<file path=xl/connections.xml><?xml version="1.0" encoding="utf-8"?>
<connections xmlns="http://schemas.openxmlformats.org/spreadsheetml/2006/main">
  <connection id="1" name="June_2014" type="6" refreshedVersion="5" background="1" saveData="1">
    <textPr codePage="850" sourceFile="C:\Users\User\Documents\seng403_New\2014\June_2014.txt" space="1" comma="1" consecutive="1" delimiter=":">
      <textFields count="3">
        <textField/>
        <textField/>
        <textField/>
      </textFields>
    </textPr>
  </connection>
  <connection id="2" name="June_2014LOC" type="6" refreshedVersion="5" background="1" saveData="1">
    <textPr codePage="850" sourceFile="C:\Users\User\Documents\seng403_New\2014\June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<sst xmlns="http://schemas.openxmlformats.org/spreadsheetml/2006/main" count="4812" uniqueCount="780">
  <si>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</si>
  <si>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</si>
  <si>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</si>
  <si>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</si>
  <si>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</si>
  <si>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</si>
  <si>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>Author</t>
  </si>
  <si>
    <t>Alex</t>
  </si>
  <si>
    <t>5bd73a2f5ae33168cb554bcb002c91433fafc047</t>
  </si>
  <si>
    <t>src/mongo/db/catalog/</t>
  </si>
  <si>
    <t>src/mongo/db/storage/mmap_v1/</t>
  </si>
  <si>
    <t>src/mongo/db/storage/</t>
  </si>
  <si>
    <t>src/mongo/db/structure/btree/</t>
  </si>
  <si>
    <t>src/mongo/db/structure/catalog/</t>
  </si>
  <si>
    <t>src/mongo/db/structure/</t>
  </si>
  <si>
    <t>src/mongo/db/</t>
  </si>
  <si>
    <t>Andreas</t>
  </si>
  <si>
    <t>b760878741a94e6dd5a26ba771c2512b66adae30</t>
  </si>
  <si>
    <t>src/mongo/db/commands/</t>
  </si>
  <si>
    <t>c801fb985c55b21bdc29f0db3a9720aa71990ffc</t>
  </si>
  <si>
    <t>src/mongo/db/auth/</t>
  </si>
  <si>
    <t>96e18da735d531716a8d6e96bb1664b9d8ca6d17</t>
  </si>
  <si>
    <t>Nilsson</t>
  </si>
  <si>
    <t>Andrew</t>
  </si>
  <si>
    <t>Emil</t>
  </si>
  <si>
    <t>15446fb512f609bd3c080184b40943baa4e9a148</t>
  </si>
  <si>
    <t>jstests/core/</t>
  </si>
  <si>
    <t>8f30b4b6ce40a9dd10aa15db65b787fec2d40786</t>
  </si>
  <si>
    <t>e0ebd3c20e5cc5a2c916c9726f231739b8bc37d9</t>
  </si>
  <si>
    <t>7699fa4df7043af48bb79f11a7f9cdeb58a1d6db</t>
  </si>
  <si>
    <t>Morrow</t>
  </si>
  <si>
    <t>e9a6e9365cf4d6d13b4a3f94aec1f433dab9f704</t>
  </si>
  <si>
    <t>jstests/noPassthrough/</t>
  </si>
  <si>
    <t>src/mongo/shell/</t>
  </si>
  <si>
    <t>f0e050a5806cd4fe9a231374ad3d817408c726ea</t>
  </si>
  <si>
    <t>a0c8c69950bc0aeaf9d02c5e7f897ed501335746</t>
  </si>
  <si>
    <t>src/mongo/db/repl/</t>
  </si>
  <si>
    <t>Andy</t>
  </si>
  <si>
    <t>Schwerin</t>
  </si>
  <si>
    <t>0fe44a581bcf3028ed5ddb31256ce5ce07d1f452</t>
  </si>
  <si>
    <t>src/mongo/client/</t>
  </si>
  <si>
    <t>src/mongo/util/net/</t>
  </si>
  <si>
    <t>cf9d8c3ff9733686326fa2a96cd654cd8be3818a</t>
  </si>
  <si>
    <t>src/mongo/s/</t>
  </si>
  <si>
    <t>08571fb7fdaef4f611f11d4456fc2c78e10d9705</t>
  </si>
  <si>
    <t>src/mongo/db/stats/</t>
  </si>
  <si>
    <t>src/mongo/logger/</t>
  </si>
  <si>
    <t>src/mongo/util/mongoutils/</t>
  </si>
  <si>
    <t>3704fa06bee441dca68521b4be71edc21d00420b</t>
  </si>
  <si>
    <t>8c2f7ee6a02d327c7d49025132983a0fe962745b</t>
  </si>
  <si>
    <t>src/mongo/dbtests/</t>
  </si>
  <si>
    <t>94ff35ae69bed75b1d367e1b0bf154d236850fc7</t>
  </si>
  <si>
    <t>3dd06b892e68b7af018b8d4c7ea65aa0d9e31b1b</t>
  </si>
  <si>
    <t>36d49e00d13b0dd083db75cbc14404b3f823a5a7</t>
  </si>
  <si>
    <t>8a47cfef3d41decde32b1a425229f1dc1c810f65</t>
  </si>
  <si>
    <t>85461da82e7aca4285173ab7427cd468bd0f0fc2</t>
  </si>
  <si>
    <t>41465b6d3efb5563478bfa68fad874f4612ab135</t>
  </si>
  <si>
    <t>b0e11bb814f6554dfc791ba5a05e007f4d1efec9</t>
  </si>
  <si>
    <t>src/mongo/util/</t>
  </si>
  <si>
    <t>f43fd35390995c4aa6ef53477e95998c891eb6d2</t>
  </si>
  <si>
    <t>db53ec323146c5b2be95a209ecc166772772323a</t>
  </si>
  <si>
    <t>f49eeb2c20101ee06a0368ce08b56db39d372ac8</t>
  </si>
  <si>
    <t>src/mongo/base/</t>
  </si>
  <si>
    <t>src/mongo/</t>
  </si>
  <si>
    <t>b0911563b1b996d366451b7d7af732c990274930</t>
  </si>
  <si>
    <t>src/mongo/stdx/</t>
  </si>
  <si>
    <t>f40d275dc14d8fcecde23c077d36305232177d9a</t>
  </si>
  <si>
    <t>src/third_party/boost/boost/container/allocator/</t>
  </si>
  <si>
    <t>src/third_party/boost/boost/container/detail/</t>
  </si>
  <si>
    <t>src/third_party/boost/boost/container/</t>
  </si>
  <si>
    <t>src/third_party/boost/boost/intrusive/detail/</t>
  </si>
  <si>
    <t>src/third_party/boost/boost/intrusive/</t>
  </si>
  <si>
    <t>src/third_party/boost/boost/move/</t>
  </si>
  <si>
    <t>src/third_party/boost/boost/preprocessor/arithmetic/</t>
  </si>
  <si>
    <t>src/third_party/boost/boost/preprocessor/array/</t>
  </si>
  <si>
    <t>src/third_party/boost/boost/preprocessor/comparison/</t>
  </si>
  <si>
    <t>src/third_party/boost/boost/preprocessor/config/</t>
  </si>
  <si>
    <t>src/third_party/boost/boost/preprocessor/debug/</t>
  </si>
  <si>
    <t>src/third_party/boost/boost/preprocessor/detail/</t>
  </si>
  <si>
    <t>src/third_party/boost/boost/preprocessor/facilities/</t>
  </si>
  <si>
    <t>src/third_party/boost/boost/preprocessor/list/</t>
  </si>
  <si>
    <t>src/third_party/boost/boost/preprocessor/logical/</t>
  </si>
  <si>
    <t>src/third_party/boost/boost/preprocessor/punctuation/</t>
  </si>
  <si>
    <t>src/third_party/boost/boost/preprocessor/repetition/</t>
  </si>
  <si>
    <t>src/third_party/boost/boost/preprocessor/selection/</t>
  </si>
  <si>
    <t>src/third_party/boost/boost/preprocessor/seq/detail/</t>
  </si>
  <si>
    <t>src/third_party/boost/boost/preprocessor/seq/</t>
  </si>
  <si>
    <t>src/third_party/boost/boost/preprocessor/slot/</t>
  </si>
  <si>
    <t>src/third_party/boost/boost/preprocessor/tuple/</t>
  </si>
  <si>
    <t>src/third_party/boost/boost/preprocessor/variadic/</t>
  </si>
  <si>
    <t>src/third_party/boost/boost/preprocessor/</t>
  </si>
  <si>
    <t>src/third_party/boost/boost/</t>
  </si>
  <si>
    <t>331046290f4eac18df209d90d772734b3bbd8e5c</t>
  </si>
  <si>
    <t>src/mongo/platform/</t>
  </si>
  <si>
    <t>Benety</t>
  </si>
  <si>
    <t>Goh</t>
  </si>
  <si>
    <t>95ad239c59e91b295b16a9a3e61c606a1e5be26e</t>
  </si>
  <si>
    <t>619bc69cea6b8b6b543c26b6b0246af704916fd6</t>
  </si>
  <si>
    <t>30ac4291346859a24fbd5f17b8b99ca598bcab69</t>
  </si>
  <si>
    <t>4350bfad7cea746d081190063a6f5a2b00531132</t>
  </si>
  <si>
    <t>debian/</t>
  </si>
  <si>
    <t>a67bddc57c9b8a8d9d13ac30ebe74f9914b0c6d0</t>
  </si>
  <si>
    <t>b08b3ae8320d747f25da30f3fca939051707677c</t>
  </si>
  <si>
    <t>4d00dd9723f84f197afffd901101276916d1ee6c</t>
  </si>
  <si>
    <t>0250c948105ffaa643cf56dba74fe54dab947304</t>
  </si>
  <si>
    <t>c3da6483fcc530b174bc7b50b1aa91d3554e8ade</t>
  </si>
  <si>
    <t>jstests/replsets/</t>
  </si>
  <si>
    <t>aee6fcc2358819d13a89fc05793306037f092dcf</t>
  </si>
  <si>
    <t>c53548186925995375052ceae68c609449ec987b</t>
  </si>
  <si>
    <t>jstests/sharding/</t>
  </si>
  <si>
    <t>34a354ecca4b14cd6b3048f77a79e6b81bc7ddd3</t>
  </si>
  <si>
    <t>src/third_party/gperftools-2.0/src/base/</t>
  </si>
  <si>
    <t>src/third_party/gperftools-2.0/src/google/</t>
  </si>
  <si>
    <t>src/third_party/gperftools-2.0/src/gperftools/</t>
  </si>
  <si>
    <t>src/third_party/gperftools-2.0/src/solaris/</t>
  </si>
  <si>
    <t>src/third_party/gperftools-2.0/src/tests/</t>
  </si>
  <si>
    <t>src/third_party/gperftools-2.0/src/third_party/</t>
  </si>
  <si>
    <t>src/third_party/gperftools-2.0/src/windows/google/</t>
  </si>
  <si>
    <t>src/third_party/gperftools-2.0/src/windows/gperftools/</t>
  </si>
  <si>
    <t>src/third_party/gperftools-2.0/src/windows/</t>
  </si>
  <si>
    <t>src/third_party/gperftools-2.0/src/</t>
  </si>
  <si>
    <t>src/third_party/gperftools-2.0/</t>
  </si>
  <si>
    <t>bf7eda1de3d01005ec61e1414428514b370f93cb</t>
  </si>
  <si>
    <t>ffaa85ae89335efbef26338a12cc41b351fc8bda</t>
  </si>
  <si>
    <t>adcf6601f49b8afbe5b0c2b23d0f83ceeeca1fa1</t>
  </si>
  <si>
    <t>ddc13e7f24ae0a38f7d479c1e14089aeb2a183c7</t>
  </si>
  <si>
    <t>src/third_party/</t>
  </si>
  <si>
    <t>8da74f764b055cd610fa41d54c5283faf0986c88</t>
  </si>
  <si>
    <t>src/third_party/gperftools-2.2/src/</t>
  </si>
  <si>
    <t>fff5d13830e44fbca742ad6c61239f439864ae29</t>
  </si>
  <si>
    <t>src/mongo/db/index/</t>
  </si>
  <si>
    <t>dd0469332e0777e366cb4d4d75dce2c52ab7164a</t>
  </si>
  <si>
    <t>src/mongo/db/ops/</t>
  </si>
  <si>
    <t>fa38294fbe72f565ebaeb27441c1600e2cd750ae</t>
  </si>
  <si>
    <t>b0f62631b4513b3f10f0f0687d26cf5437f133a2</t>
  </si>
  <si>
    <t>src/mongo/db/commands/write_commands/</t>
  </si>
  <si>
    <t>Craig</t>
  </si>
  <si>
    <t>Harris</t>
  </si>
  <si>
    <t>1dd3a245f90c6d33ec1d1274964ec3dfcd2ac74d</t>
  </si>
  <si>
    <t>src/mongo/db/concurrency/</t>
  </si>
  <si>
    <t>7b5ab9a90dac5f33024bd124bbae2262a15fe2ce</t>
  </si>
  <si>
    <t>a5ca7362447e45e0418ee4b50feae29e35009fe6</t>
  </si>
  <si>
    <t>26de46b57b2819b002e1061c59a32282f3c45ac6</t>
  </si>
  <si>
    <t>6c8a8a275bd12282c64ef6d60dc9d3d27975bd9b</t>
  </si>
  <si>
    <t>87739d45b9c974da88ca37d740c71b441249d45b</t>
  </si>
  <si>
    <t>daveh86</t>
  </si>
  <si>
    <t>d68aacd27b7abb5981d312e858bf5c5cc3b971b2</t>
  </si>
  <si>
    <t>David</t>
  </si>
  <si>
    <t>Murphy</t>
  </si>
  <si>
    <t>2e68421c8f524fb5b4c983e9042e56a828a77e84</t>
  </si>
  <si>
    <t>Storch</t>
  </si>
  <si>
    <t>818302f1f1d9728e9a0688def022b8ea62f65544</t>
  </si>
  <si>
    <t>src/mongo/db/query/</t>
  </si>
  <si>
    <t>1cc6be662ccd83b0341ef1f31f8f4ad30dc69451</t>
  </si>
  <si>
    <t>src/mongo/db/exec/</t>
  </si>
  <si>
    <t>cdfdc8ee6bbe09cc76724a2f559fe0dc98faa220</t>
  </si>
  <si>
    <t>600ec8db2b83ae5e2fd21d3da266af7d65b2d0c1</t>
  </si>
  <si>
    <t>jstests/noPassthroughWithMongod/</t>
  </si>
  <si>
    <t>7ec0d1c33d9b904fad8c6221dff6f140fe51ff70</t>
  </si>
  <si>
    <t>src/mongo/db/storage/heap1/</t>
  </si>
  <si>
    <t>3e39c96ebbd90ebeb91d46f9dace6988a0152763</t>
  </si>
  <si>
    <t>src/mongo/db/matcher/</t>
  </si>
  <si>
    <t>906cfb13a337fdbdf1b94b773390c4230b059fec</t>
  </si>
  <si>
    <t>43d2ae25b1872273cb227ada251315cbaf817534</t>
  </si>
  <si>
    <t>2453cec627bb8f6100980dea273ac9eb54ecd645</t>
  </si>
  <si>
    <t>89383b224f061d306240d621745ba082a4ecb23b</t>
  </si>
  <si>
    <t>659d9ecb48f0bbddfac486962c1622737641ebc7</t>
  </si>
  <si>
    <t>0ae43e5c66c119e2963e7a58fa9cb37b8c87ff06</t>
  </si>
  <si>
    <t>7d8fce45e961525f08ac4ddcf82623ad66dc907d</t>
  </si>
  <si>
    <t>Dmitry</t>
  </si>
  <si>
    <t>Kostenko</t>
  </si>
  <si>
    <t>b21945fe74eda3579896d727cb88e68b0b508305</t>
  </si>
  <si>
    <t>src/mongo/client/examples/</t>
  </si>
  <si>
    <t>Eliot</t>
  </si>
  <si>
    <t>Horowitz</t>
  </si>
  <si>
    <t>341ae84ab27b2676121051422643e9e7039757d0</t>
  </si>
  <si>
    <t>src/mongo/db/storage/rocks/</t>
  </si>
  <si>
    <t>1c9a75094b829795c2b99aa9f180c3ed2f5a3405</t>
  </si>
  <si>
    <t>f6f3527b476a0cc40ed62f1f15e95385d3aa32c4</t>
  </si>
  <si>
    <t>2c33560630b7529d3e939d804915e54e99dfbb6d</t>
  </si>
  <si>
    <t>74fd0881fe4bb171577ad6f10b6ed5c5f7032150</t>
  </si>
  <si>
    <t>02f49375ac58f2ae343c18d622a1f02eb3e2e0e5</t>
  </si>
  <si>
    <t>152dd4f70ec3c627b7ceec6ff52855ab6c3cb341</t>
  </si>
  <si>
    <t>77472f85d6cadf99cece2019063dd35067ff682f</t>
  </si>
  <si>
    <t>5eae3ef25468bba0a85640ddd578326c7381d596</t>
  </si>
  <si>
    <t>b4cafb46595d6e889f8effdca16e98c3f505078e</t>
  </si>
  <si>
    <t>7ce2ffdbbaac003fb608e81ae03090adef960237</t>
  </si>
  <si>
    <t>4e13ac7a63b747fc0b990d65193c737215bb9e4f</t>
  </si>
  <si>
    <t>src/mongo/db/pipeline/</t>
  </si>
  <si>
    <t>src/mongo/tools/</t>
  </si>
  <si>
    <t>e11156fe20421c0f09758cfc6355964159640616</t>
  </si>
  <si>
    <t>cce92a4d63103eb924a81088ad686bf4052a08b2</t>
  </si>
  <si>
    <t>180d9baa6954128318d9f9a550cc8f8596ca2055</t>
  </si>
  <si>
    <t>de66097d7f3ed2c50188e46333364c64155ffd67</t>
  </si>
  <si>
    <t>e4ee0d91184e8531fecb7e6b7e1887767dd3c4b1</t>
  </si>
  <si>
    <t>07a28c5089142100c15ca403eabdfc535e03a229</t>
  </si>
  <si>
    <t>176beefb27baf64dba1f071304450aef91ee953e</t>
  </si>
  <si>
    <t>c4db5777873c4973facc7ea5ba727565e7658d73</t>
  </si>
  <si>
    <t>73d7eff6f9d681c68c2288a46009d7742a4b3f95</t>
  </si>
  <si>
    <t>e7055869bbd4051421edc349f33b0ae32daad3c4</t>
  </si>
  <si>
    <t>9c0c4ff123f5248c5f4fc7119c181d9475ac4f1c</t>
  </si>
  <si>
    <t>d722cd36f36ec4b8e6c1d51d993c5fb1706747a8</t>
  </si>
  <si>
    <t>8fc8bc9a86711bb9ea41887d2f88362353dc3062</t>
  </si>
  <si>
    <t>eb880114a9a54176c70774f993aa1ecfeda714da</t>
  </si>
  <si>
    <t>45e33c698933239d7f83a5f7fd0b21e140ac37ec</t>
  </si>
  <si>
    <t>ebc62807f6ba7b1ba13a2c50efd6d0ec1598fc36</t>
  </si>
  <si>
    <t>Eric</t>
  </si>
  <si>
    <t>Milkie</t>
  </si>
  <si>
    <t>3de51b256b34e5ccfcc3f6f2c8c0a11627b68dcc</t>
  </si>
  <si>
    <t>87d09bc9cfe898f093c4d76ca5aad807c2e817e7</t>
  </si>
  <si>
    <t>baf952e06f3288dc9bd1e5dd7b2fb683195feff2</t>
  </si>
  <si>
    <t>db085c742b1b97dc70a301c1d575ffd852d3ae1e</t>
  </si>
  <si>
    <t>36d1beca1267a47cf4e9d79742caec8e5ad608fa</t>
  </si>
  <si>
    <t>Ernie</t>
  </si>
  <si>
    <t>Hershey</t>
  </si>
  <si>
    <t>82feb98aae3d44b7c6e9a6843ea60d3b49d92692</t>
  </si>
  <si>
    <t>buildscripts/</t>
  </si>
  <si>
    <t>5fb08ac952f9bef0ff783ac7d3eee96f962ce261</t>
  </si>
  <si>
    <t>rpm/</t>
  </si>
  <si>
    <t>ce326e3ed8ae7f74c8c70deb225da56f678bb345</t>
  </si>
  <si>
    <t>0b9d98ce365d23321d1c6228add83b07acb5124f</t>
  </si>
  <si>
    <t>e5da7115afeee64fa24b467ab5ed22767bb040b8</t>
  </si>
  <si>
    <t>eshamaharishi</t>
  </si>
  <si>
    <t>3947048e1f5fc567022af15c050d1b80160b25ce</t>
  </si>
  <si>
    <t>6032e7c6403e03d32d4b911e5bbe67c89088701f</t>
  </si>
  <si>
    <t>f0b3fdd218b03a6f38809987b66ff7dd0d0f224a</t>
  </si>
  <si>
    <t>Greg</t>
  </si>
  <si>
    <t>Studer</t>
  </si>
  <si>
    <t>7a0d83d88d18d5c28fe13bd5dc0b13d1c6c2ef22</t>
  </si>
  <si>
    <t>src/mongo/db/geo/</t>
  </si>
  <si>
    <t>5f9a4b0850954fb2c4f5775fbe84237bf0bf5168</t>
  </si>
  <si>
    <t>f72c8e24a654bf0425287cc45c332178537fa508</t>
  </si>
  <si>
    <t>6537dc777512d093a489cb1db99e8db8cf50b914</t>
  </si>
  <si>
    <t>108ec7640743a97d2e02a081ef16d0c4da748c67</t>
  </si>
  <si>
    <t>src/mongo/s/write_ops/</t>
  </si>
  <si>
    <t>777de742ee578b62b12ded8381aadf98dfa9fa5f</t>
  </si>
  <si>
    <t>Hari</t>
  </si>
  <si>
    <t>Khalsa</t>
  </si>
  <si>
    <t>207c8850f59a5f3ad113211167ad6844761ea264</t>
  </si>
  <si>
    <t>8a6991a71d05272b6fce1b229e005d5711df9b35</t>
  </si>
  <si>
    <t>d21efec1d8a3554792ca72a666fc61cd09f85ec9</t>
  </si>
  <si>
    <t>18ee068094776fad5e19cf841cdf4c16a3eb725f</t>
  </si>
  <si>
    <t>52bdc0125ac6ea0336f3da61bbfc8b0e92d9f6e5</t>
  </si>
  <si>
    <t>7e55849f500e040d5c21f1f6cd7aeb0878d11970</t>
  </si>
  <si>
    <t>a71c42dabfce208709ef63a1c90aefcea15198e6</t>
  </si>
  <si>
    <t>b377ac13c1df7108f6f01032d40f5d8818148b24</t>
  </si>
  <si>
    <t>52c525dfb3b222a36e99986575e16725245389c5</t>
  </si>
  <si>
    <t>d09ffff4a379dcbafa687f67584c917d7a8e63b9</t>
  </si>
  <si>
    <t>a1e9fe977303ef412d8d847141c64d2581a1b146</t>
  </si>
  <si>
    <t>3d79294f421bd2869b472dd39d6146ab9a069e63</t>
  </si>
  <si>
    <t>be7ed3e2c03951538554c115b4bbb2d201838118</t>
  </si>
  <si>
    <t>2ac0d96d7c855f05e5ec20dfad55da5c24ddb826</t>
  </si>
  <si>
    <t>Idan</t>
  </si>
  <si>
    <t>Kamara</t>
  </si>
  <si>
    <t>849a83f3649a7c3e7f31c0858804dbb354cad298</t>
  </si>
  <si>
    <t>James</t>
  </si>
  <si>
    <t>Page</t>
  </si>
  <si>
    <t>44b0e3591839525a0c951319540488814e5c25fd</t>
  </si>
  <si>
    <t>Jason</t>
  </si>
  <si>
    <t>Rassi</t>
  </si>
  <si>
    <t>6937b273a7a9db13279161ba3e74259eb89b0d15</t>
  </si>
  <si>
    <t>6fe6dee814326ac41f8d626c26bf32763ce73d71</t>
  </si>
  <si>
    <t>969e42a89697d0cdfbb7e615f07d94745982b607</t>
  </si>
  <si>
    <t>a6793da36b0026c9b0ef50228f40472b31b5c76d</t>
  </si>
  <si>
    <t>435ff367fac3e02427aba5129e1f103ec603eb1e</t>
  </si>
  <si>
    <t>693b5368a978a9e05017cd7e40f56dfac1ba243c</t>
  </si>
  <si>
    <t>Jonathan</t>
  </si>
  <si>
    <t>f4766f8b629857efd82535d02c3402a8b214dd41</t>
  </si>
  <si>
    <t>2f0c61885405df346808365dfd2bae70769a9f7e</t>
  </si>
  <si>
    <t>jstests/tool/</t>
  </si>
  <si>
    <t>ff814c1da71ccdaf76de4afadb1dc646985af4f9</t>
  </si>
  <si>
    <t>Reams</t>
  </si>
  <si>
    <t>Kaloian</t>
  </si>
  <si>
    <t>Manassiev</t>
  </si>
  <si>
    <t>e1f5a39b1b625d04752be13f39c774e579b64cd8</t>
  </si>
  <si>
    <t>src/mongo/dbtests/perf/</t>
  </si>
  <si>
    <t>89fcbab94c7103105e8c72f654a5774a066bdb90</t>
  </si>
  <si>
    <t>52edab726185cbba1401cb46de221fb3d1cb0408</t>
  </si>
  <si>
    <t>ecfc44d7bce08660804fa4475b45f9a09d203f09</t>
  </si>
  <si>
    <t>b9a211782b7ca536ccb6c23b2017434317ca3da3</t>
  </si>
  <si>
    <t>e1dca2cdeed7cf5549a85d487def752d600af244</t>
  </si>
  <si>
    <t>9e93c8d95e7b7fb56f8746fd691b514d7957045f</t>
  </si>
  <si>
    <t>src/mongo/scripting/</t>
  </si>
  <si>
    <t>45a0e52f04b7c45072195d03bea50c7a170794d0</t>
  </si>
  <si>
    <t>15d292461279f3f5cfe077dd2b37a327d75d4c38</t>
  </si>
  <si>
    <t>d62e62464bd1bbe1b82c57240e27b1d1700472c4</t>
  </si>
  <si>
    <t>17f5a177bb88c57c740749d3ca87373f0c867b85</t>
  </si>
  <si>
    <t>936a568c59f7f0ee80f8b50fabe241e54e80e9ae</t>
  </si>
  <si>
    <t>0974eb38fe72b31463d2e140013e89ac0eb45500</t>
  </si>
  <si>
    <t>7650ab7a985e23098270c8893320c5b151d16d7e</t>
  </si>
  <si>
    <t>9e4519460d1db685a9494e36bff197703cdeb2c7</t>
  </si>
  <si>
    <t>9e6d9d9b6322761df563d2c524a3ba5b7de32949</t>
  </si>
  <si>
    <t>d1f92647d5c337ce8ec21a60d81adf8de3c140f7</t>
  </si>
  <si>
    <t>96a6b2e79f091bc20a54534c5ae9e3240d2aa3b9</t>
  </si>
  <si>
    <t>e5da18f2dfbd71fb997734b524e5e4306d0af550</t>
  </si>
  <si>
    <t>8c9fcc939f9f1a2b593e606bd790cc87efd4064f</t>
  </si>
  <si>
    <t>Kevin</t>
  </si>
  <si>
    <t>Pulo</t>
  </si>
  <si>
    <t>82fadf310eeb947b18aa73e4283f272128c5f5ef</t>
  </si>
  <si>
    <t>Lu</t>
  </si>
  <si>
    <t>Guanqun</t>
  </si>
  <si>
    <t>11ea31ab1ac1109af219f7a36fb21dcf7dbbe5da</t>
  </si>
  <si>
    <t>Mark</t>
  </si>
  <si>
    <t>Benvenuto</t>
  </si>
  <si>
    <t>ff70eb640552c049538a03d174edbc2c0311c8bd</t>
  </si>
  <si>
    <t>src/mongo/util/options_parser/</t>
  </si>
  <si>
    <t>c91b1561b38cbd9ac97fd60e84c004d930d16161</t>
  </si>
  <si>
    <t>a2d69514a4ebf111cab43953af45759e9f2a02b0</t>
  </si>
  <si>
    <t>9dd885f9b766ec41878c5adc7f1c5db1d5b2595d</t>
  </si>
  <si>
    <t>src/</t>
  </si>
  <si>
    <t>4a97f4cff374897178798724a0a26172d0450828</t>
  </si>
  <si>
    <t>site_scons/site_tools/</t>
  </si>
  <si>
    <t>af4f086490d6ae51aa0c252df26751385683eaaa</t>
  </si>
  <si>
    <t>616461d294bd9f5054ca38b302b6fc5d70fde20c</t>
  </si>
  <si>
    <t>dae863af3f695fe98c16473ca07d79fb106121c0</t>
  </si>
  <si>
    <t>src/third_party/boost-1.55.0/</t>
  </si>
  <si>
    <t>7a95cbf89f27abc0b2fb494da4c40efd59a3e1da</t>
  </si>
  <si>
    <t>c4fa4dc85aec3b8dfd9ada7a58521d8f1bbf4fff</t>
  </si>
  <si>
    <t>78c068e5d63d77648954252a785b3673d6e314b7</t>
  </si>
  <si>
    <t>9ca367e8ef23be3f6e2a51f7d89411d8746fad56</t>
  </si>
  <si>
    <t>64e3b85a7c8a4a6ea7c68f25ae27780c702cdfb5</t>
  </si>
  <si>
    <t>e727510b1a2f004446cdbe7b1b56ce2a935fdb63</t>
  </si>
  <si>
    <t>src/third_party/boost-1.55.0/boost/algorithm/cxx11/</t>
  </si>
  <si>
    <t>src/third_party/boost-1.55.0/boost/algorithm/cxx14/</t>
  </si>
  <si>
    <t>src/third_party/boost-1.55.0/boost/algorithm/searching/detail/</t>
  </si>
  <si>
    <t>src/third_party/boost-1.55.0/boost/algorithm/searching/</t>
  </si>
  <si>
    <t>src/third_party/boost-1.55.0/boost/algorithm/string/detail/</t>
  </si>
  <si>
    <t>src/third_party/boost-1.55.0/boost/algorithm/string/std/</t>
  </si>
  <si>
    <t>src/third_party/boost-1.55.0/boost/algorithm/string/</t>
  </si>
  <si>
    <t>src/third_party/boost-1.55.0/boost/algorithm/</t>
  </si>
  <si>
    <t>src/third_party/boost-1.55.0/boost/archive/detail/</t>
  </si>
  <si>
    <t>src/third_party/boost-1.55.0/boost/archive/impl/</t>
  </si>
  <si>
    <t>src/third_party/boost-1.55.0/boost/archive/iterators/</t>
  </si>
  <si>
    <t>src/third_party/boost-1.55.0/boost/archive/</t>
  </si>
  <si>
    <t>src/third_party/boost-1.55.0/boost/assign/</t>
  </si>
  <si>
    <t>src/third_party/boost-1.55.0/boost/atomic/detail/</t>
  </si>
  <si>
    <t>src/third_party/boost-1.55.0/boost/atomic/</t>
  </si>
  <si>
    <t>src/third_party/boost-1.55.0/boost/bind/</t>
  </si>
  <si>
    <t>src/third_party/boost-1.55.0/boost/chrono/detail/inlined/mac/</t>
  </si>
  <si>
    <t>src/third_party/boost-1.55.0/boost/chrono/detail/inlined/posix/</t>
  </si>
  <si>
    <t>src/third_party/boost-1.55.0/boost/chrono/detail/inlined/win/</t>
  </si>
  <si>
    <t>src/third_party/boost-1.55.0/boost/chrono/detail/inlined/</t>
  </si>
  <si>
    <t>src/third_party/boost-1.55.0/boost/chrono/detail/no_warning/</t>
  </si>
  <si>
    <t>src/third_party/boost-1.55.0/boost/chrono/detail/</t>
  </si>
  <si>
    <t>src/third_party/boost-1.55.0/boost/chrono/io/utility/</t>
  </si>
  <si>
    <t>src/third_party/boost-1.55.0/boost/chrono/io/</t>
  </si>
  <si>
    <t>src/third_party/boost-1.55.0/boost/chrono/io_v1/</t>
  </si>
  <si>
    <t>src/third_party/boost-1.55.0/boost/chrono/typeof/boost/chrono/</t>
  </si>
  <si>
    <t>src/third_party/boost-1.55.0/boost/chrono/typeof/boost/</t>
  </si>
  <si>
    <t>src/third_party/boost-1.55.0/boost/chrono/</t>
  </si>
  <si>
    <t>src/third_party/boost-1.55.0/boost/concept/detail/</t>
  </si>
  <si>
    <t>src/third_party/boost-1.55.0/boost/concept/</t>
  </si>
  <si>
    <t>src/third_party/boost-1.55.0/boost/config/abi/</t>
  </si>
  <si>
    <t>src/third_party/boost-1.55.0/boost/config/compiler/</t>
  </si>
  <si>
    <t>src/third_party/boost-1.55.0/boost/config/no_tr1/</t>
  </si>
  <si>
    <t>src/third_party/boost-1.55.0/boost/config/platform/</t>
  </si>
  <si>
    <t>src/third_party/boost-1.55.0/boost/config/stdlib/</t>
  </si>
  <si>
    <t>src/third_party/boost-1.55.0/boost/config/</t>
  </si>
  <si>
    <t>src/third_party/boost-1.55.0/boost/container/detail/</t>
  </si>
  <si>
    <t>src/third_party/boost-1.55.0/boost/container/</t>
  </si>
  <si>
    <t>src/third_party/boost-1.55.0/boost/date_time/gregorian/</t>
  </si>
  <si>
    <t>src/third_party/boost-1.55.0/boost/date_time/local_time/</t>
  </si>
  <si>
    <t>src/third_party/boost-1.55.0/boost/date_time/posix_time/</t>
  </si>
  <si>
    <t>src/third_party/boost-1.55.0/boost/date_time/</t>
  </si>
  <si>
    <t>src/third_party/boost-1.55.0/boost/detail/winapi/</t>
  </si>
  <si>
    <t>src/third_party/boost-1.55.0/boost/detail/</t>
  </si>
  <si>
    <t>src/third_party/boost-1.55.0/boost/exception/detail/</t>
  </si>
  <si>
    <t>src/third_party/boost-1.55.0/boost/exception/</t>
  </si>
  <si>
    <t>src/third_party/boost-1.55.0/boost/filesystem/detail/</t>
  </si>
  <si>
    <t>src/third_party/boost-1.55.0/boost/filesystem/</t>
  </si>
  <si>
    <t>src/third_party/boost-1.55.0/boost/format/detail/</t>
  </si>
  <si>
    <t>src/third_party/boost-1.55.0/boost/format/</t>
  </si>
  <si>
    <t>src/third_party/boost-1.55.0/boost/function/detail/</t>
  </si>
  <si>
    <t>src/third_party/boost-1.55.0/boost/function/</t>
  </si>
  <si>
    <t>src/third_party/boost-1.55.0/boost/functional/hash/detail/</t>
  </si>
  <si>
    <t>src/third_party/boost-1.55.0/boost/functional/hash/</t>
  </si>
  <si>
    <t>src/third_party/boost-1.55.0/boost/functional/</t>
  </si>
  <si>
    <t>src/third_party/boost-1.55.0/boost/fusion/adapted/mpl/detail/</t>
  </si>
  <si>
    <t>src/third_party/boost-1.55.0/boost/fusion/adapted/mpl/</t>
  </si>
  <si>
    <t>src/third_party/boost-1.55.0/boost/fusion/adapted/struct/detail/</t>
  </si>
  <si>
    <t>src/third_party/boost-1.55.0/boost/fusion/adapted/struct/</t>
  </si>
  <si>
    <t>src/third_party/boost-1.55.0/boost/fusion/adapted/</t>
  </si>
  <si>
    <t>src/third_party/boost-1.55.0/boost/fusion/algorithm/transformation/</t>
  </si>
  <si>
    <t>src/third_party/boost-1.55.0/boost/fusion/container/generation/</t>
  </si>
  <si>
    <t>src/third_party/boost-1.55.0/boost/fusion/container/list/detail/preprocessed/</t>
  </si>
  <si>
    <t>src/third_party/boost-1.55.0/boost/fusion/container/list/detail/</t>
  </si>
  <si>
    <t>src/third_party/boost-1.55.0/boost/fusion/container/list/</t>
  </si>
  <si>
    <t>src/third_party/boost-1.55.0/boost/fusion/container/vector/detail/preprocessed/</t>
  </si>
  <si>
    <t>src/third_party/boost-1.55.0/boost/fusion/container/vector/detail/</t>
  </si>
  <si>
    <t>src/third_party/boost-1.55.0/boost/fusion/container/vector/</t>
  </si>
  <si>
    <t>src/third_party/boost-1.55.0/boost/fusion/include/</t>
  </si>
  <si>
    <t>src/third_party/boost-1.55.0/boost/fusion/iterator/detail/</t>
  </si>
  <si>
    <t>src/third_party/boost-1.55.0/boost/fusion/iterator/mpl/</t>
  </si>
  <si>
    <t>src/third_party/boost-1.55.0/boost/fusion/iterator/</t>
  </si>
  <si>
    <t>src/third_party/boost-1.55.0/boost/fusion/mpl/</t>
  </si>
  <si>
    <t>src/third_party/boost-1.55.0/boost/fusion/sequence/comparison/detail/</t>
  </si>
  <si>
    <t>src/third_party/boost-1.55.0/boost/fusion/sequence/comparison/</t>
  </si>
  <si>
    <t>src/third_party/boost-1.55.0/boost/fusion/sequence/intrinsic/detail/</t>
  </si>
  <si>
    <t>src/third_party/boost-1.55.0/boost/fusion/sequence/intrinsic/</t>
  </si>
  <si>
    <t>src/third_party/boost-1.55.0/boost/fusion/sequence/io/detail/</t>
  </si>
  <si>
    <t>src/third_party/boost-1.55.0/boost/fusion/sequence/io/</t>
  </si>
  <si>
    <t>src/third_party/boost-1.55.0/boost/fusion/sequence/</t>
  </si>
  <si>
    <t>src/third_party/boost-1.55.0/boost/fusion/support/detail/</t>
  </si>
  <si>
    <t>src/third_party/boost-1.55.0/boost/fusion/support/</t>
  </si>
  <si>
    <t>src/third_party/boost-1.55.0/boost/fusion/tuple/detail/preprocessed/</t>
  </si>
  <si>
    <t>src/third_party/boost-1.55.0/boost/fusion/tuple/detail/</t>
  </si>
  <si>
    <t>src/third_party/boost-1.55.0/boost/fusion/tuple/</t>
  </si>
  <si>
    <t>src/third_party/boost-1.55.0/boost/fusion/view/iterator_range/detail/</t>
  </si>
  <si>
    <t>src/third_party/boost-1.55.0/boost/fusion/view/iterator_range/</t>
  </si>
  <si>
    <t>src/third_party/boost-1.55.0/boost/fusion/view/joint_view/detail/</t>
  </si>
  <si>
    <t>src/third_party/boost-1.55.0/boost/fusion/view/joint_view/</t>
  </si>
  <si>
    <t>src/third_party/boost-1.55.0/boost/fusion/view/single_view/detail/</t>
  </si>
  <si>
    <t>src/third_party/boost-1.55.0/boost/fusion/view/single_view/</t>
  </si>
  <si>
    <t>src/third_party/boost-1.55.0/boost/fusion/view/</t>
  </si>
  <si>
    <t>src/third_party/boost-1.55.0/boost/fusion/</t>
  </si>
  <si>
    <t>src/third_party/boost-1.55.0/boost/integer/</t>
  </si>
  <si>
    <t>src/third_party/boost-1.55.0/boost/interprocess/allocators/detail/</t>
  </si>
  <si>
    <t>src/third_party/boost-1.55.0/boost/interprocess/allocators/</t>
  </si>
  <si>
    <t>src/third_party/boost-1.55.0/boost/interprocess/containers/</t>
  </si>
  <si>
    <t>src/third_party/boost-1.55.0/boost/interprocess/detail/</t>
  </si>
  <si>
    <t>src/third_party/boost-1.55.0/boost/interprocess/indexes/</t>
  </si>
  <si>
    <t>src/third_party/boost-1.55.0/boost/interprocess/mem_algo/detail/</t>
  </si>
  <si>
    <t>src/third_party/boost-1.55.0/boost/interprocess/mem_algo/</t>
  </si>
  <si>
    <t>src/third_party/boost-1.55.0/boost/interprocess/smart_ptr/</t>
  </si>
  <si>
    <t>src/third_party/boost-1.55.0/boost/interprocess/streams/</t>
  </si>
  <si>
    <t>src/third_party/boost-1.55.0/boost/interprocess/sync/posix/</t>
  </si>
  <si>
    <t>src/third_party/boost-1.55.0/boost/interprocess/sync/spin/</t>
  </si>
  <si>
    <t>src/third_party/boost-1.55.0/boost/interprocess/sync/windows/</t>
  </si>
  <si>
    <t>src/third_party/boost-1.55.0/boost/interprocess/sync/</t>
  </si>
  <si>
    <t>src/third_party/boost-1.55.0/boost/interprocess/</t>
  </si>
  <si>
    <t>src/third_party/boost-1.55.0/boost/intrusive/detail/</t>
  </si>
  <si>
    <t>src/third_party/boost-1.55.0/boost/intrusive/</t>
  </si>
  <si>
    <t>src/third_party/boost-1.55.0/boost/io/detail/</t>
  </si>
  <si>
    <t>src/third_party/boost-1.55.0/boost/io/</t>
  </si>
  <si>
    <t>src/third_party/boost-1.55.0/boost/iterator/detail/</t>
  </si>
  <si>
    <t>src/third_party/boost-1.55.0/boost/iterator/</t>
  </si>
  <si>
    <t>src/third_party/boost-1.55.0/boost/lambda/detail/</t>
  </si>
  <si>
    <t>src/third_party/boost-1.55.0/boost/lambda/</t>
  </si>
  <si>
    <t>src/third_party/boost-1.55.0/boost/math/constants/</t>
  </si>
  <si>
    <t>src/third_party/boost-1.55.0/boost/math/distributions/detail/</t>
  </si>
  <si>
    <t>src/third_party/boost-1.55.0/boost/math/distributions/</t>
  </si>
  <si>
    <t>src/third_party/boost-1.55.0/boost/math/policies/</t>
  </si>
  <si>
    <t>src/third_party/boost-1.55.0/boost/math/special_functions/detail/</t>
  </si>
  <si>
    <t>src/third_party/boost-1.55.0/boost/math/special_functions/</t>
  </si>
  <si>
    <t>src/third_party/boost-1.55.0/boost/math/tools/detail/</t>
  </si>
  <si>
    <t>src/third_party/boost-1.55.0/boost/math/tools/</t>
  </si>
  <si>
    <t>src/third_party/boost-1.55.0/boost/math/</t>
  </si>
  <si>
    <t>src/third_party/boost-1.55.0/boost/move/detail/</t>
  </si>
  <si>
    <t>src/third_party/boost-1.55.0/boost/move/</t>
  </si>
  <si>
    <t>src/third_party/boost-1.55.0/boost/mpl/aux_/config/</t>
  </si>
  <si>
    <t>src/third_party/boost-1.55.0/boost/mpl/aux_/preprocessed/gcc/</t>
  </si>
  <si>
    <t>src/third_party/boost-1.55.0/boost/mpl/aux_/preprocessed/no_ctps/</t>
  </si>
  <si>
    <t>src/third_party/boost-1.55.0/boost/mpl/aux_/preprocessed/no_ttp/</t>
  </si>
  <si>
    <t>src/third_party/boost-1.55.0/boost/mpl/aux_/preprocessed/plain/</t>
  </si>
  <si>
    <t>src/third_party/boost-1.55.0/boost/mpl/aux_/preprocessor/</t>
  </si>
  <si>
    <t>src/third_party/boost-1.55.0/boost/mpl/aux_/</t>
  </si>
  <si>
    <t>src/third_party/boost-1.55.0/boost/mpl/limits/</t>
  </si>
  <si>
    <t>src/third_party/boost-1.55.0/boost/mpl/list/aux_/preprocessed/plain/</t>
  </si>
  <si>
    <t>src/third_party/boost-1.55.0/boost/mpl/list/aux_/</t>
  </si>
  <si>
    <t>src/third_party/boost-1.55.0/boost/mpl/list/</t>
  </si>
  <si>
    <t>src/third_party/boost-1.55.0/boost/mpl/set/aux_/</t>
  </si>
  <si>
    <t>src/third_party/boost-1.55.0/boost/mpl/set/</t>
  </si>
  <si>
    <t>src/third_party/boost-1.55.0/boost/mpl/vector/aux_/preprocessed/no_ctps/</t>
  </si>
  <si>
    <t>src/third_party/boost-1.55.0/boost/mpl/vector/aux_/preprocessed/plain/</t>
  </si>
  <si>
    <t>src/third_party/boost-1.55.0/boost/mpl/vector/aux_/preprocessed/typeof_based/</t>
  </si>
  <si>
    <t>src/third_party/boost-1.55.0/boost/mpl/vector/aux_/</t>
  </si>
  <si>
    <t>src/third_party/boost-1.55.0/boost/mpl/vector/</t>
  </si>
  <si>
    <t>src/third_party/boost-1.55.0/boost/mpl/</t>
  </si>
  <si>
    <t>src/third_party/boost-1.55.0/boost/multi_index/detail/</t>
  </si>
  <si>
    <t>src/third_party/boost-1.55.0/boost/multi_index/</t>
  </si>
  <si>
    <t>src/third_party/boost-1.55.0/boost/numeric/conversion/detail/preprocessed/</t>
  </si>
  <si>
    <t>src/third_party/boost-1.55.0/boost/numeric/conversion/detail/</t>
  </si>
  <si>
    <t>src/third_party/boost-1.55.0/boost/numeric/conversion/</t>
  </si>
  <si>
    <t>src/third_party/boost-1.55.0/boost/optional/</t>
  </si>
  <si>
    <t>src/third_party/boost-1.55.0/boost/parameter/aux_/</t>
  </si>
  <si>
    <t>src/third_party/boost-1.55.0/boost/pending/</t>
  </si>
  <si>
    <t>src/third_party/boost-1.55.0/boost/predef/architecture/x86/</t>
  </si>
  <si>
    <t>src/third_party/boost-1.55.0/boost/predef/architecture/</t>
  </si>
  <si>
    <t>src/third_party/boost-1.55.0/boost/predef/detail/</t>
  </si>
  <si>
    <t>src/third_party/boost-1.55.0/boost/predef/library/c/</t>
  </si>
  <si>
    <t>src/third_party/boost-1.55.0/boost/predef/os/bsd/</t>
  </si>
  <si>
    <t>src/third_party/boost-1.55.0/boost/predef/os/</t>
  </si>
  <si>
    <t>src/third_party/boost-1.55.0/boost/predef/other/</t>
  </si>
  <si>
    <t>src/third_party/boost-1.55.0/boost/predef/</t>
  </si>
  <si>
    <t>src/third_party/boost-1.55.0/boost/preprocessor/arithmetic/detail/</t>
  </si>
  <si>
    <t>src/third_party/boost-1.55.0/boost/preprocessor/arithmetic/</t>
  </si>
  <si>
    <t>src/third_party/boost-1.55.0/boost/preprocessor/array/</t>
  </si>
  <si>
    <t>src/third_party/boost-1.55.0/boost/preprocessor/comparison/</t>
  </si>
  <si>
    <t>src/third_party/boost-1.55.0/boost/preprocessor/config/</t>
  </si>
  <si>
    <t>src/third_party/boost-1.55.0/boost/preprocessor/control/detail/dmc/</t>
  </si>
  <si>
    <t>src/third_party/boost-1.55.0/boost/preprocessor/control/detail/edg/</t>
  </si>
  <si>
    <t>src/third_party/boost-1.55.0/boost/preprocessor/control/detail/msvc/</t>
  </si>
  <si>
    <t>src/third_party/boost-1.55.0/boost/preprocessor/control/detail/</t>
  </si>
  <si>
    <t>src/third_party/boost-1.55.0/boost/preprocessor/control/</t>
  </si>
  <si>
    <t>src/third_party/boost-1.55.0/boost/preprocessor/debug/</t>
  </si>
  <si>
    <t>src/third_party/boost-1.55.0/boost/preprocessor/detail/dmc/</t>
  </si>
  <si>
    <t>src/third_party/boost-1.55.0/boost/preprocessor/detail/</t>
  </si>
  <si>
    <t>src/third_party/boost-1.55.0/boost/preprocessor/facilities/</t>
  </si>
  <si>
    <t>src/third_party/boost-1.55.0/boost/preprocessor/iteration/detail/bounds/</t>
  </si>
  <si>
    <t>src/third_party/boost-1.55.0/boost/preprocessor/iteration/detail/iter/</t>
  </si>
  <si>
    <t>src/third_party/boost-1.55.0/boost/preprocessor/iteration/detail/</t>
  </si>
  <si>
    <t>src/third_party/boost-1.55.0/boost/preprocessor/iteration/</t>
  </si>
  <si>
    <t>src/third_party/boost-1.55.0/boost/preprocessor/list/detail/dmc/</t>
  </si>
  <si>
    <t>src/third_party/boost-1.55.0/boost/preprocessor/list/detail/edg/</t>
  </si>
  <si>
    <t>src/third_party/boost-1.55.0/boost/preprocessor/list/detail/</t>
  </si>
  <si>
    <t>src/third_party/boost-1.55.0/boost/preprocessor/list/</t>
  </si>
  <si>
    <t>src/third_party/boost-1.55.0/boost/preprocessor/logical/</t>
  </si>
  <si>
    <t>src/third_party/boost-1.55.0/boost/preprocessor/punctuation/</t>
  </si>
  <si>
    <t>src/third_party/boost-1.55.0/boost/preprocessor/repetition/detail/dmc/</t>
  </si>
  <si>
    <t>src/third_party/boost-1.55.0/boost/preprocessor/repetition/detail/edg/</t>
  </si>
  <si>
    <t>src/third_party/boost-1.55.0/boost/preprocessor/repetition/detail/msvc/</t>
  </si>
  <si>
    <t>src/third_party/boost-1.55.0/boost/preprocessor/repetition/detail/</t>
  </si>
  <si>
    <t>src/third_party/boost-1.55.0/boost/preprocessor/repetition/</t>
  </si>
  <si>
    <t>src/third_party/boost-1.55.0/boost/preprocessor/seq/detail/</t>
  </si>
  <si>
    <t>src/third_party/boost-1.55.0/boost/preprocessor/seq/</t>
  </si>
  <si>
    <t>src/third_party/boost-1.55.0/boost/preprocessor/slot/detail/</t>
  </si>
  <si>
    <t>src/third_party/boost-1.55.0/boost/preprocessor/slot/</t>
  </si>
  <si>
    <t>src/third_party/boost-1.55.0/boost/preprocessor/tuple/</t>
  </si>
  <si>
    <t>src/third_party/boost-1.55.0/boost/preprocessor/variadic/</t>
  </si>
  <si>
    <t>src/third_party/boost-1.55.0/boost/preprocessor/</t>
  </si>
  <si>
    <t>src/third_party/boost-1.55.0/boost/program_options/detail/</t>
  </si>
  <si>
    <t>src/third_party/boost-1.55.0/boost/program_options/</t>
  </si>
  <si>
    <t>src/third_party/boost-1.55.0/boost/random/detail/</t>
  </si>
  <si>
    <t>src/third_party/boost-1.55.0/boost/random/</t>
  </si>
  <si>
    <t>src/third_party/boost-1.55.0/boost/range/algorithm/</t>
  </si>
  <si>
    <t>src/third_party/boost-1.55.0/boost/range/detail/vc6/</t>
  </si>
  <si>
    <t>src/third_party/boost-1.55.0/boost/range/detail/</t>
  </si>
  <si>
    <t>src/third_party/boost-1.55.0/boost/range/</t>
  </si>
  <si>
    <t>src/third_party/boost-1.55.0/boost/ratio/detail/mpl/</t>
  </si>
  <si>
    <t>src/third_party/boost-1.55.0/boost/ratio/detail/</t>
  </si>
  <si>
    <t>src/third_party/boost-1.55.0/boost/ratio/mpl/</t>
  </si>
  <si>
    <t>src/third_party/boost-1.55.0/boost/ratio/</t>
  </si>
  <si>
    <t>src/third_party/boost-1.55.0/boost/regex/config/</t>
  </si>
  <si>
    <t>src/third_party/boost-1.55.0/boost/regex/pending/</t>
  </si>
  <si>
    <t>src/third_party/boost-1.55.0/boost/regex/v4/</t>
  </si>
  <si>
    <t>src/third_party/boost-1.55.0/boost/regex/</t>
  </si>
  <si>
    <t>src/third_party/boost-1.55.0/boost/serialization/detail/</t>
  </si>
  <si>
    <t>src/third_party/boost-1.55.0/boost/serialization/</t>
  </si>
  <si>
    <t>src/third_party/boost-1.55.0/boost/smart_ptr/detail/</t>
  </si>
  <si>
    <t>src/third_party/boost-1.55.0/boost/smart_ptr/</t>
  </si>
  <si>
    <t>src/third_party/boost-1.55.0/boost/spirit/home/classic/core/composite/impl/</t>
  </si>
  <si>
    <t>src/third_party/boost-1.55.0/boost/spirit/home/classic/core/composite/</t>
  </si>
  <si>
    <t>src/third_party/boost-1.55.0/boost/spirit/home/classic/core/impl/</t>
  </si>
  <si>
    <t>src/third_party/boost-1.55.0/boost/spirit/home/classic/core/non_terminal/impl/</t>
  </si>
  <si>
    <t>src/third_party/boost-1.55.0/boost/spirit/home/classic/core/non_terminal/</t>
  </si>
  <si>
    <t>src/third_party/boost-1.55.0/boost/spirit/home/classic/core/primitives/impl/</t>
  </si>
  <si>
    <t>src/third_party/boost-1.55.0/boost/spirit/home/classic/core/primitives/</t>
  </si>
  <si>
    <t>src/third_party/boost-1.55.0/boost/spirit/home/classic/core/scanner/impl/</t>
  </si>
  <si>
    <t>src/third_party/boost-1.55.0/boost/spirit/home/classic/core/scanner/</t>
  </si>
  <si>
    <t>src/third_party/boost-1.55.0/boost/spirit/home/classic/core/</t>
  </si>
  <si>
    <t>src/third_party/boost-1.55.0/boost/spirit/home/classic/debug/</t>
  </si>
  <si>
    <t>src/third_party/boost-1.55.0/boost/spirit/home/classic/meta/</t>
  </si>
  <si>
    <t>src/third_party/boost-1.55.0/boost/spirit/home/classic/utility/impl/chset/</t>
  </si>
  <si>
    <t>src/third_party/boost-1.55.0/boost/spirit/home/classic/utility/impl/</t>
  </si>
  <si>
    <t>src/third_party/boost-1.55.0/boost/spirit/home/classic/utility/</t>
  </si>
  <si>
    <t>src/third_party/boost-1.55.0/boost/spirit/home/classic/</t>
  </si>
  <si>
    <t>src/third_party/boost-1.55.0/boost/spirit/include/</t>
  </si>
  <si>
    <t>src/third_party/boost-1.55.0/boost/system/</t>
  </si>
  <si>
    <t>src/third_party/boost-1.55.0/boost/test/detail/</t>
  </si>
  <si>
    <t>src/third_party/boost-1.55.0/boost/test/impl/</t>
  </si>
  <si>
    <t>src/third_party/boost-1.55.0/boost/test/included/</t>
  </si>
  <si>
    <t>src/third_party/boost-1.55.0/boost/test/output/</t>
  </si>
  <si>
    <t>src/third_party/boost-1.55.0/boost/test/utils/basic_cstring/</t>
  </si>
  <si>
    <t>src/third_party/boost-1.55.0/boost/test/utils/iterator/</t>
  </si>
  <si>
    <t>src/third_party/boost-1.55.0/boost/test/utils/runtime/cla/detail/</t>
  </si>
  <si>
    <t>src/third_party/boost-1.55.0/boost/test/utils/runtime/cla/iface/</t>
  </si>
  <si>
    <t>src/third_party/boost-1.55.0/boost/test/utils/runtime/cla/</t>
  </si>
  <si>
    <t>src/third_party/boost-1.55.0/boost/test/utils/runtime/env/</t>
  </si>
  <si>
    <t>src/third_party/boost-1.55.0/boost/test/utils/runtime/</t>
  </si>
  <si>
    <t>src/third_party/boost-1.55.0/boost/test/utils/</t>
  </si>
  <si>
    <t>src/third_party/boost-1.55.0/boost/test/</t>
  </si>
  <si>
    <t>src/third_party/boost-1.55.0/boost/thread/detail/</t>
  </si>
  <si>
    <t>src/third_party/boost-1.55.0/boost/thread/pthread/</t>
  </si>
  <si>
    <t>src/third_party/boost-1.55.0/boost/thread/v2/</t>
  </si>
  <si>
    <t>src/third_party/boost-1.55.0/boost/thread/win32/</t>
  </si>
  <si>
    <t>src/third_party/boost-1.55.0/boost/thread/</t>
  </si>
  <si>
    <t>src/third_party/boost-1.55.0/boost/timer/</t>
  </si>
  <si>
    <t>src/third_party/boost-1.55.0/boost/tr1/detail/</t>
  </si>
  <si>
    <t>src/third_party/boost-1.55.0/boost/tr1/tr1/</t>
  </si>
  <si>
    <t>src/third_party/boost-1.55.0/boost/tr1/</t>
  </si>
  <si>
    <t>src/third_party/boost-1.55.0/boost/tuple/detail/</t>
  </si>
  <si>
    <t>src/third_party/boost-1.55.0/boost/tuple/</t>
  </si>
  <si>
    <t>src/third_party/boost-1.55.0/boost/type_traits/detail/</t>
  </si>
  <si>
    <t>src/third_party/boost-1.55.0/boost/type_traits/msvc/</t>
  </si>
  <si>
    <t>src/third_party/boost-1.55.0/boost/type_traits/</t>
  </si>
  <si>
    <t>src/third_party/boost-1.55.0/boost/typeof/msvc/</t>
  </si>
  <si>
    <t>src/third_party/boost-1.55.0/boost/typeof/</t>
  </si>
  <si>
    <t>src/third_party/boost-1.55.0/boost/unordered/detail/</t>
  </si>
  <si>
    <t>src/third_party/boost-1.55.0/boost/unordered/</t>
  </si>
  <si>
    <t>src/third_party/boost-1.55.0/boost/utility/detail/</t>
  </si>
  <si>
    <t>src/third_party/boost-1.55.0/boost/utility/</t>
  </si>
  <si>
    <t>src/third_party/boost-1.55.0/boost/</t>
  </si>
  <si>
    <t>src/third_party/boost-1.55.0/libs/atomic/src/</t>
  </si>
  <si>
    <t>src/third_party/boost-1.55.0/libs/bind/</t>
  </si>
  <si>
    <t>src/third_party/boost-1.55.0/libs/chrono/src/</t>
  </si>
  <si>
    <t>src/third_party/boost-1.55.0/libs/date_time/data/</t>
  </si>
  <si>
    <t>src/third_party/boost-1.55.0/libs/date_time/src/gregorian/</t>
  </si>
  <si>
    <t>src/third_party/boost-1.55.0/libs/date_time/src/posix_time/</t>
  </si>
  <si>
    <t>src/third_party/boost-1.55.0/libs/exception/src/</t>
  </si>
  <si>
    <t>src/third_party/boost-1.55.0/libs/filesystem/src/</t>
  </si>
  <si>
    <t>src/third_party/boost-1.55.0/libs/program_options/src/</t>
  </si>
  <si>
    <t>src/third_party/boost-1.55.0/libs/random/src/</t>
  </si>
  <si>
    <t>src/third_party/boost-1.55.0/libs/regex/src/</t>
  </si>
  <si>
    <t>src/third_party/boost-1.55.0/libs/serialization/src/</t>
  </si>
  <si>
    <t>src/third_party/boost-1.55.0/libs/smart_ptr/src/</t>
  </si>
  <si>
    <t>src/third_party/boost-1.55.0/libs/system/src/</t>
  </si>
  <si>
    <t>src/third_party/boost-1.55.0/libs/thread/src/pthread/</t>
  </si>
  <si>
    <t>src/third_party/boost-1.55.0/libs/thread/src/win32/</t>
  </si>
  <si>
    <t>src/third_party/boost-1.55.0/libs/thread/src/</t>
  </si>
  <si>
    <t>src/third_party/boost-1.55.0/libs/timer/src/</t>
  </si>
  <si>
    <t>Mathias</t>
  </si>
  <si>
    <t>Stearn</t>
  </si>
  <si>
    <t>4c208580ad4f2e7e33ab77bae52e45b99fba1f4c</t>
  </si>
  <si>
    <t>src/mongo/db/fts/</t>
  </si>
  <si>
    <t>a324117b7f95666d15701212d31b6966b1309a48</t>
  </si>
  <si>
    <t>9176cf37e325074cbf6d76f7d6b0f47ac7c35f4e</t>
  </si>
  <si>
    <t>c8b2c1c15937b4911ce35c7eabc266330b0f0a1a</t>
  </si>
  <si>
    <t>1018dbb7775981e9a21e7338e03509f1e812c762</t>
  </si>
  <si>
    <t>6245259aca8f9bf85af7c896eb36be4ca3ba0a5b</t>
  </si>
  <si>
    <t>98a0c6f7c2a91d28a1f48c8fb0805e6745f0e8f9</t>
  </si>
  <si>
    <t>69771e18ff4ff572924a4242f807cdbeccb60a87</t>
  </si>
  <si>
    <t>8b0d5c879339e16f06829ebb4265e54b1a356b2a</t>
  </si>
  <si>
    <t>4857b8701526b07b1dedd508e768a980bf21c1dd</t>
  </si>
  <si>
    <t>matt</t>
  </si>
  <si>
    <t>dannenberg</t>
  </si>
  <si>
    <t>3de470bbddb4cd228161f90a7034dc1deb8b12fd</t>
  </si>
  <si>
    <t>6dea111420582f580ff8caab2e783b228f4e0f61</t>
  </si>
  <si>
    <t>d079a819ec6a3c5c50f4498720e5034bc1ded268</t>
  </si>
  <si>
    <t>a99774c9f332bf8b2eab51f42a6f2a6692c22fba</t>
  </si>
  <si>
    <t>c456786eb2e812440fa6854e2f730b161e6e70ea</t>
  </si>
  <si>
    <t>80788f57c289fdf5f02418bc46dee6c802e966b9</t>
  </si>
  <si>
    <t>7cf2a7c7a025257bab5d86d79f350301ba1a36e4</t>
  </si>
  <si>
    <t>d7b4f787b0c2885ba80f76a54a4961a32ee1debf</t>
  </si>
  <si>
    <t>527ee3561d90aad6a66c7c656d2950eef6f1331b</t>
  </si>
  <si>
    <t>4fc19b1e98165ee1518c568a6ab9d5a1fece8db4</t>
  </si>
  <si>
    <t>629f77c7b5979216f36840153d67eaa8a60082bc</t>
  </si>
  <si>
    <t>191940508ab4b41b117ec82b5c321d1a04024e8c</t>
  </si>
  <si>
    <t>017fc448ba39e0ee731b84b21991c7a3646a8724</t>
  </si>
  <si>
    <t>3cc05710297fd3e62b6a8398a1f217ffced75420</t>
  </si>
  <si>
    <t>e191494d5092181e222c022fe44741951af91a2f</t>
  </si>
  <si>
    <t>1690ee431e889f95fd3d7492cdea84598e1771dd</t>
  </si>
  <si>
    <t>jstests/slow2/</t>
  </si>
  <si>
    <t>fb81d9912660a6c71ffbafda33156f8935e98f65</t>
  </si>
  <si>
    <t>6dbb5ece65a84c220cf0a5ba1a08fd02f9a3d196</t>
  </si>
  <si>
    <t>58488fbe0b8ef074eb02bc4c229da7f24fa560ad</t>
  </si>
  <si>
    <t>dbd592d44734ee39887ad3605937ec003dc60bfb</t>
  </si>
  <si>
    <t>752c667ce442f28489fcecc5497a934e31eda007</t>
  </si>
  <si>
    <t>580141520aab378006d3c8d36daad42813886b88</t>
  </si>
  <si>
    <t>d2f3fd8487beca20866fb91716025915275b904a</t>
  </si>
  <si>
    <t>af057b64bad3fff652b98137e66dd138833d46c0</t>
  </si>
  <si>
    <t>7f74dfc223f6aafac1c01ae12da8db52bbf25a59</t>
  </si>
  <si>
    <t>b007d671ecda744635846279baf60357c70e3ee9</t>
  </si>
  <si>
    <t>174c677aec7671b4d7b7dfeda1f769b9a14cc7e1</t>
  </si>
  <si>
    <t>Matt</t>
  </si>
  <si>
    <t>Kangas</t>
  </si>
  <si>
    <t>5632cbd52558daeecaf42270a7e919418cb53ab0</t>
  </si>
  <si>
    <t>1c4485591f5511564bd85bd314fdd9af03429a6e</t>
  </si>
  <si>
    <t>docs/</t>
  </si>
  <si>
    <t>153f2302cac190167dd1c039ad2c68c4aa520fcc</t>
  </si>
  <si>
    <t>23b998ebaf42560281ca93a67d5cb90f53b533a1</t>
  </si>
  <si>
    <t>4f3cf19d951ce143c541c01cd4ec87d06f40556d</t>
  </si>
  <si>
    <t>9a5f41d211fe3679aacd4a5191252a5c749fbe96</t>
  </si>
  <si>
    <t>Michael</t>
  </si>
  <si>
    <t>Whittaker</t>
  </si>
  <si>
    <t>459b9e9d0f2f1ae1cbca07f8728a6ca253871d30</t>
  </si>
  <si>
    <t>src/mongo/bson/</t>
  </si>
  <si>
    <t>Nick</t>
  </si>
  <si>
    <t>Stenning</t>
  </si>
  <si>
    <t>5d4b3fe40cfe91857850d89a7a99a07d41b1d48d</t>
  </si>
  <si>
    <t>Randolph</t>
  </si>
  <si>
    <t>Tan</t>
  </si>
  <si>
    <t>09d2bf2a43cbf6e7ac10d4dc89934528001d0b69</t>
  </si>
  <si>
    <t>jstests/auth/</t>
  </si>
  <si>
    <t>0fd5d7a29ccc7c15c6e7fb2126d347f5996cf13f</t>
  </si>
  <si>
    <t>7f9f47574be4100aa226b879c232c8da49ca1261</t>
  </si>
  <si>
    <t>293993b4535d32464a87e15e4abd7ae3a2eee891</t>
  </si>
  <si>
    <t>7915e212dc903f8d65b5c67d3c1bc501e0d3e610</t>
  </si>
  <si>
    <t>0d5acb0e3a6b0f1cdf7f252aa9a13afb1e884848</t>
  </si>
  <si>
    <t>ec4f2ef38ccf83ac1e57d55bd00816f1db72df2f</t>
  </si>
  <si>
    <t>jstests/multiVersion/</t>
  </si>
  <si>
    <t>8c98fd5efa6c76d6b7b1d51862b599f2f93d5f85</t>
  </si>
  <si>
    <t>Shaun</t>
  </si>
  <si>
    <t>Verch</t>
  </si>
  <si>
    <t>caa0432e6e3f3f5355dcedbc2352625b07453435</t>
  </si>
  <si>
    <t>655f58f01b010a98256e9c2f0e34f7910570aa72</t>
  </si>
  <si>
    <t>0a7accd28c89b91ca85b57a5b152dbbd8014c58c</t>
  </si>
  <si>
    <t>5b6e8778de15735391f5e5181961eee907c57a8d</t>
  </si>
  <si>
    <t>c9b6f371a00112af31b5fc76297ab3605d47dd25</t>
  </si>
  <si>
    <t>b208bb85e809e73a2f3c28584d27f6966e32e276</t>
  </si>
  <si>
    <t>jstests/multiVersion/libs/</t>
  </si>
  <si>
    <t>2326733efda1097c284c8ba1cb82df3297aa8e1f</t>
  </si>
  <si>
    <t>71d75ac4865665f4418a5f26200506f45a6d98d1</t>
  </si>
  <si>
    <t>jstests/ssl/</t>
  </si>
  <si>
    <t>cd57c77fd4cf42173a5c9209032ef72504f4ecfa</t>
  </si>
  <si>
    <t>1eb659385f121af14b521690c4310259b4b0f733</t>
  </si>
  <si>
    <t>b13b6d94618848579855da4114025fabee85cb6d</t>
  </si>
  <si>
    <t>4add46aa8dd05a5c6d8af2c798eef6e9b5e4164b</t>
  </si>
  <si>
    <t>Siyuan</t>
  </si>
  <si>
    <t>Zhou</t>
  </si>
  <si>
    <t>83f2b119dfbd527c73ce0f63d3c6dcb586edb33f</t>
  </si>
  <si>
    <t>fceab66c30c64d5c9de1454c2c412445ef8b0362</t>
  </si>
  <si>
    <t>09815011a48ce9753cd9bb5cd6fe48541897c576</t>
  </si>
  <si>
    <t>Spencer</t>
  </si>
  <si>
    <t>T</t>
  </si>
  <si>
    <t>eec11bb2f9e7f428afcfe4036a79dbc231e1d6a0</t>
  </si>
  <si>
    <t>d432d2e50be1974bff5c30b9911e5a6ddf27a725</t>
  </si>
  <si>
    <t>31dd0e70b3e3d84d2f048b6dcd522c6b409f913f</t>
  </si>
  <si>
    <t>072d42fd7f374de0e4ce59b5ce711df4f5bff744</t>
  </si>
  <si>
    <t>c0fcdc06f1b1af2fdb88fbef0cd85546a848be50</t>
  </si>
  <si>
    <t>d9c3bebb6b5b48dea69d5548b2d75db009812ee5</t>
  </si>
  <si>
    <t>b6fe6121a9942ba4d0b41a9f4d7d5f023bbb4ff1</t>
  </si>
  <si>
    <t>1881bea84dbf26aec2e6231231e24ae0fe48bb4e</t>
  </si>
  <si>
    <t>9ce6d26279363cde5bb2dc0266415b0dd6f646a0</t>
  </si>
  <si>
    <t>11034679871b5ad8afa0c18fccd8c19289f7e1c1</t>
  </si>
  <si>
    <t>c1659f322c082f20c0256cd4779e2c38a2b56ecc</t>
  </si>
  <si>
    <t>5bb8d17eacd7e6d5bb9ea5ef18167664b645eb3c</t>
  </si>
  <si>
    <t>3be5d76cc11ee3e8412299b6f6d42c5f655bed06</t>
  </si>
  <si>
    <t>a156d9a1bd205367c5b4dd8d12e6246090fafbbd</t>
  </si>
  <si>
    <t>Stefano</t>
  </si>
  <si>
    <t>Charissis</t>
  </si>
  <si>
    <t>0ee5538e5d03b678005ea8442d21cf18751c4afb</t>
  </si>
  <si>
    <t>Stephen</t>
  </si>
  <si>
    <t>Lee</t>
  </si>
  <si>
    <t>0cc8d91cb3f1a60d5a80f97ec13660b850b99bc3</t>
  </si>
  <si>
    <t>Tyler</t>
  </si>
  <si>
    <t>Brock</t>
  </si>
  <si>
    <t>a353e16805d573af3d5ab4d32fbda87ec98d5c40</t>
  </si>
  <si>
    <t>8ec5d664cbc47578d01ffb07aa31f32544b1a345</t>
  </si>
  <si>
    <t>cdd1172ad392b8c2321e4e140b020edf8c97b7c9</t>
  </si>
  <si>
    <t>Veres</t>
  </si>
  <si>
    <t>Lajos</t>
  </si>
  <si>
    <t>a98f839cf93baba5e424c427f4ed73395e7c3c1e</t>
  </si>
  <si>
    <t>jstests/disk/</t>
  </si>
  <si>
    <t>jstests/libs/</t>
  </si>
  <si>
    <t>src/mongo/util/concurrency/</t>
  </si>
  <si>
    <t>hash</t>
  </si>
  <si>
    <t>Andreas Nilsson</t>
  </si>
  <si>
    <t>Andrew Emil</t>
  </si>
  <si>
    <t>Andrew Morrow</t>
  </si>
  <si>
    <t>Andy Schwerin</t>
  </si>
  <si>
    <t>Benety Goh</t>
  </si>
  <si>
    <t>Craig Harris</t>
  </si>
  <si>
    <t>David Murphy</t>
  </si>
  <si>
    <t>David Storch</t>
  </si>
  <si>
    <t>Dmitry Kostenko</t>
  </si>
  <si>
    <t>Eliot Horowitz</t>
  </si>
  <si>
    <t>Eric Milkie</t>
  </si>
  <si>
    <t>Ernie Hershey</t>
  </si>
  <si>
    <t>Greg Studer</t>
  </si>
  <si>
    <t>Hari Khalsa</t>
  </si>
  <si>
    <t>Idan Kamara</t>
  </si>
  <si>
    <t>James Page</t>
  </si>
  <si>
    <t>Jason Rassi</t>
  </si>
  <si>
    <t>Jonathan Reams</t>
  </si>
  <si>
    <t>Kaloian Manassiev</t>
  </si>
  <si>
    <t>Kevin Pulo</t>
  </si>
  <si>
    <t>Lu Guanqun</t>
  </si>
  <si>
    <t>Mark Benvenuto</t>
  </si>
  <si>
    <t>Mathias Stearn</t>
  </si>
  <si>
    <t>Matt Kangas</t>
  </si>
  <si>
    <t>Michael Whittaker</t>
  </si>
  <si>
    <t>Nick Stenning</t>
  </si>
  <si>
    <t>Randolph Tan</t>
  </si>
  <si>
    <t>Shaun Verch</t>
  </si>
  <si>
    <t>Siyuan Zhou</t>
  </si>
  <si>
    <t>Spencer T</t>
  </si>
  <si>
    <t>Stefano Charissis</t>
  </si>
  <si>
    <t>Stephen Lee</t>
  </si>
  <si>
    <t>Tyler Brock</t>
  </si>
  <si>
    <t>Veres Lajos</t>
  </si>
  <si>
    <t>Row Labels</t>
  </si>
  <si>
    <t>(blank)</t>
  </si>
  <si>
    <t>Grand Total</t>
  </si>
  <si>
    <t>Column Labels</t>
  </si>
  <si>
    <t>Sum of LOC Per Component</t>
  </si>
  <si>
    <t>Components</t>
  </si>
  <si>
    <t>Total LOC</t>
  </si>
  <si>
    <t>% of LOC</t>
  </si>
  <si>
    <t>Ownership</t>
  </si>
  <si>
    <t>Adjusted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</si>
</sst>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2467.709012268519" createdVersion="5" refreshedVersion="5" minRefreshableVersion="3" recordCount="1832">
  <cacheSource type="worksheet">
    <worksheetSource ref="A1:F1048576" sheet="Sheet1"/>
  </cacheSource>
  <cacheFields count="6">
    <cacheField name="Contributor Name " numFmtId="0">
      <sharedItems containsBlank="1" count="41">
        <s v="Alex"/>
        <s v="Andreas"/>
        <s v="Andreas Nilsson"/>
        <s v="Andrew Emil"/>
        <s v="Andrew Morrow"/>
        <s v="Andy Schwerin"/>
        <s v="Benety Goh"/>
        <s v="Craig Harris"/>
        <s v="daveh86"/>
        <s v="David Murphy"/>
        <s v="David Storch"/>
        <s v="Dmitry Kostenko"/>
        <s v="Eliot Horowitz"/>
        <s v="Eric Milkie"/>
        <s v="Ernie Hershey"/>
        <s v="eshamaharishi"/>
        <s v="Greg Studer"/>
        <s v="Hari Khalsa"/>
        <s v="Idan Kamara"/>
        <s v="James Page"/>
        <s v="Jason Rassi"/>
        <s v="Jonathan"/>
        <s v="Jonathan Reams"/>
        <s v="Kaloian Manassiev"/>
        <s v="Kevin Pulo"/>
        <s v="Lu Guanqun"/>
        <s v="Mark Benvenuto"/>
        <s v="Mathias Stearn"/>
        <s v="matt"/>
        <s v="Matt Kangas"/>
        <s v="Michael Whittaker"/>
        <s v="Nick Stenning"/>
        <s v="Randolph Tan"/>
        <s v="Shaun Verch"/>
        <s v="Siyuan Zhou"/>
        <s v="Spencer T"/>
        <s v="Stefano Charissis"/>
        <s v="Stephen Lee"/>
        <s v="Tyler Brock"/>
        <s v="Veres Lajos"/>
        <m/>
      </sharedItems>
    </cacheField>
    <cacheField name="Commit Hash " numFmtId="0">
      <sharedItems containsBlank="1"/>
    </cacheField>
    <cacheField name="Percentages Per Component" numFmtId="0">
      <sharedItems containsString="0" containsBlank="1" containsNumber="1" minValue="0" maxValue="1"/>
    </cacheField>
    <cacheField name="Components(Directories)" numFmtId="0">
      <sharedItems containsBlank="1" count="390">
        <m/>
        <s v="src/mongo/db/catalog/"/>
        <s v="src/mongo/db/storage/mmap_v1/"/>
        <s v="src/mongo/db/storage/"/>
        <s v="src/mongo/db/structure/btree/"/>
        <s v="src/mongo/db/structure/catalog/"/>
        <s v="src/mongo/db/structure/"/>
        <s v="src/mongo/db/"/>
        <s v="src/mongo/db/commands/"/>
        <s v="src/mongo/db/auth/"/>
        <s v="jstests/core/"/>
        <s v="jstests/noPassthrough/"/>
        <s v="src/mongo/shell/"/>
        <s v="src/mongo/db/repl/"/>
        <s v="src/mongo/client/"/>
        <s v="src/mongo/util/net/"/>
        <s v="src/mongo/s/"/>
        <s v="src/mongo/db/stats/"/>
        <s v="src/mongo/logger/"/>
        <s v="src/mongo/util/mongoutils/"/>
        <s v="src/mongo/dbtests/"/>
        <s v="src/mongo/util/"/>
        <s v="src/mongo/base/"/>
        <s v="src/mongo/"/>
        <s v="src/mongo/stdx/"/>
        <s v="src/third_party/boost/boost/container/allocator/"/>
        <s v="src/third_party/boost/boost/container/detail/"/>
        <s v="src/third_party/boost/boost/container/"/>
        <s v="src/third_party/boost/boost/intrusive/detail/"/>
        <s v="src/third_party/boost/boost/intrusive/"/>
        <s v="src/third_party/boost/boost/move/"/>
        <s v="src/third_party/boost/boost/preprocessor/arithmetic/"/>
        <s v="src/third_party/boost/boost/preprocessor/array/"/>
        <s v="src/third_party/boost/boost/preprocessor/comparison/"/>
        <s v="src/third_party/boost/boost/preprocessor/config/"/>
        <s v="src/third_party/boost/boost/preprocessor/debug/"/>
        <s v="src/third_party/boost/boost/preprocessor/detail/"/>
        <s v="src/third_party/boost/boost/preprocessor/facilities/"/>
        <s v="src/third_party/boost/boost/preprocessor/list/"/>
        <s v="src/third_party/boost/boost/preprocessor/logical/"/>
        <s v="src/third_party/boost/boost/preprocessor/punctuation/"/>
        <s v="src/third_party/boost/boost/preprocessor/repetition/"/>
        <s v="src/third_party/boost/boost/preprocessor/selection/"/>
        <s v="src/third_party/boost/boost/preprocessor/seq/detail/"/>
        <s v="src/third_party/boost/boost/preprocessor/seq/"/>
        <s v="src/third_party/boost/boost/preprocessor/slot/"/>
        <s v="src/third_party/boost/boost/preprocessor/tuple/"/>
        <s v="src/third_party/boost/boost/preprocessor/variadic/"/>
        <s v="src/third_party/boost/boost/preprocessor/"/>
        <s v="src/third_party/boost/boost/"/>
        <s v="src/mongo/platform/"/>
        <s v="debian/"/>
        <s v="jstests/replsets/"/>
        <s v="jstests/sharding/"/>
        <s v="src/third_party/gperftools-2.0/src/base/"/>
        <s v="src/third_party/gperftools-2.0/src/google/"/>
        <s v="src/third_party/gperftools-2.0/src/gperftools/"/>
        <s v="src/third_party/gperftools-2.0/src/solaris/"/>
        <s v="src/third_party/gperftools-2.0/src/tests/"/>
        <s v="src/third_party/gperftools-2.0/src/third_party/"/>
        <s v="src/third_party/gperftools-2.0/src/windows/google/"/>
        <s v="src/third_party/gperftools-2.0/src/windows/gperftools/"/>
        <s v="src/third_party/gperftools-2.0/src/windows/"/>
        <s v="src/third_party/gperftools-2.0/src/"/>
        <s v="src/third_party/gperftools-2.0/"/>
        <s v="src/third_party/"/>
        <s v="src/third_party/gperftools-2.2/src/"/>
        <s v="src/mongo/db/index/"/>
        <s v="src/mongo/db/ops/"/>
        <s v="src/mongo/db/commands/write_commands/"/>
        <s v="src/mongo/db/concurrency/"/>
        <s v="src/mongo/db/query/"/>
        <s v="src/mongo/db/exec/"/>
        <s v="jstests/noPassthroughWithMongod/"/>
        <s v="src/mongo/db/storage/heap1/"/>
        <s v="src/mongo/db/matcher/"/>
        <s v="src/mongo/client/examples/"/>
        <s v="src/mongo/db/storage/rocks/"/>
        <s v="src/mongo/db/pipeline/"/>
        <s v="src/mongo/tools/"/>
        <s v="buildscripts/"/>
        <s v="rpm/"/>
        <s v="src/mongo/db/geo/"/>
        <s v="src/mongo/s/write_ops/"/>
        <s v="jstests/tool/"/>
        <s v="src/mongo/dbtests/perf/"/>
        <s v="src/mongo/scripting/"/>
        <s v="src/mongo/util/options_parser/"/>
        <s v="src/"/>
        <s v="site_scons/site_tools/"/>
        <s v="src/third_party/boost-1.55.0/"/>
        <s v="src/third_party/boost-1.55.0/boost/algorithm/cxx11/"/>
        <s v="src/third_party/boost-1.55.0/boost/algorithm/cxx14/"/>
        <s v="src/third_party/boost-1.55.0/boost/algorithm/searching/detail/"/>
        <s v="src/third_party/boost-1.55.0/boost/algorithm/searching/"/>
        <s v="src/third_party/boost-1.55.0/boost/algorithm/string/detail/"/>
        <s v="src/third_party/boost-1.55.0/boost/algorithm/string/std/"/>
        <s v="src/third_party/boost-1.55.0/boost/algorithm/string/"/>
        <s v="src/third_party/boost-1.55.0/boost/algorithm/"/>
        <s v="src/third_party/boost-1.55.0/boost/archive/detail/"/>
        <s v="src/third_party/boost-1.55.0/boost/archive/impl/"/>
        <s v="src/third_party/boost-1.55.0/boost/archive/iterators/"/>
        <s v="src/third_party/boost-1.55.0/boost/archive/"/>
        <s v="src/third_party/boost-1.55.0/boost/assign/"/>
        <s v="src/third_party/boost-1.55.0/boost/atomic/detail/"/>
        <s v="src/third_party/boost-1.55.0/boost/atomic/"/>
        <s v="src/third_party/boost-1.55.0/boost/bind/"/>
        <s v="src/third_party/boost-1.55.0/boost/chrono/detail/inlined/mac/"/>
        <s v="src/third_party/boost-1.55.0/boost/chrono/detail/inlined/posix/"/>
        <s v="src/third_party/boost-1.55.0/boost/chrono/detail/inlined/win/"/>
        <s v="src/third_party/boost-1.55.0/boost/chrono/detail/inlined/"/>
        <s v="src/third_party/boost-1.55.0/boost/chrono/detail/no_warning/"/>
        <s v="src/third_party/boost-1.55.0/boost/chrono/detail/"/>
        <s v="src/third_party/boost-1.55.0/boost/chrono/io/utility/"/>
        <s v="src/third_party/boost-1.55.0/boost/chrono/io/"/>
        <s v="src/third_party/boost-1.55.0/boost/chrono/io_v1/"/>
        <s v="src/third_party/boost-1.55.0/boost/chrono/typeof/boost/chrono/"/>
        <s v="src/third_party/boost-1.55.0/boost/chrono/typeof/boost/"/>
        <s v="src/third_party/boost-1.55.0/boost/chrono/"/>
        <s v="src/third_party/boost-1.55.0/boost/concept/detail/"/>
        <s v="src/third_party/boost-1.55.0/boost/concept/"/>
        <s v="src/third_party/boost-1.55.0/boost/config/abi/"/>
        <s v="src/third_party/boost-1.55.0/boost/config/compiler/"/>
        <s v="src/third_party/boost-1.55.0/boost/config/no_tr1/"/>
        <s v="src/third_party/boost-1.55.0/boost/config/platform/"/>
        <s v="src/third_party/boost-1.55.0/boost/config/stdlib/"/>
        <s v="src/third_party/boost-1.55.0/boost/config/"/>
        <s v="src/third_party/boost-1.55.0/boost/container/detail/"/>
        <s v="src/third_party/boost-1.55.0/boost/container/"/>
        <s v="src/third_party/boost-1.55.0/boost/date_time/gregorian/"/>
        <s v="src/third_party/boost-1.55.0/boost/date_time/local_time/"/>
        <s v="src/third_party/boost-1.55.0/boost/date_time/posix_time/"/>
        <s v="src/third_party/boost-1.55.0/boost/date_time/"/>
        <s v="src/third_party/boost-1.55.0/boost/detail/winapi/"/>
        <s v="src/third_party/boost-1.55.0/boost/detail/"/>
        <s v="src/third_party/boost-1.55.0/boost/exception/detail/"/>
        <s v="src/third_party/boost-1.55.0/boost/exception/"/>
        <s v="src/third_party/boost-1.55.0/boost/filesystem/detail/"/>
        <s v="src/third_party/boost-1.55.0/boost/filesystem/"/>
        <s v="src/third_party/boost-1.55.0/boost/format/detail/"/>
        <s v="src/third_party/boost-1.55.0/boost/format/"/>
        <s v="src/third_party/boost-1.55.0/boost/function/detail/"/>
        <s v="src/third_party/boost-1.55.0/boost/function/"/>
        <s v="src/third_party/boost-1.55.0/boost/functional/hash/detail/"/>
        <s v="src/third_party/boost-1.55.0/boost/functional/hash/"/>
        <s v="src/third_party/boost-1.55.0/boost/functional/"/>
        <s v="src/third_party/boost-1.55.0/boost/fusion/adapted/mpl/detail/"/>
        <s v="src/third_party/boost-1.55.0/boost/fusion/adapted/mpl/"/>
        <s v="src/third_party/boost-1.55.0/boost/fusion/adapted/struct/detail/"/>
        <s v="src/third_party/boost-1.55.0/boost/fusion/adapted/struct/"/>
        <s v="src/third_party/boost-1.55.0/boost/fusion/adapted/"/>
        <s v="src/third_party/boost-1.55.0/boost/fusion/algorithm/transformation/"/>
        <s v="src/third_party/boost-1.55.0/boost/fusion/container/generation/"/>
        <s v="src/third_party/boost-1.55.0/boost/fusion/container/list/detail/preprocessed/"/>
        <s v="src/third_party/boost-1.55.0/boost/fusion/container/list/detail/"/>
        <s v="src/third_party/boost-1.55.0/boost/fusion/container/list/"/>
        <s v="src/third_party/boost-1.55.0/boost/fusion/container/vector/detail/preprocessed/"/>
        <s v="src/third_party/boost-1.55.0/boost/fusion/container/vector/detail/"/>
        <s v="src/third_party/boost-1.55.0/boost/fusion/container/vector/"/>
        <s v="src/third_party/boost-1.55.0/boost/fusion/include/"/>
        <s v="src/third_party/boost-1.55.0/boost/fusion/iterator/detail/"/>
        <s v="src/third_party/boost-1.55.0/boost/fusion/iterator/mpl/"/>
        <s v="src/third_party/boost-1.55.0/boost/fusion/iterator/"/>
        <s v="src/third_party/boost-1.55.0/boost/fusion/mpl/"/>
        <s v="src/third_party/boost-1.55.0/boost/fusion/sequence/comparison/detail/"/>
        <s v="src/third_party/boost-1.55.0/boost/fusion/sequence/comparison/"/>
        <s v="src/third_party/boost-1.55.0/boost/fusion/sequence/intrinsic/detail/"/>
        <s v="src/third_party/boost-1.55.0/boost/fusion/sequence/intrinsic/"/>
        <s v="src/third_party/boost-1.55.0/boost/fusion/sequence/io/detail/"/>
        <s v="src/third_party/boost-1.55.0/boost/fusion/sequence/io/"/>
        <s v="src/third_party/boost-1.55.0/boost/fusion/sequence/"/>
        <s v="src/third_party/boost-1.55.0/boost/fusion/support/detail/"/>
        <s v="src/third_party/boost-1.55.0/boost/fusion/support/"/>
        <s v="src/third_party/boost-1.55.0/boost/fusion/tuple/detail/preprocessed/"/>
        <s v="src/third_party/boost-1.55.0/boost/fusion/tuple/detail/"/>
        <s v="src/third_party/boost-1.55.0/boost/fusion/tuple/"/>
        <s v="src/third_party/boost-1.55.0/boost/fusion/view/iterator_range/detail/"/>
        <s v="src/third_party/boost-1.55.0/boost/fusion/view/iterator_range/"/>
        <s v="src/third_party/boost-1.55.0/boost/fusion/view/joint_view/detail/"/>
        <s v="src/third_party/boost-1.55.0/boost/fusion/view/joint_view/"/>
        <s v="src/third_party/boost-1.55.0/boost/fusion/view/single_view/detail/"/>
        <s v="src/third_party/boost-1.55.0/boost/fusion/view/single_view/"/>
        <s v="src/third_party/boost-1.55.0/boost/fusion/view/"/>
        <s v="src/third_party/boost-1.55.0/boost/fusion/"/>
        <s v="src/third_party/boost-1.55.0/boost/integer/"/>
        <s v="src/third_party/boost-1.55.0/boost/interprocess/allocators/detail/"/>
        <s v="src/third_party/boost-1.55.0/boost/interprocess/allocators/"/>
        <s v="src/third_party/boost-1.55.0/boost/interprocess/containers/"/>
        <s v="src/third_party/boost-1.55.0/boost/interprocess/detail/"/>
        <s v="src/third_party/boost-1.55.0/boost/interprocess/indexes/"/>
        <s v="src/third_party/boost-1.55.0/boost/interprocess/mem_algo/detail/"/>
        <s v="src/third_party/boost-1.55.0/boost/interprocess/mem_algo/"/>
        <s v="src/third_party/boost-1.55.0/boost/interprocess/smart_ptr/"/>
        <s v="src/third_party/boost-1.55.0/boost/interprocess/streams/"/>
        <s v="src/third_party/boost-1.55.0/boost/interprocess/sync/posix/"/>
        <s v="src/third_party/boost-1.55.0/boost/interprocess/sync/spin/"/>
        <s v="src/third_party/boost-1.55.0/boost/interprocess/sync/windows/"/>
        <s v="src/third_party/boost-1.55.0/boost/interprocess/sync/"/>
        <s v="src/third_party/boost-1.55.0/boost/interprocess/"/>
        <s v="src/third_party/boost-1.55.0/boost/intrusive/detail/"/>
        <s v="src/third_party/boost-1.55.0/boost/intrusive/"/>
        <s v="src/third_party/boost-1.55.0/boost/io/detail/"/>
        <s v="src/third_party/boost-1.55.0/boost/io/"/>
        <s v="src/third_party/boost-1.55.0/boost/iterator/detail/"/>
        <s v="src/third_party/boost-1.55.0/boost/iterator/"/>
        <s v="src/third_party/boost-1.55.0/boost/lambda/detail/"/>
        <s v="src/third_party/boost-1.55.0/boost/lambda/"/>
        <s v="src/third_party/boost-1.55.0/boost/math/constants/"/>
        <s v="src/third_party/boost-1.55.0/boost/math/distributions/detail/"/>
        <s v="src/third_party/boost-1.55.0/boost/math/distributions/"/>
        <s v="src/third_party/boost-1.55.0/boost/math/policies/"/>
        <s v="src/third_party/boost-1.55.0/boost/math/special_functions/detail/"/>
        <s v="src/third_party/boost-1.55.0/boost/math/special_functions/"/>
        <s v="src/third_party/boost-1.55.0/boost/math/tools/detail/"/>
        <s v="src/third_party/boost-1.55.0/boost/math/tools/"/>
        <s v="src/third_party/boost-1.55.0/boost/math/"/>
        <s v="src/third_party/boost-1.55.0/boost/move/detail/"/>
        <s v="src/third_party/boost-1.55.0/boost/move/"/>
        <s v="src/third_party/boost-1.55.0/boost/mpl/aux_/config/"/>
        <s v="src/third_party/boost-1.55.0/boost/mpl/aux_/preprocessed/gcc/"/>
        <s v="src/third_party/boost-1.55.0/boost/mpl/aux_/preprocessed/no_ctps/"/>
        <s v="src/third_party/boost-1.55.0/boost/mpl/aux_/preprocessed/no_ttp/"/>
        <s v="src/third_party/boost-1.55.0/boost/mpl/aux_/preprocessed/plain/"/>
        <s v="src/third_party/boost-1.55.0/boost/mpl/aux_/preprocessor/"/>
        <s v="src/third_party/boost-1.55.0/boost/mpl/aux_/"/>
        <s v="src/third_party/boost-1.55.0/boost/mpl/limits/"/>
        <s v="src/third_party/boost-1.55.0/boost/mpl/list/aux_/preprocessed/plain/"/>
        <s v="src/third_party/boost-1.55.0/boost/mpl/list/aux_/"/>
        <s v="src/third_party/boost-1.55.0/boost/mpl/list/"/>
        <s v="src/third_party/boost-1.55.0/boost/mpl/set/aux_/"/>
        <s v="src/third_party/boost-1.55.0/boost/mpl/set/"/>
        <s v="src/third_party/boost-1.55.0/boost/mpl/vector/aux_/preprocessed/no_ctps/"/>
        <s v="src/third_party/boost-1.55.0/boost/mpl/vector/aux_/preprocessed/plain/"/>
        <s v="src/third_party/boost-1.55.0/boost/mpl/vector/aux_/preprocessed/typeof_based/"/>
        <s v="src/third_party/boost-1.55.0/boost/mpl/vector/aux_/"/>
        <s v="src/third_party/boost-1.55.0/boost/mpl/vector/"/>
        <s v="src/third_party/boost-1.55.0/boost/mpl/"/>
        <s v="src/third_party/boost-1.55.0/boost/multi_index/detail/"/>
        <s v="src/third_party/boost-1.55.0/boost/multi_index/"/>
        <s v="src/third_party/boost-1.55.0/boost/numeric/conversion/detail/preprocessed/"/>
        <s v="src/third_party/boost-1.55.0/boost/numeric/conversion/detail/"/>
        <s v="src/third_party/boost-1.55.0/boost/numeric/conversion/"/>
        <s v="src/third_party/boost-1.55.0/boost/optional/"/>
        <s v="src/third_party/boost-1.55.0/boost/parameter/aux_/"/>
        <s v="src/third_party/boost-1.55.0/boost/pending/"/>
        <s v="src/third_party/boost-1.55.0/boost/predef/architecture/x86/"/>
        <s v="src/third_party/boost-1.55.0/boost/predef/architecture/"/>
        <s v="src/third_party/boost-1.55.0/boost/predef/detail/"/>
        <s v="src/third_party/boost-1.55.0/boost/predef/library/c/"/>
        <s v="src/third_party/boost-1.55.0/boost/predef/os/bsd/"/>
        <s v="src/third_party/boost-1.55.0/boost/predef/os/"/>
        <s v="src/third_party/boost-1.55.0/boost/predef/other/"/>
        <s v="src/third_party/boost-1.55.0/boost/predef/"/>
        <s v="src/third_party/boost-1.55.0/boost/preprocessor/arithmetic/detail/"/>
        <s v="src/third_party/boost-1.55.0/boost/preprocessor/arithmetic/"/>
        <s v="src/third_party/boost-1.55.0/boost/preprocessor/array/"/>
        <s v="src/third_party/boost-1.55.0/boost/preprocessor/comparison/"/>
        <s v="src/third_party/boost-1.55.0/boost/preprocessor/config/"/>
        <s v="src/third_party/boost-1.55.0/boost/preprocessor/control/detail/dmc/"/>
        <s v="src/third_party/boost-1.55.0/boost/preprocessor/control/detail/edg/"/>
        <s v="src/third_party/boost-1.55.0/boost/preprocessor/control/detail/msvc/"/>
        <s v="src/third_party/boost-1.55.0/boost/preprocessor/control/detail/"/>
        <s v="src/third_party/boost-1.55.0/boost/preprocessor/control/"/>
        <s v="src/third_party/boost-1.55.0/boost/preprocessor/debug/"/>
        <s v="src/third_party/boost-1.55.0/boost/preprocessor/detail/dmc/"/>
        <s v="src/third_party/boost-1.55.0/boost/preprocessor/detail/"/>
        <s v="src/third_party/boost-1.55.0/boost/preprocessor/facilities/"/>
        <s v="src/third_party/boost-1.55.0/boost/preprocessor/iteration/detail/bounds/"/>
        <s v="src/third_party/boost-1.55.0/boost/preprocessor/iteration/detail/iter/"/>
        <s v="src/third_party/boost-1.55.0/boost/preprocessor/iteration/detail/"/>
        <s v="src/third_party/boost-1.55.0/boost/preprocessor/iteration/"/>
        <s v="src/third_party/boost-1.55.0/boost/preprocessor/list/detail/dmc/"/>
        <s v="src/third_party/boost-1.55.0/boost/preprocessor/list/detail/edg/"/>
        <s v="src/third_party/boost-1.55.0/boost/preprocessor/list/detail/"/>
        <s v="src/third_party/boost-1.55.0/boost/preprocessor/list/"/>
        <s v="src/third_party/boost-1.55.0/boost/preprocessor/logical/"/>
        <s v="src/third_party/boost-1.55.0/boost/preprocessor/punctuation/"/>
        <s v="src/third_party/boost-1.55.0/boost/preprocessor/repetition/detail/dmc/"/>
        <s v="src/third_party/boost-1.55.0/boost/preprocessor/repetition/detail/edg/"/>
        <s v="src/third_party/boost-1.55.0/boost/preprocessor/repetition/detail/msvc/"/>
        <s v="src/third_party/boost-1.55.0/boost/preprocessor/repetition/detail/"/>
        <s v="src/third_party/boost-1.55.0/boost/preprocessor/repetition/"/>
        <s v="src/third_party/boost-1.55.0/boost/preprocessor/seq/detail/"/>
        <s v="src/third_party/boost-1.55.0/boost/preprocessor/seq/"/>
        <s v="src/third_party/boost-1.55.0/boost/preprocessor/slot/detail/"/>
        <s v="src/third_party/boost-1.55.0/boost/preprocessor/slot/"/>
        <s v="src/third_party/boost-1.55.0/boost/preprocessor/tuple/"/>
        <s v="src/third_party/boost-1.55.0/boost/preprocessor/variadic/"/>
        <s v="src/third_party/boost-1.55.0/boost/preprocessor/"/>
        <s v="src/third_party/boost-1.55.0/boost/program_options/detail/"/>
        <s v="src/third_party/boost-1.55.0/boost/program_options/"/>
        <s v="src/third_party/boost-1.55.0/boost/random/detail/"/>
        <s v="src/third_party/boost-1.55.0/boost/random/"/>
        <s v="src/third_party/boost-1.55.0/boost/range/algorithm/"/>
        <s v="src/third_party/boost-1.55.0/boost/range/detail/vc6/"/>
        <s v="src/third_party/boost-1.55.0/boost/range/detail/"/>
        <s v="src/third_party/boost-1.55.0/boost/range/"/>
        <s v="src/third_party/boost-1.55.0/boost/ratio/detail/mpl/"/>
        <s v="src/third_party/boost-1.55.0/boost/ratio/detail/"/>
        <s v="src/third_party/boost-1.55.0/boost/ratio/mpl/"/>
        <s v="src/third_party/boost-1.55.0/boost/ratio/"/>
        <s v="src/third_party/boost-1.55.0/boost/regex/config/"/>
        <s v="src/third_party/boost-1.55.0/boost/regex/pending/"/>
        <s v="src/third_party/boost-1.55.0/boost/regex/v4/"/>
        <s v="src/third_party/boost-1.55.0/boost/regex/"/>
        <s v="src/third_party/boost-1.55.0/boost/serialization/detail/"/>
        <s v="src/third_party/boost-1.55.0/boost/serialization/"/>
        <s v="src/third_party/boost-1.55.0/boost/smart_ptr/detail/"/>
        <s v="src/third_party/boost-1.55.0/boost/smart_ptr/"/>
        <s v="src/third_party/boost-1.55.0/boost/spirit/home/classic/core/composite/impl/"/>
        <s v="src/third_party/boost-1.55.0/boost/spirit/home/classic/core/composite/"/>
        <s v="src/third_party/boost-1.55.0/boost/spirit/home/classic/core/impl/"/>
        <s v="src/third_party/boost-1.55.0/boost/spirit/home/classic/core/non_terminal/impl/"/>
        <s v="src/third_party/boost-1.55.0/boost/spirit/home/classic/core/non_terminal/"/>
        <s v="src/third_party/boost-1.55.0/boost/spirit/home/classic/core/primitives/impl/"/>
        <s v="src/third_party/boost-1.55.0/boost/spirit/home/classic/core/primitives/"/>
        <s v="src/third_party/boost-1.55.0/boost/spirit/home/classic/core/scanner/impl/"/>
        <s v="src/third_party/boost-1.55.0/boost/spirit/home/classic/core/scanner/"/>
        <s v="src/third_party/boost-1.55.0/boost/spirit/home/classic/core/"/>
        <s v="src/third_party/boost-1.55.0/boost/spirit/home/classic/debug/"/>
        <s v="src/third_party/boost-1.55.0/boost/spirit/home/classic/meta/"/>
        <s v="src/third_party/boost-1.55.0/boost/spirit/home/classic/utility/impl/chset/"/>
        <s v="src/third_party/boost-1.55.0/boost/spirit/home/classic/utility/impl/"/>
        <s v="src/third_party/boost-1.55.0/boost/spirit/home/classic/utility/"/>
        <s v="src/third_party/boost-1.55.0/boost/spirit/home/classic/"/>
        <s v="src/third_party/boost-1.55.0/boost/spirit/include/"/>
        <s v="src/third_party/boost-1.55.0/boost/system/"/>
        <s v="src/third_party/boost-1.55.0/boost/test/detail/"/>
        <s v="src/third_party/boost-1.55.0/boost/test/impl/"/>
        <s v="src/third_party/boost-1.55.0/boost/test/included/"/>
        <s v="src/third_party/boost-1.55.0/boost/test/output/"/>
        <s v="src/third_party/boost-1.55.0/boost/test/utils/basic_cstring/"/>
        <s v="src/third_party/boost-1.55.0/boost/test/utils/iterator/"/>
        <s v="src/third_party/boost-1.55.0/boost/test/utils/runtime/cla/detail/"/>
        <s v="src/third_party/boost-1.55.0/boost/test/utils/runtime/cla/iface/"/>
        <s v="src/third_party/boost-1.55.0/boost/test/utils/runtime/cla/"/>
        <s v="src/third_party/boost-1.55.0/boost/test/utils/runtime/env/"/>
        <s v="src/third_party/boost-1.55.0/boost/test/utils/runtime/"/>
        <s v="src/third_party/boost-1.55.0/boost/test/utils/"/>
        <s v="src/third_party/boost-1.55.0/boost/test/"/>
        <s v="src/third_party/boost-1.55.0/boost/thread/detail/"/>
        <s v="src/third_party/boost-1.55.0/boost/thread/pthread/"/>
        <s v="src/third_party/boost-1.55.0/boost/thread/v2/"/>
        <s v="src/third_party/boost-1.55.0/boost/thread/win32/"/>
        <s v="src/third_party/boost-1.55.0/boost/thread/"/>
        <s v="src/third_party/boost-1.55.0/boost/timer/"/>
        <s v="src/third_party/boost-1.55.0/boost/tr1/detail/"/>
        <s v="src/third_party/boost-1.55.0/boost/tr1/tr1/"/>
        <s v="src/third_party/boost-1.55.0/boost/tr1/"/>
        <s v="src/third_party/boost-1.55.0/boost/tuple/detail/"/>
        <s v="src/third_party/boost-1.55.0/boost/tuple/"/>
        <s v="src/third_party/boost-1.55.0/boost/type_traits/detail/"/>
        <s v="src/third_party/boost-1.55.0/boost/type_traits/msvc/"/>
        <s v="src/third_party/boost-1.55.0/boost/type_traits/"/>
        <s v="src/third_party/boost-1.55.0/boost/typeof/msvc/"/>
        <s v="src/third_party/boost-1.55.0/boost/typeof/"/>
        <s v="src/third_party/boost-1.55.0/boost/unordered/detail/"/>
        <s v="src/third_party/boost-1.55.0/boost/unordered/"/>
        <s v="src/third_party/boost-1.55.0/boost/utility/detail/"/>
        <s v="src/third_party/boost-1.55.0/boost/utility/"/>
        <s v="src/third_party/boost-1.55.0/boost/"/>
        <s v="src/third_party/boost-1.55.0/libs/atomic/src/"/>
        <s v="src/third_party/boost-1.55.0/libs/bind/"/>
        <s v="src/third_party/boost-1.55.0/libs/chrono/src/"/>
        <s v="src/third_party/boost-1.55.0/libs/date_time/data/"/>
        <s v="src/third_party/boost-1.55.0/libs/date_time/src/gregorian/"/>
        <s v="src/third_party/boost-1.55.0/libs/date_time/src/posix_time/"/>
        <s v="src/third_party/boost-1.55.0/libs/exception/src/"/>
        <s v="src/third_party/boost-1.55.0/libs/filesystem/src/"/>
        <s v="src/third_party/boost-1.55.0/libs/program_options/src/"/>
        <s v="src/third_party/boost-1.55.0/libs/random/src/"/>
        <s v="src/third_party/boost-1.55.0/libs/regex/src/"/>
        <s v="src/third_party/boost-1.55.0/libs/serialization/src/"/>
        <s v="src/third_party/boost-1.55.0/libs/smart_ptr/src/"/>
        <s v="src/third_party/boost-1.55.0/libs/system/src/"/>
        <s v="src/third_party/boost-1.55.0/libs/thread/src/pthread/"/>
        <s v="src/third_party/boost-1.55.0/libs/thread/src/win32/"/>
        <s v="src/third_party/boost-1.55.0/libs/thread/src/"/>
        <s v="src/third_party/boost-1.55.0/libs/timer/src/"/>
        <s v="src/mongo/db/fts/"/>
        <s v="jstests/slow2/"/>
        <s v="docs/"/>
        <s v="src/mongo/bson/"/>
        <s v="jstests/auth/"/>
        <s v="jstests/multiVersion/"/>
        <s v="jstests/multiVersion/libs/"/>
        <s v="jstests/ssl/"/>
        <s v="jstests/disk/"/>
        <s v="jstests/libs/"/>
        <s v="src/mongo/util/concurrency/"/>
      </sharedItems>
    </cacheField>
    <cacheField name="Total Lines of Code for Commit" numFmtId="0">
      <sharedItems containsBlank="1" containsMixedTypes="1" containsNumber="1" containsInteger="1" minValue="0" maxValue="619518"/>
    </cacheField>
    <cacheField name="LOC Per Component" numFmtId="0">
      <sharedItems containsBlank="1" containsMixedTypes="1" containsNumber="1" minValue="0" maxValue="39013.317000000003" count="605">
        <e v="#VALUE!"/>
        <n v="0"/>
        <n v="11.270999999999999"/>
        <n v="9.282"/>
        <n v="57.018000000000001"/>
        <n v="7.2930000000000001"/>
        <n v="20.111000000000001"/>
        <n v="112.268"/>
        <n v="3.0939999999999999"/>
        <n v="14"/>
        <n v="55.744"/>
        <n v="78.122"/>
        <n v="4"/>
        <n v="44"/>
        <n v="15"/>
        <n v="7"/>
        <n v="75"/>
        <n v="3.2429999999999999"/>
        <n v="19.733999999999998"/>
        <n v="0.69500000000000006"/>
        <n v="3.5999999999999996"/>
        <n v="10.004"/>
        <n v="0.73199999999999998"/>
        <n v="19.215"/>
        <n v="2.3180000000000001"/>
        <n v="27.755000000000003"/>
        <n v="8.4160000000000004"/>
        <n v="3.04"/>
        <n v="9.1839999999999993"/>
        <n v="1.024"/>
        <n v="10.24"/>
        <n v="24"/>
        <n v="1.1000000000000001"/>
        <n v="7.5900000000000007"/>
        <n v="46.254999999999995"/>
        <n v="72"/>
        <n v="12.797000000000001"/>
        <n v="54.136000000000003"/>
        <n v="241"/>
        <n v="31"/>
        <n v="18"/>
        <n v="2"/>
        <n v="114"/>
        <n v="141"/>
        <n v="1.411"/>
        <n v="1408.1780000000001"/>
        <n v="57"/>
        <n v="1221.5520000000001"/>
        <n v="5802.3720000000003"/>
        <n v="16109.216999999999"/>
        <n v="5191.5960000000005"/>
        <n v="39013.317000000003"/>
        <n v="152.69400000000002"/>
        <n v="76.347000000000008"/>
        <n v="534.42899999999997"/>
        <n v="1755.981"/>
        <n v="1450.5930000000001"/>
        <n v="229.041"/>
        <n v="1603.287"/>
        <n v="1297.8990000000001"/>
        <n v="763.47"/>
        <n v="11"/>
        <n v="0.999"/>
        <n v="7.992"/>
        <n v="2.028"/>
        <n v="11.804"/>
        <n v="1.95"/>
        <n v="8.19"/>
        <n v="42.872999999999998"/>
        <n v="1277.8920000000001"/>
        <n v="60.851999999999997"/>
        <n v="5.032"/>
        <n v="33.524000000000001"/>
        <n v="4.2160000000000002"/>
        <n v="20.128"/>
        <n v="4.8959999999999999"/>
        <n v="44.019999999999996"/>
        <n v="79.856000000000009"/>
        <n v="798.721"/>
        <n v="47.432000000000002"/>
        <n v="12"/>
        <n v="23.240000000000002"/>
        <n v="10.99"/>
        <n v="19.95"/>
        <n v="15.68"/>
        <n v="12299.222"/>
        <n v="344.83800000000002"/>
        <n v="2126.5009999999997"/>
        <n v="8103.6929999999993"/>
        <n v="5747.3"/>
        <n v="229.892"/>
        <n v="8563.476999999999"/>
        <n v="19655.766000000003"/>
        <n v="57.472999999999999"/>
        <n v="23.855999999999998"/>
        <n v="32.087999999999994"/>
        <n v="305.36099999999999"/>
        <n v="10"/>
        <n v="2.1280000000000001"/>
        <n v="3.7280000000000002"/>
        <n v="8"/>
        <n v="6.2"/>
        <n v="5.8280000000000003"/>
        <n v="2.1080000000000001"/>
        <n v="26.04"/>
        <n v="10.540000000000001"/>
        <n v="25.295999999999999"/>
        <n v="36.58"/>
        <n v="3.8439999999999999"/>
        <n v="3.472"/>
        <n v="3.5960000000000001"/>
        <n v="5.3760000000000003"/>
        <n v="3.444"/>
        <n v="4.1160000000000005"/>
        <n v="27.384"/>
        <n v="3.2759999999999998"/>
        <n v="1.5119999999999998"/>
        <n v="1.9319999999999999"/>
        <n v="2.6040000000000001"/>
        <n v="33.936"/>
        <n v="1.4000000000000001"/>
        <n v="1.883"/>
        <n v="3.71"/>
        <n v="10.187000000000001"/>
        <n v="8.0519999999999996"/>
        <n v="6.4049999999999994"/>
        <n v="16.531000000000002"/>
        <n v="3.9650000000000003"/>
        <n v="4.5139999999999993"/>
        <n v="11.163"/>
        <n v="1575"/>
        <n v="2.8180000000000001"/>
        <n v="1392.0920000000001"/>
        <n v="11.272"/>
        <n v="21.664000000000001"/>
        <n v="8.1240000000000006"/>
        <n v="2556.3519999999999"/>
        <n v="5.4160000000000004"/>
        <n v="2.7080000000000002"/>
        <n v="102.904"/>
        <n v="43"/>
        <n v="3"/>
        <n v="63"/>
        <n v="589.96799999999996"/>
        <n v="1327.4280000000001"/>
        <n v="184.36499999999998"/>
        <n v="1884.6200000000001"/>
        <n v="90.134"/>
        <n v="6"/>
        <n v="93.44"/>
        <n v="10.511999999999999"/>
        <n v="24.382000000000001"/>
        <n v="17.373999999999999"/>
        <n v="12.61"/>
        <n v="371.995"/>
        <n v="175.27900000000002"/>
        <n v="698.59400000000005"/>
        <n v="37"/>
        <n v="24.081"/>
        <n v="44.85"/>
        <n v="42"/>
        <n v="109"/>
        <n v="17"/>
        <n v="156"/>
        <n v="67.573999999999998"/>
        <n v="42.600999999999999"/>
        <n v="3128.1179999999999"/>
        <n v="6.2940000000000005"/>
        <n v="9.4410000000000007"/>
        <n v="1"/>
        <n v="23.1"/>
        <n v="326.55"/>
        <n v="16"/>
        <n v="19"/>
        <n v="11.407999999999999"/>
        <n v="2.976"/>
        <n v="142.35199999999998"/>
        <n v="9.92"/>
        <n v="57.536000000000001"/>
        <n v="4.96"/>
        <n v="39.68"/>
        <n v="222.70400000000001"/>
        <n v="1.984"/>
        <n v="11.58"/>
        <n v="13.290000000000001"/>
        <n v="5.07"/>
        <n v="3.9990000000000001"/>
        <n v="121.303"/>
        <n v="6.665"/>
        <n v="42.655999999999999"/>
        <n v="505.20699999999999"/>
        <n v="9.3309999999999995"/>
        <n v="605.18200000000002"/>
        <n v="14.662999999999998"/>
        <n v="2.6659999999999999"/>
        <n v="1.333"/>
        <n v="1.5669999999999999"/>
        <n v="7.835"/>
        <n v="9.402000000000001"/>
        <n v="741.19099999999992"/>
        <n v="758.428"/>
        <n v="28.206"/>
        <n v="4.7010000000000005"/>
        <n v="1.7999999999999998"/>
        <n v="49.26"/>
        <n v="6.66"/>
        <n v="2.2199999999999998"/>
        <n v="8.8079999999999998"/>
        <n v="1450.384"/>
        <n v="2.9359999999999999"/>
        <n v="1.468"/>
        <n v="30.800000000000004"/>
        <n v="3.8080000000000003"/>
        <n v="11.591999999999999"/>
        <n v="9.6879999999999988"/>
        <n v="678.64"/>
        <n v="0.68"/>
        <n v="0.73499999999999999"/>
        <n v="3.7240000000000002"/>
        <n v="2.5270000000000001"/>
        <n v="78.537999999999997"/>
        <n v="15.835999999999999"/>
        <n v="77.039999999999992"/>
        <n v="42.158000000000001"/>
        <n v="39.42"/>
        <n v="33.506999999999998"/>
        <n v="34.209000000000003"/>
        <n v="28.728000000000002"/>
        <n v="3.5490000000000004"/>
        <n v="9.4379999999999988"/>
        <n v="5"/>
        <n v="11.937000000000001"/>
        <n v="11.04"/>
        <n v="9.6479999999999997"/>
        <n v="26.315999999999999"/>
        <n v="266.29899999999998"/>
        <n v="5.0669999999999993"/>
        <n v="248.28300000000002"/>
        <n v="25.898"/>
        <n v="7.319"/>
        <n v="8.4450000000000003"/>
        <n v="66"/>
        <n v="282"/>
        <n v="280"/>
        <n v="743"/>
        <n v="45"/>
        <n v="7.6580000000000004"/>
        <n v="3.5979999999999999"/>
        <n v="155.81700000000001"/>
        <n v="42.984000000000002"/>
        <n v="160.99100000000001"/>
        <n v="23.481999999999999"/>
        <n v="14.327999999999999"/>
        <n v="40.192"/>
        <n v="197.12"/>
        <n v="18.175999999999998"/>
        <n v="72.332999999999998"/>
        <n v="409.887"/>
        <n v="290.601"/>
        <n v="54.566999999999993"/>
        <n v="43.146000000000001"/>
        <n v="298.21499999999997"/>
        <n v="79.947000000000003"/>
        <n v="15.228"/>
        <n v="18.875999999999998"/>
        <n v="23.43"/>
        <n v="23.628"/>
        <n v="352.58499999999998"/>
        <n v="113.94799999999999"/>
        <n v="469.73399999999998"/>
        <n v="460.815"/>
        <n v="41.622"/>
        <n v="14.865"/>
        <n v="1.982"/>
        <n v="0.71599999999999997"/>
        <n v="5.37"/>
        <n v="142.48400000000001"/>
        <n v="122.43600000000001"/>
        <n v="2.5060000000000002"/>
        <n v="82.34"/>
        <n v="46.002000000000002"/>
        <n v="4.9470000000000001"/>
        <n v="473.47500000000002"/>
        <n v="59.92"/>
        <n v="1.07"/>
        <n v="5.7"/>
        <n v="0.89999999999999991"/>
        <n v="8.3000000000000007"/>
        <n v="30.099999999999998"/>
        <n v="50.2"/>
        <n v="402.661"/>
        <n v="15.371999999999998"/>
        <n v="8.5400000000000009"/>
        <n v="10.23"/>
        <n v="20.888999999999999"/>
        <n v="0.627"/>
        <n v="1.1879999999999999"/>
        <n v="102.06"/>
        <n v="22.806000000000001"/>
        <n v="1.008"/>
        <n v="42.917999999999999"/>
        <n v="94.943999999999988"/>
        <n v="50"/>
        <n v="29.75"/>
        <n v="89.131"/>
        <n v="59"/>
        <n v="176"/>
        <n v="7.6320000000000006"/>
        <n v="9.5400000000000009"/>
        <n v="40.068000000000005"/>
        <n v="3.8160000000000003"/>
        <n v="34.343999999999994"/>
        <n v="13.356"/>
        <n v="93.492000000000004"/>
        <n v="1.9080000000000001"/>
        <n v="1694.3040000000001"/>
        <n v="7.7480000000000002"/>
        <n v="9.6850000000000005"/>
        <n v="40.677"/>
        <n v="3.8740000000000001"/>
        <n v="34.866"/>
        <n v="13.559000000000001"/>
        <n v="92.975999999999999"/>
        <n v="1.9370000000000001"/>
        <n v="1721.9929999999999"/>
        <n v="84.15"/>
        <n v="5.76"/>
        <n v="1.7550000000000001"/>
        <n v="3.5100000000000002"/>
        <n v="2.9250000000000003"/>
        <n v="524.745"/>
        <n v="42.704999999999998"/>
        <n v="2.34"/>
        <n v="5.2649999999999997"/>
        <n v="97.881"/>
        <n v="29.308999999999997"/>
        <n v="11.613000000000001"/>
        <n v="2.2120000000000002"/>
        <n v="42.580999999999996"/>
        <n v="8.8480000000000008"/>
        <n v="38.71"/>
        <n v="28.202999999999999"/>
        <n v="7.742"/>
        <n v="167.559"/>
        <n v="96.221999999999994"/>
        <n v="2.7650000000000001"/>
        <n v="1.1060000000000001"/>
        <n v="3.984"/>
        <n v="1.992"/>
        <n v="136.286"/>
        <n v="17.43"/>
        <n v="30.9"/>
        <n v="2.6999999999999997"/>
        <n v="66.45"/>
        <n v="49.650000000000006"/>
        <n v="51.513000000000005"/>
        <n v="25.41"/>
        <n v="8.234"/>
        <n v="69.272999999999996"/>
        <n v="101.31399999999999"/>
        <n v="15.01"/>
        <n v="3.7920000000000003"/>
        <n v="98.591999999999999"/>
        <n v="2.37"/>
        <n v="32.705999999999996"/>
        <n v="2.528"/>
        <n v="116.61"/>
        <n v="94.53"/>
        <n v="18.63"/>
        <n v="18.248999999999999"/>
        <n v="13.629"/>
        <n v="2.6180000000000003"/>
        <n v="33.11"/>
        <n v="3.85"/>
        <n v="2.464"/>
        <n v="2.6950000000000003"/>
        <n v="21.984000000000002"/>
        <n v="5.4960000000000004"/>
        <n v="63.204000000000001"/>
        <n v="248.69399999999999"/>
        <n v="19.236000000000001"/>
        <n v="465.78600000000006"/>
        <n v="490.51799999999997"/>
        <n v="52.211999999999996"/>
        <n v="21"/>
        <n v="51.389000000000003"/>
        <n v="3.7760000000000002"/>
        <n v="1.736"/>
        <n v="278.42399999999998"/>
        <n v="10614.914999999999"/>
        <n v="10266.885"/>
        <n v="8909.5679999999993"/>
        <n v="4419.9809999999998"/>
        <n v="69.605999999999995"/>
        <n v="34.802999999999997"/>
        <n v="186.52800000000002"/>
        <n v="45.24"/>
        <n v="22.988999999999997"/>
        <n v="59.363999999999997"/>
        <n v="14.549999999999999"/>
        <n v="42.266999999999996"/>
        <n v="15.548999999999999"/>
        <n v="1.48"/>
        <n v="1.0960000000000001"/>
        <n v="29"/>
        <n v="4.24"/>
        <n v="75.679999999999993"/>
        <n v="10.08"/>
        <n v="5.88"/>
        <n v="85.26"/>
        <n v="3.78"/>
        <n v="304.5"/>
        <n v="8.82"/>
        <n v="1239.0360000000001"/>
        <n v="619.51800000000003"/>
        <n v="2478.0720000000001"/>
        <n v="6195.18"/>
        <n v="1858.5540000000001"/>
        <n v="3717.1080000000002"/>
        <n v="9912.2880000000005"/>
        <n v="4336.6260000000002"/>
        <n v="7434.2160000000003"/>
        <n v="21683.13"/>
        <n v="11770.842000000001"/>
        <n v="35932.044000000002"/>
        <n v="31595.417999999998"/>
        <n v="6814.6979999999994"/>
        <n v="9292.77"/>
        <n v="17966.022000000001"/>
        <n v="20444.094000000001"/>
        <n v="5575.6619999999994"/>
        <n v="4956.1440000000002"/>
        <n v="3097.59"/>
        <n v="13009.878000000001"/>
        <n v="8053.7339999999995"/>
        <n v="16107.467999999999"/>
        <n v="12390.36"/>
        <n v="8673.2520000000004"/>
        <n v="107.682"/>
        <n v="7.4669999999999996"/>
        <n v="2.3580000000000001"/>
        <n v="0.78600000000000003"/>
        <n v="3.1440000000000001"/>
        <n v="1.5720000000000001"/>
        <n v="256.23599999999999"/>
        <n v="5.5019999999999998"/>
        <n v="11.745000000000001"/>
        <n v="33.21"/>
        <n v="40.866"/>
        <n v="14.456"/>
        <n v="46.426000000000002"/>
        <n v="36.835000000000001"/>
        <n v="9.6449999999999996"/>
        <n v="632.71199999999999"/>
        <n v="92.796000000000006"/>
        <n v="10.507999999999999"/>
        <n v="24.124000000000002"/>
        <n v="15.028"/>
        <n v="152.93199999999999"/>
        <n v="273.15600000000001"/>
        <n v="16.835000000000001"/>
        <n v="2.17"/>
        <n v="15.96"/>
        <n v="18.899999999999999"/>
        <n v="79.271999999999991"/>
        <n v="3.8879999999999999"/>
        <n v="2.5920000000000001"/>
        <n v="3.1320000000000001"/>
        <n v="139"/>
        <n v="103"/>
        <n v="1.5680000000000001"/>
        <n v="84.965999999999994"/>
        <n v="11.270000000000001"/>
        <n v="52"/>
        <n v="124"/>
        <n v="158.661"/>
        <n v="24.156000000000002"/>
        <n v="183.25700000000001"/>
        <n v="226.672"/>
        <n v="40.672999999999995"/>
        <n v="5.484"/>
        <n v="0.876"/>
        <n v="2.19"/>
        <n v="198.19499999999999"/>
        <n v="9.6359999999999992"/>
        <n v="6.5699999999999994"/>
        <n v="347.55"/>
        <n v="2.1"/>
        <n v="44.496000000000002"/>
        <n v="3.4559999999999995"/>
        <n v="20.805"/>
        <n v="11.169"/>
        <n v="40.880000000000003"/>
        <n v="3.99"/>
        <n v="8.8919999999999995"/>
        <n v="4.7880000000000003"/>
        <n v="15.162000000000001"/>
        <n v="47.879999999999995"/>
        <n v="29.184000000000001"/>
        <n v="3.762"/>
        <n v="14.212"/>
        <n v="7.766"/>
        <n v="4.6760000000000002"/>
        <n v="9.31"/>
        <n v="22.008000000000003"/>
        <n v="1.968"/>
        <n v="941"/>
        <n v="398"/>
        <n v="2998"/>
        <n v="220"/>
        <n v="66.731999999999999"/>
        <n v="188.672"/>
        <n v="12.059999999999999"/>
        <n v="97.35199999999999"/>
        <n v="1021.0640000000001"/>
        <n v="3.3959999999999999"/>
        <n v="7.9240000000000004"/>
        <n v="133"/>
        <n v="16.38"/>
        <n v="30.400000000000002"/>
        <n v="22.23"/>
        <n v="42.18"/>
        <n v="283.57799999999997"/>
        <n v="30.351000000000003"/>
        <n v="138.61799999999999"/>
        <n v="2.5620000000000003"/>
        <n v="18.422000000000001"/>
        <n v="6.0390000000000006"/>
        <n v="33.916000000000004"/>
        <n v="33"/>
        <n v="41.783000000000001"/>
        <n v="54.356000000000002"/>
        <n v="30.733999999999998"/>
        <n v="3.069"/>
        <n v="89.837999999999994"/>
        <n v="162.05799999999999"/>
        <n v="106.774"/>
        <n v="269.916"/>
        <n v="2.1680000000000001"/>
        <n v="194.82400000000001"/>
        <n v="0.98"/>
        <n v="116.28000000000002"/>
        <n v="4.1040000000000001"/>
        <n v="50.445"/>
        <n v="296.904"/>
        <n v="258.54000000000002"/>
        <n v="75.444999999999993"/>
        <n v="3.476"/>
        <n v="99"/>
        <n v="61.305000000000007"/>
        <n v="63.500999999999998"/>
        <n v="57.828000000000003"/>
        <n v="922.077"/>
        <n v="202"/>
        <n v="418"/>
        <n v="753.16"/>
        <n v="6.08"/>
        <n v="105"/>
        <n v="229"/>
        <n v="88"/>
        <n v="279"/>
        <n v="1.5960000000000001"/>
        <n v="264.13799999999998"/>
        <n v="0.80100000000000005"/>
        <n v="213.333"/>
        <n v="52.599000000000004"/>
        <n v="49"/>
        <n v="868.56"/>
        <n v="3.52"/>
        <n v="7.04"/>
        <n v="167.90199999999999"/>
        <n v="8.4130000000000003"/>
        <n v="284.589"/>
        <n v="20.262"/>
        <n v="1.8420000000000001"/>
        <n v="6.6809999999999992"/>
        <n v="7.5980000000000008"/>
        <n v="8.3840000000000003"/>
        <n v="27.902999999999999"/>
        <n v="58.95"/>
        <n v="21.091000000000001"/>
        <n v="615.69999999999993"/>
        <n v="9.8249999999999993"/>
        <n v="4.585"/>
        <n v="8.5149999999999988"/>
        <n v="15.72"/>
        <n v="19.656000000000002"/>
        <n v="8.136000000000001"/>
        <n v="8.1720000000000006"/>
        <n v="6.72"/>
        <n v="93.800000000000011"/>
        <n v="39.340000000000003"/>
        <n v="5.36"/>
        <n v="0.8"/>
        <n v="0.87999999999999989"/>
        <n v="5.6000000000000005"/>
        <n v="1.28"/>
        <n v="3.2800000000000002"/>
        <n v="0.64"/>
        <n v="3.76"/>
        <n v="1.6800000000000002"/>
        <n v="5.12"/>
        <n v="43.84"/>
        <n v="7.199999999999999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2">
  <r>
    <x v="0"/>
    <m/>
    <m/>
    <x v="0"/>
    <s v="Total Lines of Code for Commit"/>
    <x v="0"/>
  </r>
  <r>
    <x v="0"/>
    <s v="5bd73a2f5ae33168cb554bcb002c91433fafc047"/>
    <m/>
    <x v="0"/>
    <n v="221"/>
    <x v="1"/>
  </r>
  <r>
    <x v="0"/>
    <m/>
    <m/>
    <x v="0"/>
    <n v="221"/>
    <x v="1"/>
  </r>
  <r>
    <x v="0"/>
    <m/>
    <n v="5.0999999999999997E-2"/>
    <x v="1"/>
    <n v="221"/>
    <x v="2"/>
  </r>
  <r>
    <x v="0"/>
    <m/>
    <n v="4.2000000000000003E-2"/>
    <x v="2"/>
    <n v="221"/>
    <x v="3"/>
  </r>
  <r>
    <x v="0"/>
    <m/>
    <n v="0.25800000000000001"/>
    <x v="3"/>
    <n v="221"/>
    <x v="4"/>
  </r>
  <r>
    <x v="0"/>
    <m/>
    <n v="3.3000000000000002E-2"/>
    <x v="4"/>
    <n v="221"/>
    <x v="5"/>
  </r>
  <r>
    <x v="0"/>
    <m/>
    <n v="9.0999999999999998E-2"/>
    <x v="5"/>
    <n v="221"/>
    <x v="6"/>
  </r>
  <r>
    <x v="0"/>
    <m/>
    <n v="0.50800000000000001"/>
    <x v="6"/>
    <n v="221"/>
    <x v="7"/>
  </r>
  <r>
    <x v="0"/>
    <m/>
    <n v="1.4E-2"/>
    <x v="7"/>
    <n v="221"/>
    <x v="8"/>
  </r>
  <r>
    <x v="1"/>
    <m/>
    <m/>
    <x v="0"/>
    <n v="221"/>
    <x v="1"/>
  </r>
  <r>
    <x v="1"/>
    <s v="b760878741a94e6dd5a26ba771c2512b66adae30"/>
    <m/>
    <x v="0"/>
    <n v="14"/>
    <x v="1"/>
  </r>
  <r>
    <x v="1"/>
    <m/>
    <m/>
    <x v="0"/>
    <n v="14"/>
    <x v="1"/>
  </r>
  <r>
    <x v="1"/>
    <m/>
    <n v="1"/>
    <x v="8"/>
    <n v="14"/>
    <x v="9"/>
  </r>
  <r>
    <x v="1"/>
    <m/>
    <m/>
    <x v="0"/>
    <n v="14"/>
    <x v="1"/>
  </r>
  <r>
    <x v="1"/>
    <s v="c801fb985c55b21bdc29f0db3a9720aa71990ffc"/>
    <m/>
    <x v="0"/>
    <n v="134"/>
    <x v="1"/>
  </r>
  <r>
    <x v="1"/>
    <m/>
    <m/>
    <x v="0"/>
    <n v="134"/>
    <x v="1"/>
  </r>
  <r>
    <x v="1"/>
    <m/>
    <n v="0.41599999999999998"/>
    <x v="9"/>
    <n v="134"/>
    <x v="10"/>
  </r>
  <r>
    <x v="1"/>
    <m/>
    <n v="0.58299999999999996"/>
    <x v="8"/>
    <n v="134"/>
    <x v="11"/>
  </r>
  <r>
    <x v="1"/>
    <m/>
    <m/>
    <x v="0"/>
    <n v="134"/>
    <x v="1"/>
  </r>
  <r>
    <x v="1"/>
    <s v="96e18da735d531716a8d6e96bb1664b9d8ca6d17"/>
    <m/>
    <x v="0"/>
    <n v="4"/>
    <x v="1"/>
  </r>
  <r>
    <x v="1"/>
    <m/>
    <m/>
    <x v="0"/>
    <n v="4"/>
    <x v="1"/>
  </r>
  <r>
    <x v="1"/>
    <m/>
    <n v="1"/>
    <x v="9"/>
    <n v="4"/>
    <x v="12"/>
  </r>
  <r>
    <x v="2"/>
    <m/>
    <m/>
    <x v="0"/>
    <n v="4"/>
    <x v="1"/>
  </r>
  <r>
    <x v="2"/>
    <s v="b760878741a94e6dd5a26ba771c2512b66adae30"/>
    <m/>
    <x v="0"/>
    <n v="14"/>
    <x v="1"/>
  </r>
  <r>
    <x v="2"/>
    <m/>
    <m/>
    <x v="0"/>
    <n v="14"/>
    <x v="1"/>
  </r>
  <r>
    <x v="2"/>
    <m/>
    <n v="1"/>
    <x v="8"/>
    <n v="14"/>
    <x v="9"/>
  </r>
  <r>
    <x v="3"/>
    <m/>
    <m/>
    <x v="0"/>
    <n v="14"/>
    <x v="1"/>
  </r>
  <r>
    <x v="3"/>
    <s v="15446fb512f609bd3c080184b40943baa4e9a148"/>
    <m/>
    <x v="0"/>
    <n v="44"/>
    <x v="1"/>
  </r>
  <r>
    <x v="3"/>
    <m/>
    <m/>
    <x v="0"/>
    <n v="44"/>
    <x v="1"/>
  </r>
  <r>
    <x v="3"/>
    <m/>
    <n v="1"/>
    <x v="10"/>
    <n v="44"/>
    <x v="13"/>
  </r>
  <r>
    <x v="3"/>
    <m/>
    <m/>
    <x v="0"/>
    <n v="44"/>
    <x v="1"/>
  </r>
  <r>
    <x v="3"/>
    <s v="8f30b4b6ce40a9dd10aa15db65b787fec2d40786"/>
    <m/>
    <x v="0"/>
    <n v="15"/>
    <x v="1"/>
  </r>
  <r>
    <x v="3"/>
    <m/>
    <m/>
    <x v="0"/>
    <n v="15"/>
    <x v="1"/>
  </r>
  <r>
    <x v="3"/>
    <m/>
    <n v="1"/>
    <x v="10"/>
    <n v="15"/>
    <x v="14"/>
  </r>
  <r>
    <x v="3"/>
    <m/>
    <m/>
    <x v="0"/>
    <n v="15"/>
    <x v="1"/>
  </r>
  <r>
    <x v="3"/>
    <s v="e0ebd3c20e5cc5a2c916c9726f231739b8bc37d9"/>
    <m/>
    <x v="0"/>
    <n v="7"/>
    <x v="1"/>
  </r>
  <r>
    <x v="3"/>
    <m/>
    <m/>
    <x v="0"/>
    <n v="7"/>
    <x v="1"/>
  </r>
  <r>
    <x v="3"/>
    <m/>
    <n v="1"/>
    <x v="10"/>
    <n v="7"/>
    <x v="15"/>
  </r>
  <r>
    <x v="3"/>
    <m/>
    <m/>
    <x v="0"/>
    <n v="7"/>
    <x v="1"/>
  </r>
  <r>
    <x v="3"/>
    <s v="7699fa4df7043af48bb79f11a7f9cdeb58a1d6db"/>
    <m/>
    <x v="0"/>
    <n v="75"/>
    <x v="1"/>
  </r>
  <r>
    <x v="3"/>
    <m/>
    <m/>
    <x v="0"/>
    <n v="75"/>
    <x v="1"/>
  </r>
  <r>
    <x v="3"/>
    <m/>
    <n v="1"/>
    <x v="10"/>
    <n v="75"/>
    <x v="16"/>
  </r>
  <r>
    <x v="4"/>
    <m/>
    <m/>
    <x v="0"/>
    <n v="75"/>
    <x v="1"/>
  </r>
  <r>
    <x v="4"/>
    <s v="e9a6e9365cf4d6d13b4a3f94aec1f433dab9f704"/>
    <m/>
    <x v="0"/>
    <n v="23"/>
    <x v="1"/>
  </r>
  <r>
    <x v="4"/>
    <m/>
    <m/>
    <x v="0"/>
    <n v="23"/>
    <x v="1"/>
  </r>
  <r>
    <x v="4"/>
    <m/>
    <n v="0.14099999999999999"/>
    <x v="11"/>
    <n v="23"/>
    <x v="17"/>
  </r>
  <r>
    <x v="4"/>
    <m/>
    <n v="0.85799999999999998"/>
    <x v="12"/>
    <n v="23"/>
    <x v="18"/>
  </r>
  <r>
    <x v="4"/>
    <m/>
    <m/>
    <x v="0"/>
    <n v="23"/>
    <x v="1"/>
  </r>
  <r>
    <x v="4"/>
    <s v="f0e050a5806cd4fe9a231374ad3d817408c726ea"/>
    <m/>
    <x v="0"/>
    <n v="40"/>
    <x v="1"/>
  </r>
  <r>
    <x v="4"/>
    <m/>
    <m/>
    <x v="0"/>
    <n v="40"/>
    <x v="1"/>
  </r>
  <r>
    <x v="4"/>
    <m/>
    <m/>
    <x v="0"/>
    <n v="40"/>
    <x v="1"/>
  </r>
  <r>
    <x v="4"/>
    <s v="a0c8c69950bc0aeaf9d02c5e7f897ed501335746"/>
    <m/>
    <x v="0"/>
    <n v="4"/>
    <x v="1"/>
  </r>
  <r>
    <x v="4"/>
    <m/>
    <m/>
    <x v="0"/>
    <n v="4"/>
    <x v="1"/>
  </r>
  <r>
    <x v="4"/>
    <m/>
    <n v="1"/>
    <x v="13"/>
    <n v="4"/>
    <x v="12"/>
  </r>
  <r>
    <x v="5"/>
    <m/>
    <m/>
    <x v="0"/>
    <n v="4"/>
    <x v="1"/>
  </r>
  <r>
    <x v="5"/>
    <s v="0fe44a581bcf3028ed5ddb31256ce5ce07d1f452"/>
    <m/>
    <x v="0"/>
    <n v="5"/>
    <x v="1"/>
  </r>
  <r>
    <x v="5"/>
    <m/>
    <m/>
    <x v="0"/>
    <n v="5"/>
    <x v="1"/>
  </r>
  <r>
    <x v="5"/>
    <m/>
    <n v="0.13900000000000001"/>
    <x v="14"/>
    <n v="5"/>
    <x v="19"/>
  </r>
  <r>
    <x v="5"/>
    <m/>
    <n v="0.72"/>
    <x v="13"/>
    <n v="5"/>
    <x v="20"/>
  </r>
  <r>
    <x v="5"/>
    <m/>
    <n v="0.13900000000000001"/>
    <x v="15"/>
    <n v="5"/>
    <x v="19"/>
  </r>
  <r>
    <x v="5"/>
    <m/>
    <m/>
    <x v="0"/>
    <n v="5"/>
    <x v="1"/>
  </r>
  <r>
    <x v="5"/>
    <s v="cf9d8c3ff9733686326fa2a96cd654cd8be3818a"/>
    <m/>
    <x v="0"/>
    <n v="61"/>
    <x v="1"/>
  </r>
  <r>
    <x v="5"/>
    <m/>
    <m/>
    <x v="0"/>
    <n v="61"/>
    <x v="1"/>
  </r>
  <r>
    <x v="5"/>
    <m/>
    <n v="0.16400000000000001"/>
    <x v="14"/>
    <n v="61"/>
    <x v="21"/>
  </r>
  <r>
    <x v="5"/>
    <m/>
    <n v="1.2E-2"/>
    <x v="9"/>
    <n v="61"/>
    <x v="22"/>
  </r>
  <r>
    <x v="5"/>
    <m/>
    <n v="0.315"/>
    <x v="13"/>
    <n v="61"/>
    <x v="23"/>
  </r>
  <r>
    <x v="5"/>
    <m/>
    <n v="3.7999999999999999E-2"/>
    <x v="7"/>
    <n v="61"/>
    <x v="24"/>
  </r>
  <r>
    <x v="5"/>
    <m/>
    <n v="1.2E-2"/>
    <x v="16"/>
    <n v="61"/>
    <x v="22"/>
  </r>
  <r>
    <x v="5"/>
    <m/>
    <n v="0.45500000000000002"/>
    <x v="15"/>
    <n v="61"/>
    <x v="25"/>
  </r>
  <r>
    <x v="5"/>
    <m/>
    <m/>
    <x v="0"/>
    <n v="61"/>
    <x v="1"/>
  </r>
  <r>
    <x v="5"/>
    <s v="08571fb7fdaef4f611f11d4456fc2c78e10d9705"/>
    <m/>
    <x v="0"/>
    <n v="32"/>
    <x v="1"/>
  </r>
  <r>
    <x v="5"/>
    <m/>
    <m/>
    <x v="0"/>
    <n v="32"/>
    <x v="1"/>
  </r>
  <r>
    <x v="5"/>
    <m/>
    <n v="0.26300000000000001"/>
    <x v="13"/>
    <n v="32"/>
    <x v="26"/>
  </r>
  <r>
    <x v="5"/>
    <m/>
    <n v="9.5000000000000001E-2"/>
    <x v="17"/>
    <n v="32"/>
    <x v="27"/>
  </r>
  <r>
    <x v="5"/>
    <m/>
    <n v="0.28699999999999998"/>
    <x v="7"/>
    <n v="32"/>
    <x v="28"/>
  </r>
  <r>
    <x v="5"/>
    <m/>
    <n v="3.2000000000000001E-2"/>
    <x v="18"/>
    <n v="32"/>
    <x v="29"/>
  </r>
  <r>
    <x v="5"/>
    <m/>
    <n v="0.32"/>
    <x v="19"/>
    <n v="32"/>
    <x v="30"/>
  </r>
  <r>
    <x v="5"/>
    <m/>
    <m/>
    <x v="0"/>
    <n v="32"/>
    <x v="1"/>
  </r>
  <r>
    <x v="5"/>
    <s v="3704fa06bee441dca68521b4be71edc21d00420b"/>
    <m/>
    <x v="0"/>
    <n v="24"/>
    <x v="1"/>
  </r>
  <r>
    <x v="5"/>
    <m/>
    <m/>
    <x v="0"/>
    <n v="24"/>
    <x v="1"/>
  </r>
  <r>
    <x v="5"/>
    <m/>
    <n v="1"/>
    <x v="19"/>
    <n v="24"/>
    <x v="31"/>
  </r>
  <r>
    <x v="5"/>
    <m/>
    <m/>
    <x v="0"/>
    <n v="24"/>
    <x v="1"/>
  </r>
  <r>
    <x v="5"/>
    <s v="8c2f7ee6a02d327c7d49025132983a0fe962745b"/>
    <m/>
    <x v="0"/>
    <n v="55"/>
    <x v="1"/>
  </r>
  <r>
    <x v="5"/>
    <m/>
    <m/>
    <x v="0"/>
    <n v="55"/>
    <x v="1"/>
  </r>
  <r>
    <x v="5"/>
    <m/>
    <n v="0.02"/>
    <x v="7"/>
    <n v="55"/>
    <x v="32"/>
  </r>
  <r>
    <x v="5"/>
    <m/>
    <n v="0.13800000000000001"/>
    <x v="20"/>
    <n v="55"/>
    <x v="33"/>
  </r>
  <r>
    <x v="5"/>
    <m/>
    <n v="0.84099999999999997"/>
    <x v="19"/>
    <n v="55"/>
    <x v="34"/>
  </r>
  <r>
    <x v="5"/>
    <m/>
    <m/>
    <x v="0"/>
    <n v="55"/>
    <x v="1"/>
  </r>
  <r>
    <x v="5"/>
    <s v="94ff35ae69bed75b1d367e1b0bf154d236850fc7"/>
    <m/>
    <x v="0"/>
    <n v="72"/>
    <x v="1"/>
  </r>
  <r>
    <x v="5"/>
    <m/>
    <m/>
    <x v="0"/>
    <n v="72"/>
    <x v="1"/>
  </r>
  <r>
    <x v="5"/>
    <m/>
    <n v="1"/>
    <x v="19"/>
    <n v="72"/>
    <x v="35"/>
  </r>
  <r>
    <x v="5"/>
    <m/>
    <m/>
    <x v="0"/>
    <n v="72"/>
    <x v="1"/>
  </r>
  <r>
    <x v="5"/>
    <s v="3dd06b892e68b7af018b8d4c7ea65aa0d9e31b1b"/>
    <m/>
    <x v="0"/>
    <n v="67"/>
    <x v="1"/>
  </r>
  <r>
    <x v="5"/>
    <m/>
    <m/>
    <x v="0"/>
    <n v="67"/>
    <x v="1"/>
  </r>
  <r>
    <x v="5"/>
    <m/>
    <n v="0.191"/>
    <x v="2"/>
    <n v="67"/>
    <x v="36"/>
  </r>
  <r>
    <x v="5"/>
    <m/>
    <n v="0.80800000000000005"/>
    <x v="19"/>
    <n v="67"/>
    <x v="37"/>
  </r>
  <r>
    <x v="5"/>
    <m/>
    <m/>
    <x v="0"/>
    <n v="67"/>
    <x v="1"/>
  </r>
  <r>
    <x v="5"/>
    <s v="36d49e00d13b0dd083db75cbc14404b3f823a5a7"/>
    <m/>
    <x v="0"/>
    <n v="241"/>
    <x v="1"/>
  </r>
  <r>
    <x v="5"/>
    <m/>
    <m/>
    <x v="0"/>
    <n v="241"/>
    <x v="1"/>
  </r>
  <r>
    <x v="5"/>
    <m/>
    <n v="1"/>
    <x v="13"/>
    <n v="241"/>
    <x v="38"/>
  </r>
  <r>
    <x v="5"/>
    <m/>
    <m/>
    <x v="0"/>
    <n v="241"/>
    <x v="1"/>
  </r>
  <r>
    <x v="5"/>
    <s v="8a47cfef3d41decde32b1a425229f1dc1c810f65"/>
    <m/>
    <x v="0"/>
    <n v="31"/>
    <x v="1"/>
  </r>
  <r>
    <x v="5"/>
    <m/>
    <m/>
    <x v="0"/>
    <n v="31"/>
    <x v="1"/>
  </r>
  <r>
    <x v="5"/>
    <m/>
    <n v="1"/>
    <x v="13"/>
    <n v="31"/>
    <x v="39"/>
  </r>
  <r>
    <x v="5"/>
    <m/>
    <m/>
    <x v="0"/>
    <n v="31"/>
    <x v="1"/>
  </r>
  <r>
    <x v="5"/>
    <s v="85461da82e7aca4285173ab7427cd468bd0f0fc2"/>
    <m/>
    <x v="0"/>
    <n v="18"/>
    <x v="1"/>
  </r>
  <r>
    <x v="5"/>
    <m/>
    <m/>
    <x v="0"/>
    <n v="18"/>
    <x v="1"/>
  </r>
  <r>
    <x v="5"/>
    <m/>
    <n v="1"/>
    <x v="14"/>
    <n v="18"/>
    <x v="40"/>
  </r>
  <r>
    <x v="5"/>
    <m/>
    <m/>
    <x v="0"/>
    <n v="18"/>
    <x v="1"/>
  </r>
  <r>
    <x v="5"/>
    <s v="41465b6d3efb5563478bfa68fad874f4612ab135"/>
    <m/>
    <x v="0"/>
    <n v="2"/>
    <x v="1"/>
  </r>
  <r>
    <x v="5"/>
    <m/>
    <m/>
    <x v="0"/>
    <n v="2"/>
    <x v="1"/>
  </r>
  <r>
    <x v="5"/>
    <m/>
    <n v="1"/>
    <x v="13"/>
    <n v="2"/>
    <x v="41"/>
  </r>
  <r>
    <x v="5"/>
    <m/>
    <m/>
    <x v="0"/>
    <n v="2"/>
    <x v="1"/>
  </r>
  <r>
    <x v="5"/>
    <s v="b0e11bb814f6554dfc791ba5a05e007f4d1efec9"/>
    <m/>
    <x v="0"/>
    <n v="2"/>
    <x v="1"/>
  </r>
  <r>
    <x v="5"/>
    <m/>
    <m/>
    <x v="0"/>
    <n v="2"/>
    <x v="1"/>
  </r>
  <r>
    <x v="5"/>
    <m/>
    <n v="1"/>
    <x v="21"/>
    <n v="2"/>
    <x v="41"/>
  </r>
  <r>
    <x v="5"/>
    <m/>
    <m/>
    <x v="0"/>
    <n v="2"/>
    <x v="1"/>
  </r>
  <r>
    <x v="5"/>
    <s v="f43fd35390995c4aa6ef53477e95998c891eb6d2"/>
    <m/>
    <x v="0"/>
    <n v="114"/>
    <x v="1"/>
  </r>
  <r>
    <x v="5"/>
    <m/>
    <m/>
    <x v="0"/>
    <n v="114"/>
    <x v="1"/>
  </r>
  <r>
    <x v="5"/>
    <m/>
    <n v="1"/>
    <x v="21"/>
    <n v="114"/>
    <x v="42"/>
  </r>
  <r>
    <x v="5"/>
    <m/>
    <m/>
    <x v="0"/>
    <n v="114"/>
    <x v="1"/>
  </r>
  <r>
    <x v="5"/>
    <s v="db53ec323146c5b2be95a209ecc166772772323a"/>
    <m/>
    <x v="0"/>
    <n v="141"/>
    <x v="1"/>
  </r>
  <r>
    <x v="5"/>
    <m/>
    <m/>
    <x v="0"/>
    <n v="141"/>
    <x v="1"/>
  </r>
  <r>
    <x v="5"/>
    <m/>
    <n v="1"/>
    <x v="13"/>
    <n v="141"/>
    <x v="43"/>
  </r>
  <r>
    <x v="5"/>
    <m/>
    <m/>
    <x v="0"/>
    <n v="141"/>
    <x v="1"/>
  </r>
  <r>
    <x v="5"/>
    <s v="f49eeb2c20101ee06a0368ce08b56db39d372ac8"/>
    <m/>
    <x v="0"/>
    <n v="1411"/>
    <x v="1"/>
  </r>
  <r>
    <x v="5"/>
    <m/>
    <m/>
    <x v="0"/>
    <n v="1411"/>
    <x v="1"/>
  </r>
  <r>
    <x v="5"/>
    <m/>
    <n v="1E-3"/>
    <x v="22"/>
    <n v="1411"/>
    <x v="44"/>
  </r>
  <r>
    <x v="5"/>
    <m/>
    <n v="0.998"/>
    <x v="13"/>
    <n v="1411"/>
    <x v="45"/>
  </r>
  <r>
    <x v="5"/>
    <m/>
    <n v="0"/>
    <x v="23"/>
    <n v="1411"/>
    <x v="1"/>
  </r>
  <r>
    <x v="5"/>
    <m/>
    <m/>
    <x v="0"/>
    <n v="1411"/>
    <x v="1"/>
  </r>
  <r>
    <x v="5"/>
    <s v="b0911563b1b996d366451b7d7af732c990274930"/>
    <m/>
    <x v="0"/>
    <n v="57"/>
    <x v="1"/>
  </r>
  <r>
    <x v="5"/>
    <m/>
    <m/>
    <x v="0"/>
    <n v="57"/>
    <x v="1"/>
  </r>
  <r>
    <x v="5"/>
    <m/>
    <n v="1"/>
    <x v="24"/>
    <n v="57"/>
    <x v="46"/>
  </r>
  <r>
    <x v="5"/>
    <m/>
    <m/>
    <x v="0"/>
    <n v="57"/>
    <x v="1"/>
  </r>
  <r>
    <x v="5"/>
    <s v="f40d275dc14d8fcecde23c077d36305232177d9a"/>
    <m/>
    <x v="0"/>
    <n v="76347"/>
    <x v="1"/>
  </r>
  <r>
    <x v="5"/>
    <m/>
    <m/>
    <x v="0"/>
    <n v="76347"/>
    <x v="1"/>
  </r>
  <r>
    <x v="5"/>
    <m/>
    <n v="1.6E-2"/>
    <x v="25"/>
    <n v="76347"/>
    <x v="47"/>
  </r>
  <r>
    <x v="5"/>
    <m/>
    <n v="7.5999999999999998E-2"/>
    <x v="26"/>
    <n v="76347"/>
    <x v="48"/>
  </r>
  <r>
    <x v="5"/>
    <m/>
    <n v="0.21099999999999999"/>
    <x v="27"/>
    <n v="76347"/>
    <x v="49"/>
  </r>
  <r>
    <x v="5"/>
    <m/>
    <n v="6.8000000000000005E-2"/>
    <x v="28"/>
    <n v="76347"/>
    <x v="50"/>
  </r>
  <r>
    <x v="5"/>
    <m/>
    <n v="0.51100000000000001"/>
    <x v="29"/>
    <n v="76347"/>
    <x v="51"/>
  </r>
  <r>
    <x v="5"/>
    <m/>
    <n v="2E-3"/>
    <x v="30"/>
    <n v="76347"/>
    <x v="52"/>
  </r>
  <r>
    <x v="5"/>
    <m/>
    <n v="1E-3"/>
    <x v="31"/>
    <n v="76347"/>
    <x v="53"/>
  </r>
  <r>
    <x v="5"/>
    <m/>
    <n v="7.0000000000000001E-3"/>
    <x v="32"/>
    <n v="76347"/>
    <x v="54"/>
  </r>
  <r>
    <x v="5"/>
    <m/>
    <n v="2.3E-2"/>
    <x v="33"/>
    <n v="76347"/>
    <x v="55"/>
  </r>
  <r>
    <x v="5"/>
    <m/>
    <n v="0"/>
    <x v="34"/>
    <n v="76347"/>
    <x v="1"/>
  </r>
  <r>
    <x v="5"/>
    <m/>
    <n v="1E-3"/>
    <x v="35"/>
    <n v="76347"/>
    <x v="53"/>
  </r>
  <r>
    <x v="5"/>
    <m/>
    <n v="1E-3"/>
    <x v="36"/>
    <n v="76347"/>
    <x v="53"/>
  </r>
  <r>
    <x v="5"/>
    <m/>
    <n v="2E-3"/>
    <x v="37"/>
    <n v="76347"/>
    <x v="52"/>
  </r>
  <r>
    <x v="5"/>
    <m/>
    <n v="1.9E-2"/>
    <x v="38"/>
    <n v="76347"/>
    <x v="56"/>
  </r>
  <r>
    <x v="5"/>
    <m/>
    <n v="1E-3"/>
    <x v="39"/>
    <n v="76347"/>
    <x v="53"/>
  </r>
  <r>
    <x v="5"/>
    <m/>
    <n v="0"/>
    <x v="40"/>
    <n v="76347"/>
    <x v="1"/>
  </r>
  <r>
    <x v="5"/>
    <m/>
    <n v="3.0000000000000001E-3"/>
    <x v="41"/>
    <n v="76347"/>
    <x v="57"/>
  </r>
  <r>
    <x v="5"/>
    <m/>
    <n v="0"/>
    <x v="42"/>
    <n v="76347"/>
    <x v="1"/>
  </r>
  <r>
    <x v="5"/>
    <m/>
    <n v="0"/>
    <x v="43"/>
    <n v="76347"/>
    <x v="1"/>
  </r>
  <r>
    <x v="5"/>
    <m/>
    <n v="2.1000000000000001E-2"/>
    <x v="44"/>
    <n v="76347"/>
    <x v="58"/>
  </r>
  <r>
    <x v="5"/>
    <m/>
    <n v="0"/>
    <x v="45"/>
    <n v="76347"/>
    <x v="1"/>
  </r>
  <r>
    <x v="5"/>
    <m/>
    <n v="1.7000000000000001E-2"/>
    <x v="46"/>
    <n v="76347"/>
    <x v="59"/>
  </r>
  <r>
    <x v="5"/>
    <m/>
    <n v="1E-3"/>
    <x v="47"/>
    <n v="76347"/>
    <x v="53"/>
  </r>
  <r>
    <x v="5"/>
    <m/>
    <n v="0.01"/>
    <x v="48"/>
    <n v="76347"/>
    <x v="60"/>
  </r>
  <r>
    <x v="5"/>
    <m/>
    <n v="0"/>
    <x v="49"/>
    <n v="76347"/>
    <x v="1"/>
  </r>
  <r>
    <x v="5"/>
    <m/>
    <m/>
    <x v="0"/>
    <n v="76347"/>
    <x v="1"/>
  </r>
  <r>
    <x v="5"/>
    <s v="331046290f4eac18df209d90d772734b3bbd8e5c"/>
    <m/>
    <x v="0"/>
    <n v="11"/>
    <x v="1"/>
  </r>
  <r>
    <x v="5"/>
    <m/>
    <m/>
    <x v="0"/>
    <n v="11"/>
    <x v="1"/>
  </r>
  <r>
    <x v="5"/>
    <m/>
    <n v="1"/>
    <x v="50"/>
    <n v="11"/>
    <x v="61"/>
  </r>
  <r>
    <x v="6"/>
    <m/>
    <m/>
    <x v="0"/>
    <n v="11"/>
    <x v="1"/>
  </r>
  <r>
    <x v="6"/>
    <s v="95ad239c59e91b295b16a9a3e61c606a1e5be26e"/>
    <m/>
    <x v="0"/>
    <n v="9"/>
    <x v="1"/>
  </r>
  <r>
    <x v="6"/>
    <m/>
    <m/>
    <x v="0"/>
    <n v="9"/>
    <x v="1"/>
  </r>
  <r>
    <x v="6"/>
    <m/>
    <n v="0.111"/>
    <x v="18"/>
    <n v="9"/>
    <x v="62"/>
  </r>
  <r>
    <x v="6"/>
    <m/>
    <n v="0.88800000000000001"/>
    <x v="21"/>
    <n v="9"/>
    <x v="63"/>
  </r>
  <r>
    <x v="6"/>
    <m/>
    <m/>
    <x v="0"/>
    <n v="9"/>
    <x v="1"/>
  </r>
  <r>
    <x v="6"/>
    <s v="619bc69cea6b8b6b543c26b6b0246af704916fd6"/>
    <m/>
    <x v="0"/>
    <n v="26"/>
    <x v="1"/>
  </r>
  <r>
    <x v="6"/>
    <m/>
    <m/>
    <x v="0"/>
    <n v="26"/>
    <x v="1"/>
  </r>
  <r>
    <x v="6"/>
    <m/>
    <n v="7.8E-2"/>
    <x v="14"/>
    <n v="26"/>
    <x v="64"/>
  </r>
  <r>
    <x v="6"/>
    <m/>
    <n v="0.45400000000000001"/>
    <x v="2"/>
    <n v="26"/>
    <x v="65"/>
  </r>
  <r>
    <x v="6"/>
    <m/>
    <n v="7.4999999999999997E-2"/>
    <x v="6"/>
    <n v="26"/>
    <x v="66"/>
  </r>
  <r>
    <x v="6"/>
    <m/>
    <n v="0.315"/>
    <x v="15"/>
    <n v="26"/>
    <x v="67"/>
  </r>
  <r>
    <x v="6"/>
    <m/>
    <n v="7.4999999999999997E-2"/>
    <x v="21"/>
    <n v="26"/>
    <x v="66"/>
  </r>
  <r>
    <x v="6"/>
    <m/>
    <m/>
    <x v="0"/>
    <n v="26"/>
    <x v="1"/>
  </r>
  <r>
    <x v="6"/>
    <s v="30ac4291346859a24fbd5f17b8b99ca598bcab69"/>
    <m/>
    <x v="0"/>
    <n v="1383"/>
    <x v="1"/>
  </r>
  <r>
    <x v="6"/>
    <m/>
    <m/>
    <x v="0"/>
    <n v="1383"/>
    <x v="1"/>
  </r>
  <r>
    <x v="6"/>
    <m/>
    <n v="3.1E-2"/>
    <x v="8"/>
    <n v="1383"/>
    <x v="68"/>
  </r>
  <r>
    <x v="6"/>
    <m/>
    <n v="0.92400000000000004"/>
    <x v="18"/>
    <n v="1383"/>
    <x v="69"/>
  </r>
  <r>
    <x v="6"/>
    <m/>
    <n v="4.3999999999999997E-2"/>
    <x v="21"/>
    <n v="1383"/>
    <x v="70"/>
  </r>
  <r>
    <x v="6"/>
    <m/>
    <m/>
    <x v="0"/>
    <n v="1383"/>
    <x v="1"/>
  </r>
  <r>
    <x v="6"/>
    <s v="4350bfad7cea746d081190063a6f5a2b00531132"/>
    <m/>
    <x v="0"/>
    <n v="4"/>
    <x v="1"/>
  </r>
  <r>
    <x v="6"/>
    <m/>
    <m/>
    <x v="0"/>
    <n v="4"/>
    <x v="1"/>
  </r>
  <r>
    <x v="6"/>
    <m/>
    <n v="1"/>
    <x v="51"/>
    <n v="4"/>
    <x v="12"/>
  </r>
  <r>
    <x v="6"/>
    <m/>
    <m/>
    <x v="0"/>
    <n v="4"/>
    <x v="1"/>
  </r>
  <r>
    <x v="6"/>
    <s v="a67bddc57c9b8a8d9d13ac30ebe74f9914b0c6d0"/>
    <m/>
    <x v="0"/>
    <n v="68"/>
    <x v="1"/>
  </r>
  <r>
    <x v="6"/>
    <m/>
    <m/>
    <x v="0"/>
    <n v="68"/>
    <x v="1"/>
  </r>
  <r>
    <x v="6"/>
    <m/>
    <n v="7.3999999999999996E-2"/>
    <x v="14"/>
    <n v="68"/>
    <x v="71"/>
  </r>
  <r>
    <x v="6"/>
    <m/>
    <n v="0.49299999999999999"/>
    <x v="2"/>
    <n v="68"/>
    <x v="72"/>
  </r>
  <r>
    <x v="6"/>
    <m/>
    <n v="6.2E-2"/>
    <x v="6"/>
    <n v="68"/>
    <x v="73"/>
  </r>
  <r>
    <x v="6"/>
    <m/>
    <n v="0.29599999999999999"/>
    <x v="15"/>
    <n v="68"/>
    <x v="74"/>
  </r>
  <r>
    <x v="6"/>
    <m/>
    <n v="7.1999999999999995E-2"/>
    <x v="21"/>
    <n v="68"/>
    <x v="75"/>
  </r>
  <r>
    <x v="6"/>
    <m/>
    <m/>
    <x v="0"/>
    <n v="68"/>
    <x v="1"/>
  </r>
  <r>
    <x v="6"/>
    <s v="b08b3ae8320d747f25da30f3fca939051707677c"/>
    <m/>
    <x v="0"/>
    <n v="124"/>
    <x v="1"/>
  </r>
  <r>
    <x v="6"/>
    <m/>
    <m/>
    <x v="0"/>
    <n v="124"/>
    <x v="1"/>
  </r>
  <r>
    <x v="6"/>
    <m/>
    <n v="0.35499999999999998"/>
    <x v="10"/>
    <n v="124"/>
    <x v="76"/>
  </r>
  <r>
    <x v="6"/>
    <m/>
    <n v="0.64400000000000002"/>
    <x v="8"/>
    <n v="124"/>
    <x v="77"/>
  </r>
  <r>
    <x v="6"/>
    <m/>
    <m/>
    <x v="0"/>
    <n v="124"/>
    <x v="1"/>
  </r>
  <r>
    <x v="6"/>
    <s v="4d00dd9723f84f197afffd901101276916d1ee6c"/>
    <m/>
    <x v="0"/>
    <n v="847"/>
    <x v="1"/>
  </r>
  <r>
    <x v="6"/>
    <m/>
    <m/>
    <x v="0"/>
    <n v="847"/>
    <x v="1"/>
  </r>
  <r>
    <x v="6"/>
    <m/>
    <n v="0.94299999999999995"/>
    <x v="18"/>
    <n v="847"/>
    <x v="78"/>
  </r>
  <r>
    <x v="6"/>
    <m/>
    <n v="5.6000000000000001E-2"/>
    <x v="21"/>
    <n v="847"/>
    <x v="79"/>
  </r>
  <r>
    <x v="6"/>
    <m/>
    <m/>
    <x v="0"/>
    <n v="847"/>
    <x v="1"/>
  </r>
  <r>
    <x v="6"/>
    <s v="0250c948105ffaa643cf56dba74fe54dab947304"/>
    <m/>
    <x v="0"/>
    <n v="2"/>
    <x v="1"/>
  </r>
  <r>
    <x v="6"/>
    <m/>
    <m/>
    <x v="0"/>
    <n v="2"/>
    <x v="1"/>
  </r>
  <r>
    <x v="6"/>
    <m/>
    <n v="1"/>
    <x v="12"/>
    <n v="2"/>
    <x v="41"/>
  </r>
  <r>
    <x v="6"/>
    <m/>
    <m/>
    <x v="0"/>
    <n v="2"/>
    <x v="1"/>
  </r>
  <r>
    <x v="6"/>
    <s v="c3da6483fcc530b174bc7b50b1aa91d3554e8ade"/>
    <m/>
    <x v="0"/>
    <n v="4"/>
    <x v="1"/>
  </r>
  <r>
    <x v="6"/>
    <m/>
    <m/>
    <x v="0"/>
    <n v="4"/>
    <x v="1"/>
  </r>
  <r>
    <x v="6"/>
    <m/>
    <n v="1"/>
    <x v="52"/>
    <n v="4"/>
    <x v="12"/>
  </r>
  <r>
    <x v="6"/>
    <m/>
    <m/>
    <x v="0"/>
    <n v="4"/>
    <x v="1"/>
  </r>
  <r>
    <x v="6"/>
    <s v="aee6fcc2358819d13a89fc05793306037f092dcf"/>
    <m/>
    <x v="0"/>
    <n v="12"/>
    <x v="1"/>
  </r>
  <r>
    <x v="6"/>
    <m/>
    <m/>
    <x v="0"/>
    <n v="12"/>
    <x v="1"/>
  </r>
  <r>
    <x v="6"/>
    <m/>
    <n v="1"/>
    <x v="52"/>
    <n v="12"/>
    <x v="80"/>
  </r>
  <r>
    <x v="6"/>
    <m/>
    <m/>
    <x v="0"/>
    <n v="12"/>
    <x v="1"/>
  </r>
  <r>
    <x v="6"/>
    <s v="c53548186925995375052ceae68c609449ec987b"/>
    <m/>
    <x v="0"/>
    <n v="70"/>
    <x v="1"/>
  </r>
  <r>
    <x v="6"/>
    <m/>
    <m/>
    <x v="0"/>
    <n v="70"/>
    <x v="1"/>
  </r>
  <r>
    <x v="6"/>
    <m/>
    <n v="0.33200000000000002"/>
    <x v="10"/>
    <n v="70"/>
    <x v="81"/>
  </r>
  <r>
    <x v="6"/>
    <m/>
    <n v="0.157"/>
    <x v="53"/>
    <n v="70"/>
    <x v="82"/>
  </r>
  <r>
    <x v="6"/>
    <m/>
    <n v="0.28499999999999998"/>
    <x v="8"/>
    <n v="70"/>
    <x v="83"/>
  </r>
  <r>
    <x v="6"/>
    <m/>
    <n v="0.224"/>
    <x v="12"/>
    <n v="70"/>
    <x v="84"/>
  </r>
  <r>
    <x v="6"/>
    <m/>
    <m/>
    <x v="0"/>
    <n v="70"/>
    <x v="1"/>
  </r>
  <r>
    <x v="6"/>
    <s v="34a354ecca4b14cd6b3048f77a79e6b81bc7ddd3"/>
    <m/>
    <x v="0"/>
    <n v="57473"/>
    <x v="1"/>
  </r>
  <r>
    <x v="6"/>
    <m/>
    <m/>
    <x v="0"/>
    <n v="57473"/>
    <x v="1"/>
  </r>
  <r>
    <x v="6"/>
    <m/>
    <n v="0.214"/>
    <x v="54"/>
    <n v="57473"/>
    <x v="85"/>
  </r>
  <r>
    <x v="6"/>
    <m/>
    <n v="6.0000000000000001E-3"/>
    <x v="55"/>
    <n v="57473"/>
    <x v="86"/>
  </r>
  <r>
    <x v="6"/>
    <m/>
    <n v="3.6999999999999998E-2"/>
    <x v="56"/>
    <n v="57473"/>
    <x v="87"/>
  </r>
  <r>
    <x v="6"/>
    <m/>
    <n v="0"/>
    <x v="57"/>
    <n v="57473"/>
    <x v="1"/>
  </r>
  <r>
    <x v="6"/>
    <m/>
    <n v="0.14099999999999999"/>
    <x v="58"/>
    <n v="57473"/>
    <x v="88"/>
  </r>
  <r>
    <x v="6"/>
    <m/>
    <n v="0.1"/>
    <x v="59"/>
    <n v="57473"/>
    <x v="89"/>
  </r>
  <r>
    <x v="6"/>
    <m/>
    <n v="0"/>
    <x v="60"/>
    <n v="57473"/>
    <x v="1"/>
  </r>
  <r>
    <x v="6"/>
    <m/>
    <n v="4.0000000000000001E-3"/>
    <x v="61"/>
    <n v="57473"/>
    <x v="90"/>
  </r>
  <r>
    <x v="6"/>
    <m/>
    <n v="0.14899999999999999"/>
    <x v="62"/>
    <n v="57473"/>
    <x v="91"/>
  </r>
  <r>
    <x v="6"/>
    <m/>
    <n v="0.34200000000000003"/>
    <x v="63"/>
    <n v="57473"/>
    <x v="92"/>
  </r>
  <r>
    <x v="6"/>
    <m/>
    <n v="1E-3"/>
    <x v="64"/>
    <n v="57473"/>
    <x v="93"/>
  </r>
  <r>
    <x v="6"/>
    <m/>
    <m/>
    <x v="0"/>
    <n v="57473"/>
    <x v="1"/>
  </r>
  <r>
    <x v="6"/>
    <s v="bf7eda1de3d01005ec61e1414428514b370f93cb"/>
    <m/>
    <x v="0"/>
    <n v="56"/>
    <x v="1"/>
  </r>
  <r>
    <x v="6"/>
    <m/>
    <m/>
    <x v="0"/>
    <n v="56"/>
    <x v="1"/>
  </r>
  <r>
    <x v="6"/>
    <m/>
    <n v="0.42599999999999999"/>
    <x v="10"/>
    <n v="56"/>
    <x v="94"/>
  </r>
  <r>
    <x v="6"/>
    <m/>
    <n v="0.57299999999999995"/>
    <x v="12"/>
    <n v="56"/>
    <x v="95"/>
  </r>
  <r>
    <x v="6"/>
    <m/>
    <m/>
    <x v="0"/>
    <n v="56"/>
    <x v="1"/>
  </r>
  <r>
    <x v="6"/>
    <s v="ffaa85ae89335efbef26338a12cc41b351fc8bda"/>
    <m/>
    <x v="0"/>
    <n v="333"/>
    <x v="1"/>
  </r>
  <r>
    <x v="6"/>
    <m/>
    <m/>
    <x v="0"/>
    <n v="333"/>
    <x v="1"/>
  </r>
  <r>
    <x v="6"/>
    <m/>
    <n v="0.91700000000000004"/>
    <x v="21"/>
    <n v="333"/>
    <x v="96"/>
  </r>
  <r>
    <x v="6"/>
    <m/>
    <m/>
    <x v="0"/>
    <n v="333"/>
    <x v="1"/>
  </r>
  <r>
    <x v="6"/>
    <s v="adcf6601f49b8afbe5b0c2b23d0f83ceeeca1fa1"/>
    <m/>
    <x v="0"/>
    <n v="10"/>
    <x v="1"/>
  </r>
  <r>
    <x v="6"/>
    <m/>
    <m/>
    <x v="0"/>
    <n v="10"/>
    <x v="1"/>
  </r>
  <r>
    <x v="6"/>
    <m/>
    <n v="1"/>
    <x v="20"/>
    <n v="10"/>
    <x v="97"/>
  </r>
  <r>
    <x v="6"/>
    <m/>
    <m/>
    <x v="0"/>
    <n v="10"/>
    <x v="1"/>
  </r>
  <r>
    <x v="6"/>
    <s v="ddc13e7f24ae0a38f7d479c1e14089aeb2a183c7"/>
    <m/>
    <x v="0"/>
    <n v="8"/>
    <x v="1"/>
  </r>
  <r>
    <x v="6"/>
    <m/>
    <m/>
    <x v="0"/>
    <n v="8"/>
    <x v="1"/>
  </r>
  <r>
    <x v="6"/>
    <m/>
    <n v="0.26600000000000001"/>
    <x v="8"/>
    <n v="8"/>
    <x v="98"/>
  </r>
  <r>
    <x v="6"/>
    <m/>
    <n v="0.26600000000000001"/>
    <x v="21"/>
    <n v="8"/>
    <x v="98"/>
  </r>
  <r>
    <x v="6"/>
    <m/>
    <n v="0.46600000000000003"/>
    <x v="65"/>
    <n v="8"/>
    <x v="99"/>
  </r>
  <r>
    <x v="6"/>
    <m/>
    <m/>
    <x v="0"/>
    <n v="8"/>
    <x v="1"/>
  </r>
  <r>
    <x v="6"/>
    <s v="8da74f764b055cd610fa41d54c5283faf0986c88"/>
    <m/>
    <x v="0"/>
    <n v="8"/>
    <x v="1"/>
  </r>
  <r>
    <x v="6"/>
    <m/>
    <m/>
    <x v="0"/>
    <n v="8"/>
    <x v="1"/>
  </r>
  <r>
    <x v="6"/>
    <m/>
    <n v="1"/>
    <x v="66"/>
    <n v="8"/>
    <x v="100"/>
  </r>
  <r>
    <x v="6"/>
    <m/>
    <m/>
    <x v="0"/>
    <n v="8"/>
    <x v="1"/>
  </r>
  <r>
    <x v="6"/>
    <s v="fff5d13830e44fbca742ad6c61239f439864ae29"/>
    <m/>
    <x v="0"/>
    <n v="124"/>
    <x v="1"/>
  </r>
  <r>
    <x v="6"/>
    <m/>
    <m/>
    <x v="0"/>
    <n v="124"/>
    <x v="1"/>
  </r>
  <r>
    <x v="6"/>
    <m/>
    <n v="0.05"/>
    <x v="14"/>
    <n v="124"/>
    <x v="101"/>
  </r>
  <r>
    <x v="6"/>
    <m/>
    <n v="4.7E-2"/>
    <x v="67"/>
    <n v="124"/>
    <x v="102"/>
  </r>
  <r>
    <x v="6"/>
    <m/>
    <n v="1.7000000000000001E-2"/>
    <x v="13"/>
    <n v="124"/>
    <x v="103"/>
  </r>
  <r>
    <x v="6"/>
    <m/>
    <n v="0.21"/>
    <x v="4"/>
    <n v="124"/>
    <x v="104"/>
  </r>
  <r>
    <x v="6"/>
    <m/>
    <n v="8.5000000000000006E-2"/>
    <x v="5"/>
    <n v="124"/>
    <x v="105"/>
  </r>
  <r>
    <x v="6"/>
    <m/>
    <n v="0.20399999999999999"/>
    <x v="7"/>
    <n v="124"/>
    <x v="106"/>
  </r>
  <r>
    <x v="6"/>
    <m/>
    <n v="0.29499999999999998"/>
    <x v="20"/>
    <n v="124"/>
    <x v="107"/>
  </r>
  <r>
    <x v="6"/>
    <m/>
    <n v="3.1E-2"/>
    <x v="16"/>
    <n v="124"/>
    <x v="108"/>
  </r>
  <r>
    <x v="6"/>
    <m/>
    <n v="2.8000000000000001E-2"/>
    <x v="15"/>
    <n v="124"/>
    <x v="109"/>
  </r>
  <r>
    <x v="6"/>
    <m/>
    <n v="2.9000000000000001E-2"/>
    <x v="21"/>
    <n v="124"/>
    <x v="110"/>
  </r>
  <r>
    <x v="6"/>
    <m/>
    <m/>
    <x v="0"/>
    <n v="124"/>
    <x v="1"/>
  </r>
  <r>
    <x v="6"/>
    <s v="dd0469332e0777e366cb4d4d75dce2c52ab7164a"/>
    <m/>
    <x v="0"/>
    <n v="84"/>
    <x v="1"/>
  </r>
  <r>
    <x v="6"/>
    <m/>
    <m/>
    <x v="0"/>
    <n v="84"/>
    <x v="1"/>
  </r>
  <r>
    <x v="6"/>
    <m/>
    <n v="6.4000000000000001E-2"/>
    <x v="1"/>
    <n v="84"/>
    <x v="111"/>
  </r>
  <r>
    <x v="6"/>
    <m/>
    <n v="4.1000000000000002E-2"/>
    <x v="67"/>
    <n v="84"/>
    <x v="112"/>
  </r>
  <r>
    <x v="6"/>
    <m/>
    <n v="4.9000000000000002E-2"/>
    <x v="68"/>
    <n v="84"/>
    <x v="113"/>
  </r>
  <r>
    <x v="6"/>
    <m/>
    <n v="0.32600000000000001"/>
    <x v="13"/>
    <n v="84"/>
    <x v="114"/>
  </r>
  <r>
    <x v="6"/>
    <m/>
    <n v="3.9E-2"/>
    <x v="4"/>
    <n v="84"/>
    <x v="115"/>
  </r>
  <r>
    <x v="6"/>
    <m/>
    <n v="1.7999999999999999E-2"/>
    <x v="6"/>
    <n v="84"/>
    <x v="116"/>
  </r>
  <r>
    <x v="6"/>
    <m/>
    <n v="2.3E-2"/>
    <x v="7"/>
    <n v="84"/>
    <x v="117"/>
  </r>
  <r>
    <x v="6"/>
    <m/>
    <n v="3.1E-2"/>
    <x v="15"/>
    <n v="84"/>
    <x v="118"/>
  </r>
  <r>
    <x v="6"/>
    <m/>
    <n v="0.40400000000000003"/>
    <x v="21"/>
    <n v="84"/>
    <x v="119"/>
  </r>
  <r>
    <x v="6"/>
    <m/>
    <m/>
    <x v="0"/>
    <n v="84"/>
    <x v="1"/>
  </r>
  <r>
    <x v="6"/>
    <s v="fa38294fbe72f565ebaeb27441c1600e2cd750ae"/>
    <m/>
    <x v="0"/>
    <n v="7"/>
    <x v="1"/>
  </r>
  <r>
    <x v="6"/>
    <m/>
    <m/>
    <x v="0"/>
    <n v="7"/>
    <x v="1"/>
  </r>
  <r>
    <x v="6"/>
    <m/>
    <n v="0.2"/>
    <x v="3"/>
    <n v="7"/>
    <x v="120"/>
  </r>
  <r>
    <x v="6"/>
    <m/>
    <n v="0.26900000000000002"/>
    <x v="5"/>
    <n v="7"/>
    <x v="121"/>
  </r>
  <r>
    <x v="6"/>
    <m/>
    <n v="0.53"/>
    <x v="21"/>
    <n v="7"/>
    <x v="122"/>
  </r>
  <r>
    <x v="6"/>
    <m/>
    <m/>
    <x v="0"/>
    <n v="7"/>
    <x v="1"/>
  </r>
  <r>
    <x v="6"/>
    <s v="b0f62631b4513b3f10f0f0687d26cf5437f133a2"/>
    <m/>
    <x v="0"/>
    <n v="61"/>
    <x v="1"/>
  </r>
  <r>
    <x v="6"/>
    <m/>
    <m/>
    <x v="0"/>
    <n v="61"/>
    <x v="1"/>
  </r>
  <r>
    <x v="6"/>
    <m/>
    <n v="0.16700000000000001"/>
    <x v="1"/>
    <n v="61"/>
    <x v="123"/>
  </r>
  <r>
    <x v="6"/>
    <m/>
    <n v="0.13200000000000001"/>
    <x v="69"/>
    <n v="61"/>
    <x v="124"/>
  </r>
  <r>
    <x v="6"/>
    <m/>
    <n v="0.105"/>
    <x v="8"/>
    <n v="61"/>
    <x v="125"/>
  </r>
  <r>
    <x v="6"/>
    <m/>
    <n v="0.27100000000000002"/>
    <x v="7"/>
    <n v="61"/>
    <x v="126"/>
  </r>
  <r>
    <x v="6"/>
    <m/>
    <n v="6.5000000000000002E-2"/>
    <x v="20"/>
    <n v="61"/>
    <x v="127"/>
  </r>
  <r>
    <x v="6"/>
    <m/>
    <n v="7.3999999999999996E-2"/>
    <x v="16"/>
    <n v="61"/>
    <x v="128"/>
  </r>
  <r>
    <x v="6"/>
    <m/>
    <n v="0.183"/>
    <x v="21"/>
    <n v="61"/>
    <x v="129"/>
  </r>
  <r>
    <x v="7"/>
    <m/>
    <m/>
    <x v="0"/>
    <n v="61"/>
    <x v="1"/>
  </r>
  <r>
    <x v="7"/>
    <s v="1dd3a245f90c6d33ec1d1274964ec3dfcd2ac74d"/>
    <m/>
    <x v="0"/>
    <n v="12"/>
    <x v="1"/>
  </r>
  <r>
    <x v="7"/>
    <m/>
    <m/>
    <x v="0"/>
    <n v="12"/>
    <x v="1"/>
  </r>
  <r>
    <x v="7"/>
    <m/>
    <n v="1"/>
    <x v="70"/>
    <n v="12"/>
    <x v="80"/>
  </r>
  <r>
    <x v="7"/>
    <m/>
    <m/>
    <x v="0"/>
    <n v="12"/>
    <x v="1"/>
  </r>
  <r>
    <x v="7"/>
    <s v="7b5ab9a90dac5f33024bd124bbae2262a15fe2ce"/>
    <m/>
    <x v="0"/>
    <n v="4"/>
    <x v="1"/>
  </r>
  <r>
    <x v="7"/>
    <m/>
    <m/>
    <x v="0"/>
    <n v="4"/>
    <x v="1"/>
  </r>
  <r>
    <x v="7"/>
    <m/>
    <n v="1"/>
    <x v="70"/>
    <n v="4"/>
    <x v="12"/>
  </r>
  <r>
    <x v="7"/>
    <m/>
    <m/>
    <x v="0"/>
    <n v="4"/>
    <x v="1"/>
  </r>
  <r>
    <x v="7"/>
    <s v="a5ca7362447e45e0418ee4b50feae29e35009fe6"/>
    <m/>
    <x v="0"/>
    <n v="0"/>
    <x v="1"/>
  </r>
  <r>
    <x v="7"/>
    <m/>
    <m/>
    <x v="0"/>
    <n v="0"/>
    <x v="1"/>
  </r>
  <r>
    <x v="7"/>
    <s v="26de46b57b2819b002e1061c59a32282f3c45ac6"/>
    <m/>
    <x v="0"/>
    <n v="1575"/>
    <x v="1"/>
  </r>
  <r>
    <x v="7"/>
    <m/>
    <m/>
    <x v="0"/>
    <n v="1575"/>
    <x v="1"/>
  </r>
  <r>
    <x v="7"/>
    <m/>
    <n v="1"/>
    <x v="70"/>
    <n v="1575"/>
    <x v="130"/>
  </r>
  <r>
    <x v="7"/>
    <m/>
    <m/>
    <x v="0"/>
    <n v="1575"/>
    <x v="1"/>
  </r>
  <r>
    <x v="7"/>
    <s v="6c8a8a275bd12282c64ef6d60dc9d3d27975bd9b"/>
    <m/>
    <x v="0"/>
    <n v="1409"/>
    <x v="1"/>
  </r>
  <r>
    <x v="7"/>
    <m/>
    <m/>
    <x v="0"/>
    <n v="1409"/>
    <x v="1"/>
  </r>
  <r>
    <x v="7"/>
    <m/>
    <n v="2E-3"/>
    <x v="1"/>
    <n v="1409"/>
    <x v="131"/>
  </r>
  <r>
    <x v="7"/>
    <m/>
    <n v="0.98799999999999999"/>
    <x v="70"/>
    <n v="1409"/>
    <x v="132"/>
  </r>
  <r>
    <x v="7"/>
    <m/>
    <n v="8.0000000000000002E-3"/>
    <x v="7"/>
    <n v="1409"/>
    <x v="133"/>
  </r>
  <r>
    <x v="7"/>
    <m/>
    <m/>
    <x v="0"/>
    <n v="1409"/>
    <x v="1"/>
  </r>
  <r>
    <x v="7"/>
    <s v="87739d45b9c974da88ca37d740c71b441249d45b"/>
    <m/>
    <x v="0"/>
    <n v="2708"/>
    <x v="1"/>
  </r>
  <r>
    <x v="7"/>
    <m/>
    <m/>
    <x v="0"/>
    <n v="2708"/>
    <x v="1"/>
  </r>
  <r>
    <x v="7"/>
    <m/>
    <n v="8.0000000000000002E-3"/>
    <x v="1"/>
    <n v="2708"/>
    <x v="134"/>
  </r>
  <r>
    <x v="7"/>
    <m/>
    <n v="3.0000000000000001E-3"/>
    <x v="69"/>
    <n v="2708"/>
    <x v="135"/>
  </r>
  <r>
    <x v="7"/>
    <m/>
    <n v="0.94399999999999995"/>
    <x v="70"/>
    <n v="2708"/>
    <x v="136"/>
  </r>
  <r>
    <x v="7"/>
    <m/>
    <n v="2E-3"/>
    <x v="68"/>
    <n v="2708"/>
    <x v="137"/>
  </r>
  <r>
    <x v="7"/>
    <m/>
    <n v="1E-3"/>
    <x v="6"/>
    <n v="2708"/>
    <x v="138"/>
  </r>
  <r>
    <x v="7"/>
    <m/>
    <n v="3.7999999999999999E-2"/>
    <x v="7"/>
    <n v="2708"/>
    <x v="139"/>
  </r>
  <r>
    <x v="7"/>
    <m/>
    <n v="0"/>
    <x v="23"/>
    <n v="2708"/>
    <x v="1"/>
  </r>
  <r>
    <x v="8"/>
    <m/>
    <m/>
    <x v="0"/>
    <n v="2708"/>
    <x v="1"/>
  </r>
  <r>
    <x v="8"/>
    <s v="d68aacd27b7abb5981d312e858bf5c5cc3b971b2"/>
    <m/>
    <x v="0"/>
    <n v="43"/>
    <x v="1"/>
  </r>
  <r>
    <x v="8"/>
    <m/>
    <m/>
    <x v="0"/>
    <n v="43"/>
    <x v="1"/>
  </r>
  <r>
    <x v="8"/>
    <m/>
    <n v="1"/>
    <x v="16"/>
    <n v="43"/>
    <x v="140"/>
  </r>
  <r>
    <x v="9"/>
    <m/>
    <m/>
    <x v="0"/>
    <n v="43"/>
    <x v="1"/>
  </r>
  <r>
    <x v="9"/>
    <s v="2e68421c8f524fb5b4c983e9042e56a828a77e84"/>
    <m/>
    <x v="0"/>
    <n v="3"/>
    <x v="1"/>
  </r>
  <r>
    <x v="9"/>
    <m/>
    <m/>
    <x v="0"/>
    <n v="3"/>
    <x v="1"/>
  </r>
  <r>
    <x v="9"/>
    <m/>
    <n v="1"/>
    <x v="12"/>
    <n v="3"/>
    <x v="141"/>
  </r>
  <r>
    <x v="10"/>
    <m/>
    <m/>
    <x v="0"/>
    <n v="3"/>
    <x v="1"/>
  </r>
  <r>
    <x v="10"/>
    <s v="818302f1f1d9728e9a0688def022b8ea62f65544"/>
    <m/>
    <x v="0"/>
    <n v="63"/>
    <x v="1"/>
  </r>
  <r>
    <x v="10"/>
    <m/>
    <m/>
    <x v="0"/>
    <n v="63"/>
    <x v="1"/>
  </r>
  <r>
    <x v="10"/>
    <m/>
    <n v="1"/>
    <x v="71"/>
    <n v="63"/>
    <x v="142"/>
  </r>
  <r>
    <x v="10"/>
    <m/>
    <m/>
    <x v="0"/>
    <n v="63"/>
    <x v="1"/>
  </r>
  <r>
    <x v="10"/>
    <s v="1cc6be662ccd83b0341ef1f31f8f4ad30dc69451"/>
    <m/>
    <x v="0"/>
    <n v="4097"/>
    <x v="1"/>
  </r>
  <r>
    <x v="10"/>
    <m/>
    <m/>
    <x v="0"/>
    <n v="4097"/>
    <x v="1"/>
  </r>
  <r>
    <x v="10"/>
    <m/>
    <n v="0.14399999999999999"/>
    <x v="8"/>
    <n v="4097"/>
    <x v="143"/>
  </r>
  <r>
    <x v="10"/>
    <m/>
    <n v="0.32400000000000001"/>
    <x v="72"/>
    <n v="4097"/>
    <x v="144"/>
  </r>
  <r>
    <x v="10"/>
    <m/>
    <n v="4.4999999999999998E-2"/>
    <x v="68"/>
    <n v="4097"/>
    <x v="145"/>
  </r>
  <r>
    <x v="10"/>
    <m/>
    <n v="0.46"/>
    <x v="71"/>
    <n v="4097"/>
    <x v="146"/>
  </r>
  <r>
    <x v="10"/>
    <m/>
    <n v="2.1999999999999999E-2"/>
    <x v="7"/>
    <n v="4097"/>
    <x v="147"/>
  </r>
  <r>
    <x v="10"/>
    <m/>
    <n v="0"/>
    <x v="20"/>
    <n v="4097"/>
    <x v="1"/>
  </r>
  <r>
    <x v="10"/>
    <m/>
    <n v="0"/>
    <x v="23"/>
    <n v="4097"/>
    <x v="1"/>
  </r>
  <r>
    <x v="10"/>
    <m/>
    <m/>
    <x v="0"/>
    <n v="4097"/>
    <x v="1"/>
  </r>
  <r>
    <x v="10"/>
    <s v="cdfdc8ee6bbe09cc76724a2f559fe0dc98faa220"/>
    <m/>
    <x v="0"/>
    <n v="2"/>
    <x v="1"/>
  </r>
  <r>
    <x v="10"/>
    <m/>
    <m/>
    <x v="0"/>
    <n v="2"/>
    <x v="1"/>
  </r>
  <r>
    <x v="10"/>
    <m/>
    <n v="1"/>
    <x v="71"/>
    <n v="2"/>
    <x v="41"/>
  </r>
  <r>
    <x v="10"/>
    <m/>
    <m/>
    <x v="0"/>
    <n v="2"/>
    <x v="1"/>
  </r>
  <r>
    <x v="10"/>
    <s v="600ec8db2b83ae5e2fd21d3da266af7d65b2d0c1"/>
    <m/>
    <x v="0"/>
    <n v="6"/>
    <x v="1"/>
  </r>
  <r>
    <x v="10"/>
    <m/>
    <m/>
    <x v="0"/>
    <n v="6"/>
    <x v="1"/>
  </r>
  <r>
    <x v="10"/>
    <m/>
    <n v="1"/>
    <x v="73"/>
    <n v="6"/>
    <x v="148"/>
  </r>
  <r>
    <x v="10"/>
    <m/>
    <m/>
    <x v="0"/>
    <n v="6"/>
    <x v="1"/>
  </r>
  <r>
    <x v="10"/>
    <s v="7ec0d1c33d9b904fad8c6221dff6f140fe51ff70"/>
    <m/>
    <x v="0"/>
    <n v="146"/>
    <x v="1"/>
  </r>
  <r>
    <x v="10"/>
    <m/>
    <m/>
    <x v="0"/>
    <n v="146"/>
    <x v="1"/>
  </r>
  <r>
    <x v="10"/>
    <m/>
    <n v="0.64"/>
    <x v="67"/>
    <n v="146"/>
    <x v="149"/>
  </r>
  <r>
    <x v="10"/>
    <m/>
    <n v="7.1999999999999995E-2"/>
    <x v="74"/>
    <n v="146"/>
    <x v="150"/>
  </r>
  <r>
    <x v="10"/>
    <m/>
    <n v="0.16700000000000001"/>
    <x v="2"/>
    <n v="146"/>
    <x v="151"/>
  </r>
  <r>
    <x v="10"/>
    <m/>
    <n v="0.11899999999999999"/>
    <x v="4"/>
    <n v="146"/>
    <x v="152"/>
  </r>
  <r>
    <x v="10"/>
    <m/>
    <m/>
    <x v="0"/>
    <n v="146"/>
    <x v="1"/>
  </r>
  <r>
    <x v="10"/>
    <s v="3e39c96ebbd90ebeb91d46f9dace6988a0152763"/>
    <m/>
    <x v="0"/>
    <n v="1261"/>
    <x v="1"/>
  </r>
  <r>
    <x v="10"/>
    <m/>
    <m/>
    <x v="0"/>
    <n v="1261"/>
    <x v="1"/>
  </r>
  <r>
    <x v="10"/>
    <m/>
    <n v="0.01"/>
    <x v="8"/>
    <n v="1261"/>
    <x v="153"/>
  </r>
  <r>
    <x v="10"/>
    <m/>
    <n v="0.29499999999999998"/>
    <x v="72"/>
    <n v="1261"/>
    <x v="154"/>
  </r>
  <r>
    <x v="10"/>
    <m/>
    <n v="0.13900000000000001"/>
    <x v="75"/>
    <n v="1261"/>
    <x v="155"/>
  </r>
  <r>
    <x v="10"/>
    <m/>
    <n v="0.55400000000000005"/>
    <x v="71"/>
    <n v="1261"/>
    <x v="156"/>
  </r>
  <r>
    <x v="10"/>
    <m/>
    <m/>
    <x v="0"/>
    <n v="1261"/>
    <x v="1"/>
  </r>
  <r>
    <x v="10"/>
    <s v="906cfb13a337fdbdf1b94b773390c4230b059fec"/>
    <m/>
    <x v="0"/>
    <n v="37"/>
    <x v="1"/>
  </r>
  <r>
    <x v="10"/>
    <m/>
    <m/>
    <x v="0"/>
    <n v="37"/>
    <x v="1"/>
  </r>
  <r>
    <x v="10"/>
    <m/>
    <n v="1"/>
    <x v="71"/>
    <n v="37"/>
    <x v="157"/>
  </r>
  <r>
    <x v="10"/>
    <m/>
    <m/>
    <x v="0"/>
    <n v="37"/>
    <x v="1"/>
  </r>
  <r>
    <x v="10"/>
    <s v="43d2ae25b1872273cb227ada251315cbaf817534"/>
    <m/>
    <x v="0"/>
    <n v="69"/>
    <x v="1"/>
  </r>
  <r>
    <x v="10"/>
    <m/>
    <m/>
    <x v="0"/>
    <n v="69"/>
    <x v="1"/>
  </r>
  <r>
    <x v="10"/>
    <m/>
    <n v="0.34899999999999998"/>
    <x v="10"/>
    <n v="69"/>
    <x v="158"/>
  </r>
  <r>
    <x v="10"/>
    <m/>
    <n v="0.65"/>
    <x v="72"/>
    <n v="69"/>
    <x v="159"/>
  </r>
  <r>
    <x v="10"/>
    <m/>
    <m/>
    <x v="0"/>
    <n v="69"/>
    <x v="1"/>
  </r>
  <r>
    <x v="10"/>
    <s v="2453cec627bb8f6100980dea273ac9eb54ecd645"/>
    <m/>
    <x v="0"/>
    <n v="42"/>
    <x v="1"/>
  </r>
  <r>
    <x v="10"/>
    <m/>
    <m/>
    <x v="0"/>
    <n v="42"/>
    <x v="1"/>
  </r>
  <r>
    <x v="10"/>
    <m/>
    <n v="1"/>
    <x v="71"/>
    <n v="42"/>
    <x v="160"/>
  </r>
  <r>
    <x v="10"/>
    <m/>
    <m/>
    <x v="0"/>
    <n v="42"/>
    <x v="1"/>
  </r>
  <r>
    <x v="10"/>
    <s v="89383b224f061d306240d621745ba082a4ecb23b"/>
    <m/>
    <x v="0"/>
    <n v="109"/>
    <x v="1"/>
  </r>
  <r>
    <x v="10"/>
    <m/>
    <m/>
    <x v="0"/>
    <n v="109"/>
    <x v="1"/>
  </r>
  <r>
    <x v="10"/>
    <m/>
    <n v="1"/>
    <x v="71"/>
    <n v="109"/>
    <x v="161"/>
  </r>
  <r>
    <x v="10"/>
    <m/>
    <m/>
    <x v="0"/>
    <n v="109"/>
    <x v="1"/>
  </r>
  <r>
    <x v="10"/>
    <s v="659d9ecb48f0bbddfac486962c1622737641ebc7"/>
    <m/>
    <x v="0"/>
    <n v="2"/>
    <x v="1"/>
  </r>
  <r>
    <x v="10"/>
    <m/>
    <m/>
    <x v="0"/>
    <n v="2"/>
    <x v="1"/>
  </r>
  <r>
    <x v="10"/>
    <m/>
    <n v="1"/>
    <x v="71"/>
    <n v="2"/>
    <x v="41"/>
  </r>
  <r>
    <x v="10"/>
    <m/>
    <m/>
    <x v="0"/>
    <n v="2"/>
    <x v="1"/>
  </r>
  <r>
    <x v="10"/>
    <s v="0ae43e5c66c119e2963e7a58fa9cb37b8c87ff06"/>
    <m/>
    <x v="0"/>
    <n v="17"/>
    <x v="1"/>
  </r>
  <r>
    <x v="10"/>
    <m/>
    <m/>
    <x v="0"/>
    <n v="17"/>
    <x v="1"/>
  </r>
  <r>
    <x v="10"/>
    <m/>
    <n v="1"/>
    <x v="71"/>
    <n v="17"/>
    <x v="162"/>
  </r>
  <r>
    <x v="10"/>
    <m/>
    <m/>
    <x v="0"/>
    <n v="17"/>
    <x v="1"/>
  </r>
  <r>
    <x v="10"/>
    <s v="7d8fce45e961525f08ac4ddcf82623ad66dc907d"/>
    <m/>
    <x v="0"/>
    <n v="156"/>
    <x v="1"/>
  </r>
  <r>
    <x v="10"/>
    <m/>
    <m/>
    <x v="0"/>
    <n v="156"/>
    <x v="1"/>
  </r>
  <r>
    <x v="10"/>
    <m/>
    <n v="1"/>
    <x v="71"/>
    <n v="156"/>
    <x v="163"/>
  </r>
  <r>
    <x v="11"/>
    <m/>
    <m/>
    <x v="0"/>
    <n v="156"/>
    <x v="1"/>
  </r>
  <r>
    <x v="11"/>
    <s v="b21945fe74eda3579896d727cb88e68b0b508305"/>
    <m/>
    <x v="0"/>
    <n v="2"/>
    <x v="1"/>
  </r>
  <r>
    <x v="11"/>
    <m/>
    <m/>
    <x v="0"/>
    <n v="2"/>
    <x v="1"/>
  </r>
  <r>
    <x v="11"/>
    <m/>
    <n v="1"/>
    <x v="76"/>
    <n v="2"/>
    <x v="41"/>
  </r>
  <r>
    <x v="12"/>
    <m/>
    <m/>
    <x v="0"/>
    <n v="2"/>
    <x v="1"/>
  </r>
  <r>
    <x v="12"/>
    <s v="341ae84ab27b2676121051422643e9e7039757d0"/>
    <m/>
    <x v="0"/>
    <n v="113"/>
    <x v="1"/>
  </r>
  <r>
    <x v="12"/>
    <m/>
    <m/>
    <x v="0"/>
    <n v="113"/>
    <x v="1"/>
  </r>
  <r>
    <x v="12"/>
    <m/>
    <n v="0.59799999999999998"/>
    <x v="77"/>
    <n v="113"/>
    <x v="164"/>
  </r>
  <r>
    <x v="12"/>
    <m/>
    <n v="0.377"/>
    <x v="3"/>
    <n v="113"/>
    <x v="165"/>
  </r>
  <r>
    <x v="12"/>
    <m/>
    <m/>
    <x v="0"/>
    <n v="113"/>
    <x v="1"/>
  </r>
  <r>
    <x v="12"/>
    <s v="1c9a75094b829795c2b99aa9f180c3ed2f5a3405"/>
    <m/>
    <x v="0"/>
    <n v="3147"/>
    <x v="1"/>
  </r>
  <r>
    <x v="12"/>
    <m/>
    <m/>
    <x v="0"/>
    <n v="3147"/>
    <x v="1"/>
  </r>
  <r>
    <x v="12"/>
    <m/>
    <n v="0.99399999999999999"/>
    <x v="77"/>
    <n v="3147"/>
    <x v="166"/>
  </r>
  <r>
    <x v="12"/>
    <m/>
    <n v="2E-3"/>
    <x v="3"/>
    <n v="3147"/>
    <x v="167"/>
  </r>
  <r>
    <x v="12"/>
    <m/>
    <n v="3.0000000000000001E-3"/>
    <x v="23"/>
    <n v="3147"/>
    <x v="168"/>
  </r>
  <r>
    <x v="12"/>
    <m/>
    <m/>
    <x v="0"/>
    <n v="3147"/>
    <x v="1"/>
  </r>
  <r>
    <x v="12"/>
    <s v="f6f3527b476a0cc40ed62f1f15e95385d3aa32c4"/>
    <m/>
    <x v="0"/>
    <n v="6"/>
    <x v="1"/>
  </r>
  <r>
    <x v="12"/>
    <m/>
    <m/>
    <x v="0"/>
    <n v="6"/>
    <x v="1"/>
  </r>
  <r>
    <x v="12"/>
    <m/>
    <n v="1"/>
    <x v="7"/>
    <n v="6"/>
    <x v="148"/>
  </r>
  <r>
    <x v="12"/>
    <m/>
    <m/>
    <x v="0"/>
    <n v="6"/>
    <x v="1"/>
  </r>
  <r>
    <x v="12"/>
    <s v="2c33560630b7529d3e939d804915e54e99dfbb6d"/>
    <m/>
    <x v="0"/>
    <n v="1"/>
    <x v="1"/>
  </r>
  <r>
    <x v="12"/>
    <m/>
    <m/>
    <x v="0"/>
    <n v="1"/>
    <x v="1"/>
  </r>
  <r>
    <x v="12"/>
    <m/>
    <n v="1"/>
    <x v="1"/>
    <n v="1"/>
    <x v="169"/>
  </r>
  <r>
    <x v="12"/>
    <m/>
    <m/>
    <x v="0"/>
    <n v="1"/>
    <x v="1"/>
  </r>
  <r>
    <x v="12"/>
    <s v="74fd0881fe4bb171577ad6f10b6ed5c5f7032150"/>
    <m/>
    <x v="0"/>
    <n v="350"/>
    <x v="1"/>
  </r>
  <r>
    <x v="12"/>
    <m/>
    <m/>
    <x v="0"/>
    <n v="350"/>
    <x v="1"/>
  </r>
  <r>
    <x v="12"/>
    <m/>
    <n v="6.6000000000000003E-2"/>
    <x v="1"/>
    <n v="350"/>
    <x v="170"/>
  </r>
  <r>
    <x v="12"/>
    <m/>
    <n v="0.93300000000000005"/>
    <x v="2"/>
    <n v="350"/>
    <x v="171"/>
  </r>
  <r>
    <x v="12"/>
    <m/>
    <m/>
    <x v="0"/>
    <n v="350"/>
    <x v="1"/>
  </r>
  <r>
    <x v="12"/>
    <s v="02f49375ac58f2ae343c18d622a1f02eb3e2e0e5"/>
    <m/>
    <x v="0"/>
    <n v="3"/>
    <x v="1"/>
  </r>
  <r>
    <x v="12"/>
    <m/>
    <m/>
    <x v="0"/>
    <n v="3"/>
    <x v="1"/>
  </r>
  <r>
    <x v="12"/>
    <m/>
    <n v="1"/>
    <x v="67"/>
    <n v="3"/>
    <x v="141"/>
  </r>
  <r>
    <x v="12"/>
    <m/>
    <m/>
    <x v="0"/>
    <n v="3"/>
    <x v="1"/>
  </r>
  <r>
    <x v="12"/>
    <s v="152dd4f70ec3c627b7ceec6ff52855ab6c3cb341"/>
    <m/>
    <x v="0"/>
    <n v="57"/>
    <x v="1"/>
  </r>
  <r>
    <x v="12"/>
    <m/>
    <m/>
    <x v="0"/>
    <n v="57"/>
    <x v="1"/>
  </r>
  <r>
    <x v="12"/>
    <m/>
    <n v="1"/>
    <x v="6"/>
    <n v="57"/>
    <x v="46"/>
  </r>
  <r>
    <x v="12"/>
    <m/>
    <m/>
    <x v="0"/>
    <n v="57"/>
    <x v="1"/>
  </r>
  <r>
    <x v="12"/>
    <s v="77472f85d6cadf99cece2019063dd35067ff682f"/>
    <m/>
    <x v="0"/>
    <n v="16"/>
    <x v="1"/>
  </r>
  <r>
    <x v="12"/>
    <m/>
    <m/>
    <x v="0"/>
    <n v="16"/>
    <x v="1"/>
  </r>
  <r>
    <x v="12"/>
    <m/>
    <n v="1"/>
    <x v="74"/>
    <n v="16"/>
    <x v="172"/>
  </r>
  <r>
    <x v="12"/>
    <m/>
    <m/>
    <x v="0"/>
    <n v="16"/>
    <x v="1"/>
  </r>
  <r>
    <x v="12"/>
    <s v="5eae3ef25468bba0a85640ddd578326c7381d596"/>
    <m/>
    <x v="0"/>
    <n v="19"/>
    <x v="1"/>
  </r>
  <r>
    <x v="12"/>
    <m/>
    <m/>
    <x v="0"/>
    <n v="19"/>
    <x v="1"/>
  </r>
  <r>
    <x v="12"/>
    <m/>
    <n v="1"/>
    <x v="74"/>
    <n v="19"/>
    <x v="173"/>
  </r>
  <r>
    <x v="12"/>
    <m/>
    <m/>
    <x v="0"/>
    <n v="19"/>
    <x v="1"/>
  </r>
  <r>
    <x v="12"/>
    <s v="b4cafb46595d6e889f8effdca16e98c3f505078e"/>
    <m/>
    <x v="0"/>
    <n v="496"/>
    <x v="1"/>
  </r>
  <r>
    <x v="12"/>
    <m/>
    <m/>
    <x v="0"/>
    <n v="496"/>
    <x v="1"/>
  </r>
  <r>
    <x v="12"/>
    <m/>
    <n v="2.3E-2"/>
    <x v="1"/>
    <n v="496"/>
    <x v="174"/>
  </r>
  <r>
    <x v="12"/>
    <m/>
    <n v="6.0000000000000001E-3"/>
    <x v="8"/>
    <n v="496"/>
    <x v="175"/>
  </r>
  <r>
    <x v="12"/>
    <m/>
    <n v="0.28699999999999998"/>
    <x v="74"/>
    <n v="496"/>
    <x v="176"/>
  </r>
  <r>
    <x v="12"/>
    <m/>
    <n v="0.02"/>
    <x v="2"/>
    <n v="496"/>
    <x v="177"/>
  </r>
  <r>
    <x v="12"/>
    <m/>
    <n v="0.11600000000000001"/>
    <x v="3"/>
    <n v="496"/>
    <x v="178"/>
  </r>
  <r>
    <x v="12"/>
    <m/>
    <n v="0.01"/>
    <x v="6"/>
    <n v="496"/>
    <x v="179"/>
  </r>
  <r>
    <x v="12"/>
    <m/>
    <n v="0.08"/>
    <x v="7"/>
    <n v="496"/>
    <x v="180"/>
  </r>
  <r>
    <x v="12"/>
    <m/>
    <n v="0.44900000000000001"/>
    <x v="20"/>
    <n v="496"/>
    <x v="181"/>
  </r>
  <r>
    <x v="12"/>
    <m/>
    <n v="4.0000000000000001E-3"/>
    <x v="23"/>
    <n v="496"/>
    <x v="182"/>
  </r>
  <r>
    <x v="12"/>
    <m/>
    <m/>
    <x v="0"/>
    <n v="496"/>
    <x v="1"/>
  </r>
  <r>
    <x v="12"/>
    <s v="7ce2ffdbbaac003fb608e81ae03090adef960237"/>
    <m/>
    <x v="0"/>
    <n v="30"/>
    <x v="1"/>
  </r>
  <r>
    <x v="12"/>
    <m/>
    <m/>
    <x v="0"/>
    <n v="30"/>
    <x v="1"/>
  </r>
  <r>
    <x v="12"/>
    <m/>
    <n v="0.38600000000000001"/>
    <x v="1"/>
    <n v="30"/>
    <x v="183"/>
  </r>
  <r>
    <x v="12"/>
    <m/>
    <n v="0.443"/>
    <x v="2"/>
    <n v="30"/>
    <x v="184"/>
  </r>
  <r>
    <x v="12"/>
    <m/>
    <n v="0.16900000000000001"/>
    <x v="3"/>
    <n v="30"/>
    <x v="185"/>
  </r>
  <r>
    <x v="12"/>
    <m/>
    <m/>
    <x v="0"/>
    <n v="30"/>
    <x v="1"/>
  </r>
  <r>
    <x v="12"/>
    <s v="4e13ac7a63b747fc0b990d65193c737215bb9e4f"/>
    <m/>
    <x v="0"/>
    <n v="1333"/>
    <x v="1"/>
  </r>
  <r>
    <x v="12"/>
    <m/>
    <m/>
    <x v="0"/>
    <n v="1333"/>
    <x v="1"/>
  </r>
  <r>
    <x v="12"/>
    <m/>
    <n v="3.0000000000000001E-3"/>
    <x v="9"/>
    <n v="1333"/>
    <x v="186"/>
  </r>
  <r>
    <x v="12"/>
    <m/>
    <n v="9.0999999999999998E-2"/>
    <x v="1"/>
    <n v="1333"/>
    <x v="187"/>
  </r>
  <r>
    <x v="12"/>
    <m/>
    <n v="3.0000000000000001E-3"/>
    <x v="69"/>
    <n v="1333"/>
    <x v="186"/>
  </r>
  <r>
    <x v="12"/>
    <m/>
    <n v="5.0000000000000001E-3"/>
    <x v="8"/>
    <n v="1333"/>
    <x v="188"/>
  </r>
  <r>
    <x v="12"/>
    <m/>
    <n v="5.0000000000000001E-3"/>
    <x v="78"/>
    <n v="1333"/>
    <x v="188"/>
  </r>
  <r>
    <x v="12"/>
    <m/>
    <n v="3.2000000000000001E-2"/>
    <x v="13"/>
    <n v="1333"/>
    <x v="189"/>
  </r>
  <r>
    <x v="12"/>
    <m/>
    <n v="0.379"/>
    <x v="2"/>
    <n v="1333"/>
    <x v="190"/>
  </r>
  <r>
    <x v="12"/>
    <m/>
    <n v="7.0000000000000001E-3"/>
    <x v="3"/>
    <n v="1333"/>
    <x v="191"/>
  </r>
  <r>
    <x v="12"/>
    <m/>
    <n v="0.45400000000000001"/>
    <x v="7"/>
    <n v="1333"/>
    <x v="192"/>
  </r>
  <r>
    <x v="12"/>
    <m/>
    <n v="1.0999999999999999E-2"/>
    <x v="20"/>
    <n v="1333"/>
    <x v="193"/>
  </r>
  <r>
    <x v="12"/>
    <m/>
    <n v="2E-3"/>
    <x v="79"/>
    <n v="1333"/>
    <x v="194"/>
  </r>
  <r>
    <x v="12"/>
    <m/>
    <n v="1E-3"/>
    <x v="23"/>
    <n v="1333"/>
    <x v="195"/>
  </r>
  <r>
    <x v="12"/>
    <m/>
    <m/>
    <x v="0"/>
    <n v="1333"/>
    <x v="1"/>
  </r>
  <r>
    <x v="12"/>
    <s v="e11156fe20421c0f09758cfc6355964159640616"/>
    <m/>
    <x v="0"/>
    <n v="1567"/>
    <x v="1"/>
  </r>
  <r>
    <x v="12"/>
    <m/>
    <m/>
    <x v="0"/>
    <n v="1567"/>
    <x v="1"/>
  </r>
  <r>
    <x v="12"/>
    <m/>
    <n v="1E-3"/>
    <x v="1"/>
    <n v="1567"/>
    <x v="196"/>
  </r>
  <r>
    <x v="12"/>
    <m/>
    <n v="5.0000000000000001E-3"/>
    <x v="8"/>
    <n v="1567"/>
    <x v="197"/>
  </r>
  <r>
    <x v="12"/>
    <m/>
    <n v="6.0000000000000001E-3"/>
    <x v="13"/>
    <n v="1567"/>
    <x v="198"/>
  </r>
  <r>
    <x v="12"/>
    <m/>
    <n v="0.47299999999999998"/>
    <x v="2"/>
    <n v="1567"/>
    <x v="199"/>
  </r>
  <r>
    <x v="12"/>
    <m/>
    <n v="0.48399999999999999"/>
    <x v="3"/>
    <n v="1567"/>
    <x v="200"/>
  </r>
  <r>
    <x v="12"/>
    <m/>
    <n v="1.7999999999999999E-2"/>
    <x v="7"/>
    <n v="1567"/>
    <x v="201"/>
  </r>
  <r>
    <x v="12"/>
    <m/>
    <n v="5.0000000000000001E-3"/>
    <x v="20"/>
    <n v="1567"/>
    <x v="197"/>
  </r>
  <r>
    <x v="12"/>
    <m/>
    <n v="1E-3"/>
    <x v="21"/>
    <n v="1567"/>
    <x v="196"/>
  </r>
  <r>
    <x v="12"/>
    <m/>
    <n v="3.0000000000000001E-3"/>
    <x v="23"/>
    <n v="1567"/>
    <x v="202"/>
  </r>
  <r>
    <x v="12"/>
    <m/>
    <m/>
    <x v="0"/>
    <n v="1567"/>
    <x v="1"/>
  </r>
  <r>
    <x v="12"/>
    <s v="cce92a4d63103eb924a81088ad686bf4052a08b2"/>
    <m/>
    <x v="0"/>
    <n v="16"/>
    <x v="1"/>
  </r>
  <r>
    <x v="12"/>
    <m/>
    <m/>
    <x v="0"/>
    <n v="16"/>
    <x v="1"/>
  </r>
  <r>
    <x v="12"/>
    <m/>
    <n v="1"/>
    <x v="7"/>
    <n v="16"/>
    <x v="172"/>
  </r>
  <r>
    <x v="12"/>
    <m/>
    <m/>
    <x v="0"/>
    <n v="16"/>
    <x v="1"/>
  </r>
  <r>
    <x v="12"/>
    <s v="180d9baa6954128318d9f9a550cc8f8596ca2055"/>
    <m/>
    <x v="0"/>
    <n v="60"/>
    <x v="1"/>
  </r>
  <r>
    <x v="12"/>
    <m/>
    <m/>
    <x v="0"/>
    <n v="60"/>
    <x v="1"/>
  </r>
  <r>
    <x v="12"/>
    <m/>
    <n v="0.03"/>
    <x v="1"/>
    <n v="60"/>
    <x v="203"/>
  </r>
  <r>
    <x v="12"/>
    <m/>
    <n v="0.82099999999999995"/>
    <x v="2"/>
    <n v="60"/>
    <x v="204"/>
  </r>
  <r>
    <x v="12"/>
    <m/>
    <n v="0.111"/>
    <x v="5"/>
    <n v="60"/>
    <x v="205"/>
  </r>
  <r>
    <x v="12"/>
    <m/>
    <n v="3.6999999999999998E-2"/>
    <x v="20"/>
    <n v="60"/>
    <x v="206"/>
  </r>
  <r>
    <x v="12"/>
    <m/>
    <m/>
    <x v="0"/>
    <n v="60"/>
    <x v="1"/>
  </r>
  <r>
    <x v="12"/>
    <s v="de66097d7f3ed2c50188e46333364c64155ffd67"/>
    <m/>
    <x v="0"/>
    <n v="1468"/>
    <x v="1"/>
  </r>
  <r>
    <x v="12"/>
    <m/>
    <m/>
    <x v="0"/>
    <n v="1468"/>
    <x v="1"/>
  </r>
  <r>
    <x v="12"/>
    <m/>
    <n v="6.0000000000000001E-3"/>
    <x v="1"/>
    <n v="1468"/>
    <x v="207"/>
  </r>
  <r>
    <x v="12"/>
    <m/>
    <n v="0.98799999999999999"/>
    <x v="2"/>
    <n v="1468"/>
    <x v="208"/>
  </r>
  <r>
    <x v="12"/>
    <m/>
    <n v="2E-3"/>
    <x v="5"/>
    <n v="1468"/>
    <x v="209"/>
  </r>
  <r>
    <x v="12"/>
    <m/>
    <n v="2E-3"/>
    <x v="20"/>
    <n v="1468"/>
    <x v="209"/>
  </r>
  <r>
    <x v="12"/>
    <m/>
    <n v="1E-3"/>
    <x v="23"/>
    <n v="1468"/>
    <x v="210"/>
  </r>
  <r>
    <x v="12"/>
    <m/>
    <m/>
    <x v="0"/>
    <n v="1468"/>
    <x v="1"/>
  </r>
  <r>
    <x v="12"/>
    <s v="e4ee0d91184e8531fecb7e6b7e1887767dd3c4b1"/>
    <m/>
    <x v="0"/>
    <n v="56"/>
    <x v="1"/>
  </r>
  <r>
    <x v="12"/>
    <m/>
    <m/>
    <x v="0"/>
    <n v="56"/>
    <x v="1"/>
  </r>
  <r>
    <x v="12"/>
    <m/>
    <n v="0.55000000000000004"/>
    <x v="1"/>
    <n v="56"/>
    <x v="211"/>
  </r>
  <r>
    <x v="12"/>
    <m/>
    <n v="6.8000000000000005E-2"/>
    <x v="13"/>
    <n v="56"/>
    <x v="212"/>
  </r>
  <r>
    <x v="12"/>
    <m/>
    <n v="0.20699999999999999"/>
    <x v="7"/>
    <n v="56"/>
    <x v="213"/>
  </r>
  <r>
    <x v="12"/>
    <m/>
    <n v="0.17299999999999999"/>
    <x v="20"/>
    <n v="56"/>
    <x v="214"/>
  </r>
  <r>
    <x v="12"/>
    <m/>
    <m/>
    <x v="0"/>
    <n v="56"/>
    <x v="1"/>
  </r>
  <r>
    <x v="12"/>
    <s v="07a28c5089142100c15ca403eabdfc535e03a229"/>
    <m/>
    <x v="0"/>
    <n v="680"/>
    <x v="1"/>
  </r>
  <r>
    <x v="12"/>
    <m/>
    <m/>
    <x v="0"/>
    <n v="680"/>
    <x v="1"/>
  </r>
  <r>
    <x v="12"/>
    <m/>
    <n v="0.998"/>
    <x v="74"/>
    <n v="680"/>
    <x v="215"/>
  </r>
  <r>
    <x v="12"/>
    <m/>
    <n v="1E-3"/>
    <x v="23"/>
    <n v="680"/>
    <x v="216"/>
  </r>
  <r>
    <x v="12"/>
    <m/>
    <m/>
    <x v="0"/>
    <n v="680"/>
    <x v="1"/>
  </r>
  <r>
    <x v="12"/>
    <s v="176beefb27baf64dba1f071304450aef91ee953e"/>
    <m/>
    <x v="0"/>
    <n v="7"/>
    <x v="1"/>
  </r>
  <r>
    <x v="12"/>
    <m/>
    <m/>
    <x v="0"/>
    <n v="7"/>
    <x v="1"/>
  </r>
  <r>
    <x v="12"/>
    <m/>
    <n v="0.105"/>
    <x v="1"/>
    <n v="7"/>
    <x v="217"/>
  </r>
  <r>
    <x v="12"/>
    <m/>
    <n v="0.53200000000000003"/>
    <x v="8"/>
    <n v="7"/>
    <x v="218"/>
  </r>
  <r>
    <x v="12"/>
    <m/>
    <n v="0.36099999999999999"/>
    <x v="7"/>
    <n v="7"/>
    <x v="219"/>
  </r>
  <r>
    <x v="12"/>
    <m/>
    <m/>
    <x v="0"/>
    <n v="7"/>
    <x v="1"/>
  </r>
  <r>
    <x v="12"/>
    <s v="c4db5777873c4973facc7ea5ba727565e7658d73"/>
    <m/>
    <x v="0"/>
    <n v="214"/>
    <x v="1"/>
  </r>
  <r>
    <x v="12"/>
    <m/>
    <m/>
    <x v="0"/>
    <n v="214"/>
    <x v="1"/>
  </r>
  <r>
    <x v="12"/>
    <m/>
    <n v="0.36699999999999999"/>
    <x v="1"/>
    <n v="214"/>
    <x v="220"/>
  </r>
  <r>
    <x v="12"/>
    <m/>
    <n v="7.3999999999999996E-2"/>
    <x v="2"/>
    <n v="214"/>
    <x v="221"/>
  </r>
  <r>
    <x v="12"/>
    <m/>
    <n v="0.36"/>
    <x v="7"/>
    <n v="214"/>
    <x v="222"/>
  </r>
  <r>
    <x v="12"/>
    <m/>
    <n v="0.19700000000000001"/>
    <x v="20"/>
    <n v="214"/>
    <x v="223"/>
  </r>
  <r>
    <x v="12"/>
    <m/>
    <m/>
    <x v="0"/>
    <n v="214"/>
    <x v="1"/>
  </r>
  <r>
    <x v="12"/>
    <s v="73d7eff6f9d681c68c2288a46009d7742a4b3f95"/>
    <m/>
    <x v="0"/>
    <n v="2"/>
    <x v="1"/>
  </r>
  <r>
    <x v="12"/>
    <m/>
    <m/>
    <x v="0"/>
    <n v="2"/>
    <x v="1"/>
  </r>
  <r>
    <x v="12"/>
    <m/>
    <n v="1"/>
    <x v="10"/>
    <n v="2"/>
    <x v="41"/>
  </r>
  <r>
    <x v="12"/>
    <m/>
    <m/>
    <x v="0"/>
    <n v="2"/>
    <x v="1"/>
  </r>
  <r>
    <x v="12"/>
    <s v="e7055869bbd4051421edc349f33b0ae32daad3c4"/>
    <m/>
    <x v="0"/>
    <n v="73"/>
    <x v="1"/>
  </r>
  <r>
    <x v="12"/>
    <m/>
    <m/>
    <x v="0"/>
    <n v="73"/>
    <x v="1"/>
  </r>
  <r>
    <x v="12"/>
    <m/>
    <n v="0.54"/>
    <x v="1"/>
    <n v="73"/>
    <x v="224"/>
  </r>
  <r>
    <x v="12"/>
    <m/>
    <n v="0.45900000000000002"/>
    <x v="2"/>
    <n v="73"/>
    <x v="225"/>
  </r>
  <r>
    <x v="12"/>
    <m/>
    <m/>
    <x v="0"/>
    <n v="73"/>
    <x v="1"/>
  </r>
  <r>
    <x v="12"/>
    <s v="9c0c4ff123f5248c5f4fc7119c181d9475ac4f1c"/>
    <m/>
    <x v="0"/>
    <n v="63"/>
    <x v="1"/>
  </r>
  <r>
    <x v="12"/>
    <m/>
    <m/>
    <x v="0"/>
    <n v="63"/>
    <x v="1"/>
  </r>
  <r>
    <x v="12"/>
    <m/>
    <n v="0.54300000000000004"/>
    <x v="1"/>
    <n v="63"/>
    <x v="226"/>
  </r>
  <r>
    <x v="12"/>
    <m/>
    <n v="0.45600000000000002"/>
    <x v="2"/>
    <n v="63"/>
    <x v="227"/>
  </r>
  <r>
    <x v="12"/>
    <m/>
    <m/>
    <x v="0"/>
    <n v="63"/>
    <x v="1"/>
  </r>
  <r>
    <x v="12"/>
    <s v="d722cd36f36ec4b8e6c1d51d993c5fb1706747a8"/>
    <m/>
    <x v="0"/>
    <n v="13"/>
    <x v="1"/>
  </r>
  <r>
    <x v="12"/>
    <m/>
    <m/>
    <x v="0"/>
    <n v="13"/>
    <x v="1"/>
  </r>
  <r>
    <x v="12"/>
    <m/>
    <n v="0.27300000000000002"/>
    <x v="1"/>
    <n v="13"/>
    <x v="228"/>
  </r>
  <r>
    <x v="12"/>
    <m/>
    <n v="0.72599999999999998"/>
    <x v="13"/>
    <n v="13"/>
    <x v="229"/>
  </r>
  <r>
    <x v="12"/>
    <m/>
    <m/>
    <x v="0"/>
    <n v="13"/>
    <x v="1"/>
  </r>
  <r>
    <x v="12"/>
    <s v="8fc8bc9a86711bb9ea41887d2f88362353dc3062"/>
    <m/>
    <x v="0"/>
    <n v="5"/>
    <x v="1"/>
  </r>
  <r>
    <x v="12"/>
    <m/>
    <m/>
    <x v="0"/>
    <n v="5"/>
    <x v="1"/>
  </r>
  <r>
    <x v="12"/>
    <m/>
    <n v="1"/>
    <x v="1"/>
    <n v="5"/>
    <x v="230"/>
  </r>
  <r>
    <x v="12"/>
    <m/>
    <m/>
    <x v="0"/>
    <n v="5"/>
    <x v="1"/>
  </r>
  <r>
    <x v="12"/>
    <s v="eb880114a9a54176c70774f993aa1ecfeda714da"/>
    <m/>
    <x v="0"/>
    <n v="23"/>
    <x v="1"/>
  </r>
  <r>
    <x v="12"/>
    <m/>
    <m/>
    <x v="0"/>
    <n v="23"/>
    <x v="1"/>
  </r>
  <r>
    <x v="12"/>
    <m/>
    <n v="0.51900000000000002"/>
    <x v="1"/>
    <n v="23"/>
    <x v="231"/>
  </r>
  <r>
    <x v="12"/>
    <m/>
    <n v="0.48"/>
    <x v="2"/>
    <n v="23"/>
    <x v="232"/>
  </r>
  <r>
    <x v="12"/>
    <m/>
    <m/>
    <x v="0"/>
    <n v="23"/>
    <x v="1"/>
  </r>
  <r>
    <x v="12"/>
    <s v="45e33c698933239d7f83a5f7fd0b21e140ac37ec"/>
    <m/>
    <x v="0"/>
    <n v="36"/>
    <x v="1"/>
  </r>
  <r>
    <x v="12"/>
    <m/>
    <m/>
    <x v="0"/>
    <n v="36"/>
    <x v="1"/>
  </r>
  <r>
    <x v="12"/>
    <m/>
    <n v="0.26800000000000002"/>
    <x v="10"/>
    <n v="36"/>
    <x v="233"/>
  </r>
  <r>
    <x v="12"/>
    <m/>
    <n v="0.73099999999999998"/>
    <x v="7"/>
    <n v="36"/>
    <x v="234"/>
  </r>
  <r>
    <x v="12"/>
    <m/>
    <m/>
    <x v="0"/>
    <n v="36"/>
    <x v="1"/>
  </r>
  <r>
    <x v="12"/>
    <s v="ebc62807f6ba7b1ba13a2c50efd6d0ec1598fc36"/>
    <m/>
    <x v="0"/>
    <n v="563"/>
    <x v="1"/>
  </r>
  <r>
    <x v="12"/>
    <m/>
    <m/>
    <x v="0"/>
    <n v="563"/>
    <x v="1"/>
  </r>
  <r>
    <x v="12"/>
    <m/>
    <n v="0.47299999999999998"/>
    <x v="1"/>
    <n v="563"/>
    <x v="235"/>
  </r>
  <r>
    <x v="12"/>
    <m/>
    <n v="8.9999999999999993E-3"/>
    <x v="13"/>
    <n v="563"/>
    <x v="236"/>
  </r>
  <r>
    <x v="12"/>
    <m/>
    <n v="0.441"/>
    <x v="2"/>
    <n v="563"/>
    <x v="237"/>
  </r>
  <r>
    <x v="12"/>
    <m/>
    <n v="4.5999999999999999E-2"/>
    <x v="5"/>
    <n v="563"/>
    <x v="238"/>
  </r>
  <r>
    <x v="12"/>
    <m/>
    <n v="1.2999999999999999E-2"/>
    <x v="6"/>
    <n v="563"/>
    <x v="239"/>
  </r>
  <r>
    <x v="12"/>
    <m/>
    <n v="1.4999999999999999E-2"/>
    <x v="7"/>
    <n v="563"/>
    <x v="240"/>
  </r>
  <r>
    <x v="13"/>
    <m/>
    <m/>
    <x v="0"/>
    <n v="563"/>
    <x v="1"/>
  </r>
  <r>
    <x v="13"/>
    <s v="3de51b256b34e5ccfcc3f6f2c8c0a11627b68dcc"/>
    <m/>
    <x v="0"/>
    <n v="66"/>
    <x v="1"/>
  </r>
  <r>
    <x v="13"/>
    <m/>
    <m/>
    <x v="0"/>
    <n v="66"/>
    <x v="1"/>
  </r>
  <r>
    <x v="13"/>
    <m/>
    <n v="1"/>
    <x v="13"/>
    <n v="66"/>
    <x v="241"/>
  </r>
  <r>
    <x v="13"/>
    <m/>
    <m/>
    <x v="0"/>
    <n v="66"/>
    <x v="1"/>
  </r>
  <r>
    <x v="13"/>
    <s v="87d09bc9cfe898f093c4d76ca5aad807c2e817e7"/>
    <m/>
    <x v="0"/>
    <n v="282"/>
    <x v="1"/>
  </r>
  <r>
    <x v="13"/>
    <m/>
    <m/>
    <x v="0"/>
    <n v="282"/>
    <x v="1"/>
  </r>
  <r>
    <x v="13"/>
    <m/>
    <n v="1"/>
    <x v="13"/>
    <n v="282"/>
    <x v="242"/>
  </r>
  <r>
    <x v="13"/>
    <m/>
    <m/>
    <x v="0"/>
    <n v="282"/>
    <x v="1"/>
  </r>
  <r>
    <x v="13"/>
    <s v="baf952e06f3288dc9bd1e5dd7b2fb683195feff2"/>
    <m/>
    <x v="0"/>
    <n v="280"/>
    <x v="1"/>
  </r>
  <r>
    <x v="13"/>
    <m/>
    <m/>
    <x v="0"/>
    <n v="280"/>
    <x v="1"/>
  </r>
  <r>
    <x v="13"/>
    <m/>
    <n v="1"/>
    <x v="13"/>
    <n v="280"/>
    <x v="243"/>
  </r>
  <r>
    <x v="13"/>
    <m/>
    <m/>
    <x v="0"/>
    <n v="280"/>
    <x v="1"/>
  </r>
  <r>
    <x v="13"/>
    <s v="db085c742b1b97dc70a301c1d575ffd852d3ae1e"/>
    <m/>
    <x v="0"/>
    <n v="8"/>
    <x v="1"/>
  </r>
  <r>
    <x v="13"/>
    <m/>
    <m/>
    <x v="0"/>
    <n v="8"/>
    <x v="1"/>
  </r>
  <r>
    <x v="13"/>
    <m/>
    <n v="1"/>
    <x v="13"/>
    <n v="8"/>
    <x v="100"/>
  </r>
  <r>
    <x v="13"/>
    <m/>
    <m/>
    <x v="0"/>
    <n v="8"/>
    <x v="1"/>
  </r>
  <r>
    <x v="13"/>
    <s v="36d1beca1267a47cf4e9d79742caec8e5ad608fa"/>
    <m/>
    <x v="0"/>
    <n v="743"/>
    <x v="1"/>
  </r>
  <r>
    <x v="13"/>
    <m/>
    <m/>
    <x v="0"/>
    <n v="743"/>
    <x v="1"/>
  </r>
  <r>
    <x v="13"/>
    <m/>
    <n v="1"/>
    <x v="13"/>
    <n v="743"/>
    <x v="244"/>
  </r>
  <r>
    <x v="14"/>
    <m/>
    <m/>
    <x v="0"/>
    <n v="743"/>
    <x v="1"/>
  </r>
  <r>
    <x v="14"/>
    <s v="82feb98aae3d44b7c6e9a6843ea60d3b49d92692"/>
    <m/>
    <x v="0"/>
    <n v="45"/>
    <x v="1"/>
  </r>
  <r>
    <x v="14"/>
    <m/>
    <m/>
    <x v="0"/>
    <n v="45"/>
    <x v="1"/>
  </r>
  <r>
    <x v="14"/>
    <m/>
    <n v="1"/>
    <x v="80"/>
    <n v="45"/>
    <x v="245"/>
  </r>
  <r>
    <x v="14"/>
    <m/>
    <m/>
    <x v="0"/>
    <n v="45"/>
    <x v="1"/>
  </r>
  <r>
    <x v="14"/>
    <s v="5fb08ac952f9bef0ff783ac7d3eee96f962ce261"/>
    <m/>
    <x v="0"/>
    <n v="14"/>
    <x v="1"/>
  </r>
  <r>
    <x v="14"/>
    <m/>
    <m/>
    <x v="0"/>
    <n v="14"/>
    <x v="1"/>
  </r>
  <r>
    <x v="14"/>
    <m/>
    <n v="0.54700000000000004"/>
    <x v="81"/>
    <n v="14"/>
    <x v="246"/>
  </r>
  <r>
    <x v="14"/>
    <m/>
    <n v="0.25700000000000001"/>
    <x v="21"/>
    <n v="14"/>
    <x v="247"/>
  </r>
  <r>
    <x v="14"/>
    <m/>
    <m/>
    <x v="0"/>
    <n v="14"/>
    <x v="1"/>
  </r>
  <r>
    <x v="14"/>
    <s v="ce326e3ed8ae7f74c8c70deb225da56f678bb345"/>
    <m/>
    <x v="0"/>
    <n v="14"/>
    <x v="1"/>
  </r>
  <r>
    <x v="14"/>
    <m/>
    <m/>
    <x v="0"/>
    <n v="14"/>
    <x v="1"/>
  </r>
  <r>
    <x v="14"/>
    <m/>
    <n v="0.54700000000000004"/>
    <x v="81"/>
    <n v="14"/>
    <x v="246"/>
  </r>
  <r>
    <x v="14"/>
    <m/>
    <n v="0.25700000000000001"/>
    <x v="21"/>
    <n v="14"/>
    <x v="247"/>
  </r>
  <r>
    <x v="14"/>
    <m/>
    <m/>
    <x v="0"/>
    <n v="14"/>
    <x v="1"/>
  </r>
  <r>
    <x v="14"/>
    <s v="0b9d98ce365d23321d1c6228add83b07acb5124f"/>
    <m/>
    <x v="0"/>
    <n v="2"/>
    <x v="1"/>
  </r>
  <r>
    <x v="14"/>
    <m/>
    <m/>
    <x v="0"/>
    <n v="2"/>
    <x v="1"/>
  </r>
  <r>
    <x v="14"/>
    <m/>
    <n v="1"/>
    <x v="81"/>
    <n v="2"/>
    <x v="41"/>
  </r>
  <r>
    <x v="14"/>
    <m/>
    <m/>
    <x v="0"/>
    <n v="2"/>
    <x v="1"/>
  </r>
  <r>
    <x v="14"/>
    <s v="e5da7115afeee64fa24b467ab5ed22767bb040b8"/>
    <m/>
    <x v="0"/>
    <n v="15"/>
    <x v="1"/>
  </r>
  <r>
    <x v="14"/>
    <m/>
    <m/>
    <x v="0"/>
    <n v="15"/>
    <x v="1"/>
  </r>
  <r>
    <x v="14"/>
    <m/>
    <n v="1"/>
    <x v="51"/>
    <n v="15"/>
    <x v="14"/>
  </r>
  <r>
    <x v="15"/>
    <m/>
    <m/>
    <x v="0"/>
    <n v="15"/>
    <x v="1"/>
  </r>
  <r>
    <x v="15"/>
    <s v="3947048e1f5fc567022af15c050d1b80160b25ce"/>
    <m/>
    <x v="0"/>
    <n v="70"/>
    <x v="1"/>
  </r>
  <r>
    <x v="15"/>
    <m/>
    <m/>
    <x v="0"/>
    <n v="70"/>
    <x v="1"/>
  </r>
  <r>
    <x v="15"/>
    <m/>
    <n v="0.33200000000000002"/>
    <x v="10"/>
    <n v="70"/>
    <x v="81"/>
  </r>
  <r>
    <x v="15"/>
    <m/>
    <n v="0.157"/>
    <x v="53"/>
    <n v="70"/>
    <x v="82"/>
  </r>
  <r>
    <x v="15"/>
    <m/>
    <n v="0.28499999999999998"/>
    <x v="8"/>
    <n v="70"/>
    <x v="83"/>
  </r>
  <r>
    <x v="15"/>
    <m/>
    <n v="0.224"/>
    <x v="12"/>
    <n v="70"/>
    <x v="84"/>
  </r>
  <r>
    <x v="15"/>
    <m/>
    <m/>
    <x v="0"/>
    <n v="70"/>
    <x v="1"/>
  </r>
  <r>
    <x v="15"/>
    <s v="6032e7c6403e03d32d4b911e5bbe67c89088701f"/>
    <m/>
    <x v="0"/>
    <n v="70"/>
    <x v="1"/>
  </r>
  <r>
    <x v="15"/>
    <m/>
    <m/>
    <x v="0"/>
    <n v="70"/>
    <x v="1"/>
  </r>
  <r>
    <x v="15"/>
    <m/>
    <n v="0.33200000000000002"/>
    <x v="10"/>
    <n v="70"/>
    <x v="81"/>
  </r>
  <r>
    <x v="15"/>
    <m/>
    <n v="0.157"/>
    <x v="53"/>
    <n v="70"/>
    <x v="82"/>
  </r>
  <r>
    <x v="15"/>
    <m/>
    <n v="0.28499999999999998"/>
    <x v="8"/>
    <n v="70"/>
    <x v="83"/>
  </r>
  <r>
    <x v="15"/>
    <m/>
    <n v="0.224"/>
    <x v="12"/>
    <n v="70"/>
    <x v="84"/>
  </r>
  <r>
    <x v="15"/>
    <m/>
    <m/>
    <x v="0"/>
    <n v="70"/>
    <x v="1"/>
  </r>
  <r>
    <x v="15"/>
    <s v="f0b3fdd218b03a6f38809987b66ff7dd0d0f224a"/>
    <m/>
    <x v="0"/>
    <n v="199"/>
    <x v="1"/>
  </r>
  <r>
    <x v="15"/>
    <m/>
    <m/>
    <x v="0"/>
    <n v="199"/>
    <x v="1"/>
  </r>
  <r>
    <x v="15"/>
    <m/>
    <n v="0.78300000000000003"/>
    <x v="12"/>
    <n v="199"/>
    <x v="248"/>
  </r>
  <r>
    <x v="15"/>
    <m/>
    <n v="0.216"/>
    <x v="23"/>
    <n v="199"/>
    <x v="249"/>
  </r>
  <r>
    <x v="16"/>
    <m/>
    <m/>
    <x v="0"/>
    <n v="199"/>
    <x v="1"/>
  </r>
  <r>
    <x v="16"/>
    <s v="7a0d83d88d18d5c28fe13bd5dc0b13d1c6c2ef22"/>
    <m/>
    <x v="0"/>
    <n v="199"/>
    <x v="1"/>
  </r>
  <r>
    <x v="16"/>
    <m/>
    <m/>
    <x v="0"/>
    <n v="199"/>
    <x v="1"/>
  </r>
  <r>
    <x v="16"/>
    <m/>
    <n v="0.80900000000000005"/>
    <x v="10"/>
    <n v="199"/>
    <x v="250"/>
  </r>
  <r>
    <x v="16"/>
    <m/>
    <n v="0.11799999999999999"/>
    <x v="82"/>
    <n v="199"/>
    <x v="251"/>
  </r>
  <r>
    <x v="16"/>
    <m/>
    <n v="7.1999999999999995E-2"/>
    <x v="75"/>
    <n v="199"/>
    <x v="252"/>
  </r>
  <r>
    <x v="16"/>
    <m/>
    <m/>
    <x v="0"/>
    <n v="199"/>
    <x v="1"/>
  </r>
  <r>
    <x v="16"/>
    <s v="5f9a4b0850954fb2c4f5775fbe84237bf0bf5168"/>
    <m/>
    <x v="0"/>
    <n v="256"/>
    <x v="1"/>
  </r>
  <r>
    <x v="16"/>
    <m/>
    <m/>
    <x v="0"/>
    <n v="256"/>
    <x v="1"/>
  </r>
  <r>
    <x v="16"/>
    <m/>
    <n v="0.157"/>
    <x v="53"/>
    <n v="256"/>
    <x v="253"/>
  </r>
  <r>
    <x v="16"/>
    <m/>
    <n v="0.77"/>
    <x v="14"/>
    <n v="256"/>
    <x v="254"/>
  </r>
  <r>
    <x v="16"/>
    <m/>
    <n v="7.0999999999999994E-2"/>
    <x v="16"/>
    <n v="256"/>
    <x v="255"/>
  </r>
  <r>
    <x v="16"/>
    <m/>
    <m/>
    <x v="0"/>
    <n v="256"/>
    <x v="1"/>
  </r>
  <r>
    <x v="16"/>
    <s v="f72c8e24a654bf0425287cc45c332178537fa508"/>
    <m/>
    <x v="0"/>
    <n v="2"/>
    <x v="1"/>
  </r>
  <r>
    <x v="16"/>
    <m/>
    <m/>
    <x v="0"/>
    <n v="2"/>
    <x v="1"/>
  </r>
  <r>
    <x v="16"/>
    <m/>
    <n v="1"/>
    <x v="82"/>
    <n v="2"/>
    <x v="41"/>
  </r>
  <r>
    <x v="16"/>
    <m/>
    <m/>
    <x v="0"/>
    <n v="2"/>
    <x v="1"/>
  </r>
  <r>
    <x v="16"/>
    <s v="6537dc777512d093a489cb1db99e8db8cf50b914"/>
    <m/>
    <x v="0"/>
    <n v="1269"/>
    <x v="1"/>
  </r>
  <r>
    <x v="16"/>
    <m/>
    <m/>
    <x v="0"/>
    <n v="1269"/>
    <x v="1"/>
  </r>
  <r>
    <x v="16"/>
    <m/>
    <n v="5.7000000000000002E-2"/>
    <x v="10"/>
    <n v="1269"/>
    <x v="256"/>
  </r>
  <r>
    <x v="16"/>
    <m/>
    <n v="0.32300000000000001"/>
    <x v="72"/>
    <n v="1269"/>
    <x v="257"/>
  </r>
  <r>
    <x v="16"/>
    <m/>
    <n v="0.22900000000000001"/>
    <x v="82"/>
    <n v="1269"/>
    <x v="258"/>
  </r>
  <r>
    <x v="16"/>
    <m/>
    <n v="4.2999999999999997E-2"/>
    <x v="67"/>
    <n v="1269"/>
    <x v="259"/>
  </r>
  <r>
    <x v="16"/>
    <m/>
    <n v="3.4000000000000002E-2"/>
    <x v="75"/>
    <n v="1269"/>
    <x v="260"/>
  </r>
  <r>
    <x v="16"/>
    <m/>
    <n v="0.23499999999999999"/>
    <x v="71"/>
    <n v="1269"/>
    <x v="261"/>
  </r>
  <r>
    <x v="16"/>
    <m/>
    <n v="6.3E-2"/>
    <x v="7"/>
    <n v="1269"/>
    <x v="262"/>
  </r>
  <r>
    <x v="16"/>
    <m/>
    <n v="1.2E-2"/>
    <x v="23"/>
    <n v="1269"/>
    <x v="263"/>
  </r>
  <r>
    <x v="16"/>
    <m/>
    <m/>
    <x v="0"/>
    <n v="1269"/>
    <x v="1"/>
  </r>
  <r>
    <x v="16"/>
    <s v="108ec7640743a97d2e02a081ef16d0c4da748c67"/>
    <m/>
    <x v="0"/>
    <n v="66"/>
    <x v="1"/>
  </r>
  <r>
    <x v="16"/>
    <m/>
    <m/>
    <x v="0"/>
    <n v="66"/>
    <x v="1"/>
  </r>
  <r>
    <x v="16"/>
    <m/>
    <n v="0.28599999999999998"/>
    <x v="53"/>
    <n v="66"/>
    <x v="264"/>
  </r>
  <r>
    <x v="16"/>
    <m/>
    <n v="0.35499999999999998"/>
    <x v="83"/>
    <n v="66"/>
    <x v="265"/>
  </r>
  <r>
    <x v="16"/>
    <m/>
    <n v="0.35799999999999998"/>
    <x v="16"/>
    <n v="66"/>
    <x v="266"/>
  </r>
  <r>
    <x v="16"/>
    <m/>
    <m/>
    <x v="0"/>
    <n v="66"/>
    <x v="1"/>
  </r>
  <r>
    <x v="16"/>
    <s v="777de742ee578b62b12ded8381aadf98dfa9fa5f"/>
    <m/>
    <x v="0"/>
    <n v="467"/>
    <x v="1"/>
  </r>
  <r>
    <x v="16"/>
    <m/>
    <m/>
    <x v="0"/>
    <n v="467"/>
    <x v="1"/>
  </r>
  <r>
    <x v="16"/>
    <m/>
    <n v="0.755"/>
    <x v="53"/>
    <n v="467"/>
    <x v="267"/>
  </r>
  <r>
    <x v="16"/>
    <m/>
    <n v="0.24399999999999999"/>
    <x v="16"/>
    <n v="467"/>
    <x v="268"/>
  </r>
  <r>
    <x v="17"/>
    <m/>
    <m/>
    <x v="0"/>
    <n v="467"/>
    <x v="1"/>
  </r>
  <r>
    <x v="17"/>
    <s v="207c8850f59a5f3ad113211167ad6844761ea264"/>
    <m/>
    <x v="0"/>
    <n v="2"/>
    <x v="1"/>
  </r>
  <r>
    <x v="17"/>
    <m/>
    <m/>
    <x v="0"/>
    <n v="2"/>
    <x v="1"/>
  </r>
  <r>
    <x v="17"/>
    <m/>
    <n v="1"/>
    <x v="23"/>
    <n v="2"/>
    <x v="41"/>
  </r>
  <r>
    <x v="17"/>
    <m/>
    <m/>
    <x v="0"/>
    <n v="2"/>
    <x v="1"/>
  </r>
  <r>
    <x v="17"/>
    <s v="8a6991a71d05272b6fce1b229e005d5711df9b35"/>
    <m/>
    <x v="0"/>
    <n v="991"/>
    <x v="1"/>
  </r>
  <r>
    <x v="17"/>
    <m/>
    <m/>
    <x v="0"/>
    <n v="991"/>
    <x v="1"/>
  </r>
  <r>
    <x v="17"/>
    <m/>
    <n v="0.47399999999999998"/>
    <x v="2"/>
    <n v="991"/>
    <x v="269"/>
  </r>
  <r>
    <x v="17"/>
    <m/>
    <n v="0.46500000000000002"/>
    <x v="3"/>
    <n v="991"/>
    <x v="270"/>
  </r>
  <r>
    <x v="17"/>
    <m/>
    <n v="4.2000000000000003E-2"/>
    <x v="6"/>
    <n v="991"/>
    <x v="271"/>
  </r>
  <r>
    <x v="17"/>
    <m/>
    <n v="1.4999999999999999E-2"/>
    <x v="20"/>
    <n v="991"/>
    <x v="272"/>
  </r>
  <r>
    <x v="17"/>
    <m/>
    <n v="2E-3"/>
    <x v="23"/>
    <n v="991"/>
    <x v="273"/>
  </r>
  <r>
    <x v="17"/>
    <m/>
    <m/>
    <x v="0"/>
    <n v="991"/>
    <x v="1"/>
  </r>
  <r>
    <x v="17"/>
    <s v="d21efec1d8a3554792ca72a666fc61cd09f85ec9"/>
    <m/>
    <x v="0"/>
    <n v="358"/>
    <x v="1"/>
  </r>
  <r>
    <x v="17"/>
    <m/>
    <m/>
    <x v="0"/>
    <n v="358"/>
    <x v="1"/>
  </r>
  <r>
    <x v="17"/>
    <m/>
    <n v="2E-3"/>
    <x v="72"/>
    <n v="358"/>
    <x v="274"/>
  </r>
  <r>
    <x v="17"/>
    <m/>
    <n v="1.4999999999999999E-2"/>
    <x v="74"/>
    <n v="358"/>
    <x v="275"/>
  </r>
  <r>
    <x v="17"/>
    <m/>
    <n v="0.39800000000000002"/>
    <x v="2"/>
    <n v="358"/>
    <x v="276"/>
  </r>
  <r>
    <x v="17"/>
    <m/>
    <n v="0.34200000000000003"/>
    <x v="3"/>
    <n v="358"/>
    <x v="277"/>
  </r>
  <r>
    <x v="17"/>
    <m/>
    <n v="7.0000000000000001E-3"/>
    <x v="4"/>
    <n v="358"/>
    <x v="278"/>
  </r>
  <r>
    <x v="17"/>
    <m/>
    <n v="0.23"/>
    <x v="6"/>
    <n v="358"/>
    <x v="279"/>
  </r>
  <r>
    <x v="17"/>
    <m/>
    <n v="2E-3"/>
    <x v="7"/>
    <n v="358"/>
    <x v="274"/>
  </r>
  <r>
    <x v="17"/>
    <m/>
    <m/>
    <x v="0"/>
    <n v="358"/>
    <x v="1"/>
  </r>
  <r>
    <x v="17"/>
    <s v="18ee068094776fad5e19cf841cdf4c16a3eb725f"/>
    <m/>
    <x v="0"/>
    <n v="51"/>
    <x v="1"/>
  </r>
  <r>
    <x v="17"/>
    <m/>
    <m/>
    <x v="0"/>
    <n v="51"/>
    <x v="1"/>
  </r>
  <r>
    <x v="17"/>
    <m/>
    <n v="0.90200000000000002"/>
    <x v="7"/>
    <n v="51"/>
    <x v="280"/>
  </r>
  <r>
    <x v="17"/>
    <m/>
    <n v="9.7000000000000003E-2"/>
    <x v="16"/>
    <n v="51"/>
    <x v="281"/>
  </r>
  <r>
    <x v="17"/>
    <m/>
    <m/>
    <x v="0"/>
    <n v="51"/>
    <x v="1"/>
  </r>
  <r>
    <x v="17"/>
    <s v="52bdc0125ac6ea0336f3da61bbfc8b0e92d9f6e5"/>
    <m/>
    <x v="0"/>
    <n v="3"/>
    <x v="1"/>
  </r>
  <r>
    <x v="17"/>
    <m/>
    <m/>
    <x v="0"/>
    <n v="3"/>
    <x v="1"/>
  </r>
  <r>
    <x v="17"/>
    <m/>
    <n v="1"/>
    <x v="79"/>
    <n v="3"/>
    <x v="141"/>
  </r>
  <r>
    <x v="17"/>
    <m/>
    <m/>
    <x v="0"/>
    <n v="3"/>
    <x v="1"/>
  </r>
  <r>
    <x v="17"/>
    <s v="7e55849f500e040d5c21f1f6cd7aeb0878d11970"/>
    <m/>
    <x v="0"/>
    <n v="535"/>
    <x v="1"/>
  </r>
  <r>
    <x v="17"/>
    <m/>
    <m/>
    <x v="0"/>
    <n v="535"/>
    <x v="1"/>
  </r>
  <r>
    <x v="17"/>
    <m/>
    <n v="0.88500000000000001"/>
    <x v="7"/>
    <n v="535"/>
    <x v="282"/>
  </r>
  <r>
    <x v="17"/>
    <m/>
    <n v="0.112"/>
    <x v="20"/>
    <n v="535"/>
    <x v="283"/>
  </r>
  <r>
    <x v="17"/>
    <m/>
    <n v="2E-3"/>
    <x v="23"/>
    <n v="535"/>
    <x v="284"/>
  </r>
  <r>
    <x v="17"/>
    <m/>
    <m/>
    <x v="0"/>
    <n v="535"/>
    <x v="1"/>
  </r>
  <r>
    <x v="17"/>
    <s v="a71c42dabfce208709ef63a1c90aefcea15198e6"/>
    <m/>
    <x v="0"/>
    <n v="100"/>
    <x v="1"/>
  </r>
  <r>
    <x v="17"/>
    <m/>
    <m/>
    <x v="0"/>
    <n v="100"/>
    <x v="1"/>
  </r>
  <r>
    <x v="17"/>
    <m/>
    <n v="5.7000000000000002E-2"/>
    <x v="1"/>
    <n v="100"/>
    <x v="285"/>
  </r>
  <r>
    <x v="17"/>
    <m/>
    <n v="8.9999999999999993E-3"/>
    <x v="69"/>
    <n v="100"/>
    <x v="286"/>
  </r>
  <r>
    <x v="17"/>
    <m/>
    <n v="8.3000000000000004E-2"/>
    <x v="8"/>
    <n v="100"/>
    <x v="287"/>
  </r>
  <r>
    <x v="17"/>
    <m/>
    <n v="8.9999999999999993E-3"/>
    <x v="67"/>
    <n v="100"/>
    <x v="286"/>
  </r>
  <r>
    <x v="17"/>
    <m/>
    <n v="8.9999999999999993E-3"/>
    <x v="71"/>
    <n v="100"/>
    <x v="286"/>
  </r>
  <r>
    <x v="17"/>
    <m/>
    <n v="8.9999999999999993E-3"/>
    <x v="2"/>
    <n v="100"/>
    <x v="286"/>
  </r>
  <r>
    <x v="17"/>
    <m/>
    <n v="8.9999999999999993E-3"/>
    <x v="6"/>
    <n v="100"/>
    <x v="286"/>
  </r>
  <r>
    <x v="17"/>
    <m/>
    <n v="0.30099999999999999"/>
    <x v="7"/>
    <n v="100"/>
    <x v="288"/>
  </r>
  <r>
    <x v="17"/>
    <m/>
    <n v="0.502"/>
    <x v="20"/>
    <n v="100"/>
    <x v="289"/>
  </r>
  <r>
    <x v="17"/>
    <m/>
    <n v="8.9999999999999993E-3"/>
    <x v="16"/>
    <n v="100"/>
    <x v="286"/>
  </r>
  <r>
    <x v="17"/>
    <m/>
    <m/>
    <x v="0"/>
    <n v="100"/>
    <x v="1"/>
  </r>
  <r>
    <x v="17"/>
    <s v="b377ac13c1df7108f6f01032d40f5d8818148b24"/>
    <m/>
    <x v="0"/>
    <n v="4"/>
    <x v="1"/>
  </r>
  <r>
    <x v="17"/>
    <m/>
    <m/>
    <x v="0"/>
    <n v="4"/>
    <x v="1"/>
  </r>
  <r>
    <x v="17"/>
    <m/>
    <n v="1"/>
    <x v="7"/>
    <n v="4"/>
    <x v="12"/>
  </r>
  <r>
    <x v="17"/>
    <m/>
    <m/>
    <x v="0"/>
    <n v="4"/>
    <x v="1"/>
  </r>
  <r>
    <x v="17"/>
    <s v="52c525dfb3b222a36e99986575e16725245389c5"/>
    <m/>
    <x v="0"/>
    <n v="427"/>
    <x v="1"/>
  </r>
  <r>
    <x v="17"/>
    <m/>
    <m/>
    <x v="0"/>
    <n v="427"/>
    <x v="1"/>
  </r>
  <r>
    <x v="17"/>
    <m/>
    <n v="0.94299999999999995"/>
    <x v="7"/>
    <n v="427"/>
    <x v="290"/>
  </r>
  <r>
    <x v="17"/>
    <m/>
    <n v="3.5999999999999997E-2"/>
    <x v="16"/>
    <n v="427"/>
    <x v="291"/>
  </r>
  <r>
    <x v="17"/>
    <m/>
    <n v="0.02"/>
    <x v="23"/>
    <n v="427"/>
    <x v="292"/>
  </r>
  <r>
    <x v="17"/>
    <m/>
    <m/>
    <x v="0"/>
    <n v="427"/>
    <x v="1"/>
  </r>
  <r>
    <x v="17"/>
    <s v="d09ffff4a379dcbafa687f67584c917d7a8e63b9"/>
    <m/>
    <x v="0"/>
    <n v="33"/>
    <x v="1"/>
  </r>
  <r>
    <x v="17"/>
    <m/>
    <m/>
    <x v="0"/>
    <n v="33"/>
    <x v="1"/>
  </r>
  <r>
    <x v="17"/>
    <m/>
    <n v="0.31"/>
    <x v="8"/>
    <n v="33"/>
    <x v="293"/>
  </r>
  <r>
    <x v="17"/>
    <m/>
    <n v="0.63300000000000001"/>
    <x v="67"/>
    <n v="33"/>
    <x v="294"/>
  </r>
  <r>
    <x v="17"/>
    <m/>
    <n v="1.9E-2"/>
    <x v="78"/>
    <n v="33"/>
    <x v="295"/>
  </r>
  <r>
    <x v="17"/>
    <m/>
    <n v="3.5999999999999997E-2"/>
    <x v="7"/>
    <n v="33"/>
    <x v="296"/>
  </r>
  <r>
    <x v="17"/>
    <m/>
    <m/>
    <x v="0"/>
    <n v="33"/>
    <x v="1"/>
  </r>
  <r>
    <x v="17"/>
    <s v="a1e9fe977303ef412d8d847141c64d2581a1b146"/>
    <m/>
    <x v="0"/>
    <n v="2"/>
    <x v="1"/>
  </r>
  <r>
    <x v="17"/>
    <m/>
    <m/>
    <x v="0"/>
    <n v="2"/>
    <x v="1"/>
  </r>
  <r>
    <x v="17"/>
    <m/>
    <n v="1"/>
    <x v="2"/>
    <n v="2"/>
    <x v="41"/>
  </r>
  <r>
    <x v="17"/>
    <m/>
    <m/>
    <x v="0"/>
    <n v="2"/>
    <x v="1"/>
  </r>
  <r>
    <x v="17"/>
    <s v="3d79294f421bd2869b472dd39d6146ab9a069e63"/>
    <m/>
    <x v="0"/>
    <n v="126"/>
    <x v="1"/>
  </r>
  <r>
    <x v="17"/>
    <m/>
    <m/>
    <x v="0"/>
    <n v="126"/>
    <x v="1"/>
  </r>
  <r>
    <x v="17"/>
    <m/>
    <n v="0.81"/>
    <x v="72"/>
    <n v="126"/>
    <x v="297"/>
  </r>
  <r>
    <x v="17"/>
    <m/>
    <n v="0.18099999999999999"/>
    <x v="71"/>
    <n v="126"/>
    <x v="298"/>
  </r>
  <r>
    <x v="17"/>
    <m/>
    <n v="8.0000000000000002E-3"/>
    <x v="20"/>
    <n v="126"/>
    <x v="299"/>
  </r>
  <r>
    <x v="17"/>
    <m/>
    <m/>
    <x v="0"/>
    <n v="126"/>
    <x v="1"/>
  </r>
  <r>
    <x v="17"/>
    <s v="be7ed3e2c03951538554c115b4bbb2d201838118"/>
    <m/>
    <x v="0"/>
    <n v="2"/>
    <x v="1"/>
  </r>
  <r>
    <x v="17"/>
    <m/>
    <m/>
    <x v="0"/>
    <n v="2"/>
    <x v="1"/>
  </r>
  <r>
    <x v="17"/>
    <m/>
    <n v="1"/>
    <x v="7"/>
    <n v="2"/>
    <x v="41"/>
  </r>
  <r>
    <x v="17"/>
    <m/>
    <m/>
    <x v="0"/>
    <n v="2"/>
    <x v="1"/>
  </r>
  <r>
    <x v="17"/>
    <s v="2ac0d96d7c855f05e5ec20dfad55da5c24ddb826"/>
    <m/>
    <x v="0"/>
    <n v="138"/>
    <x v="1"/>
  </r>
  <r>
    <x v="17"/>
    <m/>
    <m/>
    <x v="0"/>
    <n v="138"/>
    <x v="1"/>
  </r>
  <r>
    <x v="17"/>
    <m/>
    <n v="0.311"/>
    <x v="13"/>
    <n v="138"/>
    <x v="300"/>
  </r>
  <r>
    <x v="17"/>
    <m/>
    <n v="0.68799999999999994"/>
    <x v="7"/>
    <n v="138"/>
    <x v="301"/>
  </r>
  <r>
    <x v="18"/>
    <m/>
    <m/>
    <x v="0"/>
    <n v="138"/>
    <x v="1"/>
  </r>
  <r>
    <x v="18"/>
    <s v="849a83f3649a7c3e7f31c0858804dbb354cad298"/>
    <m/>
    <x v="0"/>
    <n v="11"/>
    <x v="1"/>
  </r>
  <r>
    <x v="18"/>
    <m/>
    <m/>
    <x v="0"/>
    <n v="11"/>
    <x v="1"/>
  </r>
  <r>
    <x v="18"/>
    <m/>
    <n v="1"/>
    <x v="51"/>
    <n v="11"/>
    <x v="61"/>
  </r>
  <r>
    <x v="19"/>
    <m/>
    <m/>
    <x v="0"/>
    <n v="11"/>
    <x v="1"/>
  </r>
  <r>
    <x v="19"/>
    <s v="44b0e3591839525a0c951319540488814e5c25fd"/>
    <m/>
    <x v="0"/>
    <n v="2"/>
    <x v="1"/>
  </r>
  <r>
    <x v="19"/>
    <m/>
    <m/>
    <x v="0"/>
    <n v="2"/>
    <x v="1"/>
  </r>
  <r>
    <x v="20"/>
    <m/>
    <m/>
    <x v="0"/>
    <n v="2"/>
    <x v="1"/>
  </r>
  <r>
    <x v="20"/>
    <s v="6937b273a7a9db13279161ba3e74259eb89b0d15"/>
    <m/>
    <x v="0"/>
    <n v="50"/>
    <x v="1"/>
  </r>
  <r>
    <x v="20"/>
    <m/>
    <m/>
    <x v="0"/>
    <n v="50"/>
    <x v="1"/>
  </r>
  <r>
    <x v="20"/>
    <m/>
    <n v="1"/>
    <x v="17"/>
    <n v="50"/>
    <x v="302"/>
  </r>
  <r>
    <x v="20"/>
    <m/>
    <m/>
    <x v="0"/>
    <n v="50"/>
    <x v="1"/>
  </r>
  <r>
    <x v="20"/>
    <s v="6fe6dee814326ac41f8d626c26bf32763ce73d71"/>
    <m/>
    <x v="0"/>
    <n v="119"/>
    <x v="1"/>
  </r>
  <r>
    <x v="20"/>
    <m/>
    <m/>
    <x v="0"/>
    <n v="119"/>
    <x v="1"/>
  </r>
  <r>
    <x v="20"/>
    <m/>
    <n v="0.25"/>
    <x v="53"/>
    <n v="119"/>
    <x v="303"/>
  </r>
  <r>
    <x v="20"/>
    <m/>
    <n v="0.749"/>
    <x v="71"/>
    <n v="119"/>
    <x v="304"/>
  </r>
  <r>
    <x v="20"/>
    <m/>
    <m/>
    <x v="0"/>
    <n v="119"/>
    <x v="1"/>
  </r>
  <r>
    <x v="20"/>
    <s v="969e42a89697d0cdfbb7e615f07d94745982b607"/>
    <m/>
    <x v="0"/>
    <n v="16"/>
    <x v="1"/>
  </r>
  <r>
    <x v="20"/>
    <m/>
    <m/>
    <x v="0"/>
    <n v="16"/>
    <x v="1"/>
  </r>
  <r>
    <x v="20"/>
    <m/>
    <n v="1"/>
    <x v="10"/>
    <n v="16"/>
    <x v="172"/>
  </r>
  <r>
    <x v="20"/>
    <m/>
    <m/>
    <x v="0"/>
    <n v="16"/>
    <x v="1"/>
  </r>
  <r>
    <x v="20"/>
    <s v="a6793da36b0026c9b0ef50228f40472b31b5c76d"/>
    <m/>
    <x v="0"/>
    <n v="4"/>
    <x v="1"/>
  </r>
  <r>
    <x v="20"/>
    <m/>
    <m/>
    <x v="0"/>
    <n v="4"/>
    <x v="1"/>
  </r>
  <r>
    <x v="20"/>
    <m/>
    <n v="1"/>
    <x v="79"/>
    <n v="4"/>
    <x v="12"/>
  </r>
  <r>
    <x v="20"/>
    <m/>
    <m/>
    <x v="0"/>
    <n v="4"/>
    <x v="1"/>
  </r>
  <r>
    <x v="20"/>
    <s v="435ff367fac3e02427aba5129e1f103ec603eb1e"/>
    <m/>
    <x v="0"/>
    <n v="59"/>
    <x v="1"/>
  </r>
  <r>
    <x v="20"/>
    <m/>
    <m/>
    <x v="0"/>
    <n v="59"/>
    <x v="1"/>
  </r>
  <r>
    <x v="20"/>
    <m/>
    <n v="1"/>
    <x v="79"/>
    <n v="59"/>
    <x v="305"/>
  </r>
  <r>
    <x v="20"/>
    <m/>
    <m/>
    <x v="0"/>
    <n v="59"/>
    <x v="1"/>
  </r>
  <r>
    <x v="20"/>
    <s v="693b5368a978a9e05017cd7e40f56dfac1ba243c"/>
    <m/>
    <x v="0"/>
    <n v="3"/>
    <x v="1"/>
  </r>
  <r>
    <x v="20"/>
    <m/>
    <m/>
    <x v="0"/>
    <n v="3"/>
    <x v="1"/>
  </r>
  <r>
    <x v="20"/>
    <m/>
    <n v="1"/>
    <x v="78"/>
    <n v="3"/>
    <x v="141"/>
  </r>
  <r>
    <x v="21"/>
    <m/>
    <m/>
    <x v="0"/>
    <n v="3"/>
    <x v="1"/>
  </r>
  <r>
    <x v="21"/>
    <s v="f4766f8b629857efd82535d02c3402a8b214dd41"/>
    <m/>
    <x v="0"/>
    <n v="5"/>
    <x v="1"/>
  </r>
  <r>
    <x v="21"/>
    <m/>
    <m/>
    <x v="0"/>
    <n v="5"/>
    <x v="1"/>
  </r>
  <r>
    <x v="21"/>
    <m/>
    <m/>
    <x v="0"/>
    <n v="5"/>
    <x v="1"/>
  </r>
  <r>
    <x v="21"/>
    <s v="2f0c61885405df346808365dfd2bae70769a9f7e"/>
    <m/>
    <x v="0"/>
    <n v="12"/>
    <x v="1"/>
  </r>
  <r>
    <x v="21"/>
    <m/>
    <m/>
    <x v="0"/>
    <n v="12"/>
    <x v="1"/>
  </r>
  <r>
    <x v="21"/>
    <m/>
    <n v="1"/>
    <x v="84"/>
    <n v="12"/>
    <x v="80"/>
  </r>
  <r>
    <x v="21"/>
    <m/>
    <m/>
    <x v="0"/>
    <n v="12"/>
    <x v="1"/>
  </r>
  <r>
    <x v="21"/>
    <s v="ff814c1da71ccdaf76de4afadb1dc646985af4f9"/>
    <m/>
    <x v="0"/>
    <n v="176"/>
    <x v="1"/>
  </r>
  <r>
    <x v="21"/>
    <m/>
    <m/>
    <x v="0"/>
    <n v="176"/>
    <x v="1"/>
  </r>
  <r>
    <x v="21"/>
    <m/>
    <n v="1"/>
    <x v="84"/>
    <n v="176"/>
    <x v="306"/>
  </r>
  <r>
    <x v="22"/>
    <m/>
    <m/>
    <x v="0"/>
    <n v="176"/>
    <x v="1"/>
  </r>
  <r>
    <x v="22"/>
    <s v="f4766f8b629857efd82535d02c3402a8b214dd41"/>
    <m/>
    <x v="0"/>
    <n v="5"/>
    <x v="1"/>
  </r>
  <r>
    <x v="22"/>
    <m/>
    <m/>
    <x v="0"/>
    <n v="5"/>
    <x v="1"/>
  </r>
  <r>
    <x v="23"/>
    <m/>
    <m/>
    <x v="0"/>
    <n v="5"/>
    <x v="1"/>
  </r>
  <r>
    <x v="23"/>
    <s v="e1f5a39b1b625d04752be13f39c774e579b64cd8"/>
    <m/>
    <x v="0"/>
    <n v="1908"/>
    <x v="1"/>
  </r>
  <r>
    <x v="23"/>
    <m/>
    <m/>
    <x v="0"/>
    <n v="1908"/>
    <x v="1"/>
  </r>
  <r>
    <x v="23"/>
    <m/>
    <n v="4.0000000000000001E-3"/>
    <x v="1"/>
    <n v="1908"/>
    <x v="307"/>
  </r>
  <r>
    <x v="23"/>
    <m/>
    <n v="5.0000000000000001E-3"/>
    <x v="69"/>
    <n v="1908"/>
    <x v="308"/>
  </r>
  <r>
    <x v="23"/>
    <m/>
    <n v="2.1000000000000001E-2"/>
    <x v="8"/>
    <n v="1908"/>
    <x v="309"/>
  </r>
  <r>
    <x v="23"/>
    <m/>
    <n v="2E-3"/>
    <x v="78"/>
    <n v="1908"/>
    <x v="310"/>
  </r>
  <r>
    <x v="23"/>
    <m/>
    <n v="1.7999999999999999E-2"/>
    <x v="13"/>
    <n v="1908"/>
    <x v="311"/>
  </r>
  <r>
    <x v="23"/>
    <m/>
    <n v="7.0000000000000001E-3"/>
    <x v="2"/>
    <n v="1908"/>
    <x v="312"/>
  </r>
  <r>
    <x v="23"/>
    <m/>
    <n v="4.9000000000000002E-2"/>
    <x v="7"/>
    <n v="1908"/>
    <x v="313"/>
  </r>
  <r>
    <x v="23"/>
    <m/>
    <n v="1E-3"/>
    <x v="85"/>
    <n v="1908"/>
    <x v="314"/>
  </r>
  <r>
    <x v="23"/>
    <m/>
    <n v="0.88800000000000001"/>
    <x v="20"/>
    <n v="1908"/>
    <x v="315"/>
  </r>
  <r>
    <x v="23"/>
    <m/>
    <n v="1E-3"/>
    <x v="16"/>
    <n v="1908"/>
    <x v="314"/>
  </r>
  <r>
    <x v="23"/>
    <m/>
    <m/>
    <x v="0"/>
    <n v="1908"/>
    <x v="1"/>
  </r>
  <r>
    <x v="23"/>
    <s v="89fcbab94c7103105e8c72f654a5774a066bdb90"/>
    <m/>
    <x v="0"/>
    <n v="1937"/>
    <x v="1"/>
  </r>
  <r>
    <x v="23"/>
    <m/>
    <m/>
    <x v="0"/>
    <n v="1937"/>
    <x v="1"/>
  </r>
  <r>
    <x v="23"/>
    <m/>
    <n v="4.0000000000000001E-3"/>
    <x v="1"/>
    <n v="1937"/>
    <x v="316"/>
  </r>
  <r>
    <x v="23"/>
    <m/>
    <n v="5.0000000000000001E-3"/>
    <x v="69"/>
    <n v="1937"/>
    <x v="317"/>
  </r>
  <r>
    <x v="23"/>
    <m/>
    <n v="2.1000000000000001E-2"/>
    <x v="8"/>
    <n v="1937"/>
    <x v="318"/>
  </r>
  <r>
    <x v="23"/>
    <m/>
    <n v="2E-3"/>
    <x v="78"/>
    <n v="1937"/>
    <x v="319"/>
  </r>
  <r>
    <x v="23"/>
    <m/>
    <n v="1.7999999999999999E-2"/>
    <x v="13"/>
    <n v="1937"/>
    <x v="320"/>
  </r>
  <r>
    <x v="23"/>
    <m/>
    <n v="7.0000000000000001E-3"/>
    <x v="2"/>
    <n v="1937"/>
    <x v="321"/>
  </r>
  <r>
    <x v="23"/>
    <m/>
    <n v="4.8000000000000001E-2"/>
    <x v="7"/>
    <n v="1937"/>
    <x v="322"/>
  </r>
  <r>
    <x v="23"/>
    <m/>
    <n v="1E-3"/>
    <x v="85"/>
    <n v="1937"/>
    <x v="323"/>
  </r>
  <r>
    <x v="23"/>
    <m/>
    <n v="0.88900000000000001"/>
    <x v="20"/>
    <n v="1937"/>
    <x v="324"/>
  </r>
  <r>
    <x v="23"/>
    <m/>
    <n v="1E-3"/>
    <x v="16"/>
    <n v="1937"/>
    <x v="323"/>
  </r>
  <r>
    <x v="23"/>
    <m/>
    <m/>
    <x v="0"/>
    <n v="1937"/>
    <x v="1"/>
  </r>
  <r>
    <x v="23"/>
    <s v="52edab726185cbba1401cb46de221fb3d1cb0408"/>
    <m/>
    <x v="0"/>
    <n v="1937"/>
    <x v="1"/>
  </r>
  <r>
    <x v="23"/>
    <m/>
    <m/>
    <x v="0"/>
    <n v="1937"/>
    <x v="1"/>
  </r>
  <r>
    <x v="23"/>
    <m/>
    <n v="4.0000000000000001E-3"/>
    <x v="1"/>
    <n v="1937"/>
    <x v="316"/>
  </r>
  <r>
    <x v="23"/>
    <m/>
    <n v="5.0000000000000001E-3"/>
    <x v="69"/>
    <n v="1937"/>
    <x v="317"/>
  </r>
  <r>
    <x v="23"/>
    <m/>
    <n v="2.1000000000000001E-2"/>
    <x v="8"/>
    <n v="1937"/>
    <x v="318"/>
  </r>
  <r>
    <x v="23"/>
    <m/>
    <n v="2E-3"/>
    <x v="78"/>
    <n v="1937"/>
    <x v="319"/>
  </r>
  <r>
    <x v="23"/>
    <m/>
    <n v="1.7999999999999999E-2"/>
    <x v="13"/>
    <n v="1937"/>
    <x v="320"/>
  </r>
  <r>
    <x v="23"/>
    <m/>
    <n v="7.0000000000000001E-3"/>
    <x v="2"/>
    <n v="1937"/>
    <x v="321"/>
  </r>
  <r>
    <x v="23"/>
    <m/>
    <n v="4.8000000000000001E-2"/>
    <x v="7"/>
    <n v="1937"/>
    <x v="322"/>
  </r>
  <r>
    <x v="23"/>
    <m/>
    <n v="1E-3"/>
    <x v="85"/>
    <n v="1937"/>
    <x v="323"/>
  </r>
  <r>
    <x v="23"/>
    <m/>
    <n v="0.88900000000000001"/>
    <x v="20"/>
    <n v="1937"/>
    <x v="324"/>
  </r>
  <r>
    <x v="23"/>
    <m/>
    <n v="1E-3"/>
    <x v="16"/>
    <n v="1937"/>
    <x v="323"/>
  </r>
  <r>
    <x v="23"/>
    <m/>
    <m/>
    <x v="0"/>
    <n v="1937"/>
    <x v="1"/>
  </r>
  <r>
    <x v="23"/>
    <s v="ecfc44d7bce08660804fa4475b45f9a09d203f09"/>
    <m/>
    <x v="0"/>
    <n v="16"/>
    <x v="1"/>
  </r>
  <r>
    <x v="23"/>
    <m/>
    <m/>
    <x v="0"/>
    <n v="16"/>
    <x v="1"/>
  </r>
  <r>
    <x v="23"/>
    <m/>
    <n v="1"/>
    <x v="13"/>
    <n v="16"/>
    <x v="172"/>
  </r>
  <r>
    <x v="23"/>
    <m/>
    <m/>
    <x v="0"/>
    <n v="16"/>
    <x v="1"/>
  </r>
  <r>
    <x v="23"/>
    <s v="b9a211782b7ca536ccb6c23b2017434317ca3da3"/>
    <m/>
    <x v="0"/>
    <n v="90"/>
    <x v="1"/>
  </r>
  <r>
    <x v="23"/>
    <m/>
    <m/>
    <x v="0"/>
    <n v="90"/>
    <x v="1"/>
  </r>
  <r>
    <x v="23"/>
    <m/>
    <n v="0.93500000000000005"/>
    <x v="7"/>
    <n v="90"/>
    <x v="325"/>
  </r>
  <r>
    <x v="23"/>
    <m/>
    <n v="6.4000000000000001E-2"/>
    <x v="79"/>
    <n v="90"/>
    <x v="326"/>
  </r>
  <r>
    <x v="23"/>
    <m/>
    <m/>
    <x v="0"/>
    <n v="90"/>
    <x v="1"/>
  </r>
  <r>
    <x v="23"/>
    <s v="e1dca2cdeed7cf5549a85d487def752d600af244"/>
    <m/>
    <x v="0"/>
    <n v="8"/>
    <x v="1"/>
  </r>
  <r>
    <x v="23"/>
    <m/>
    <m/>
    <x v="0"/>
    <n v="8"/>
    <x v="1"/>
  </r>
  <r>
    <x v="23"/>
    <m/>
    <n v="1"/>
    <x v="13"/>
    <n v="8"/>
    <x v="100"/>
  </r>
  <r>
    <x v="23"/>
    <m/>
    <m/>
    <x v="0"/>
    <n v="8"/>
    <x v="1"/>
  </r>
  <r>
    <x v="23"/>
    <s v="9e93c8d95e7b7fb56f8746fd691b514d7957045f"/>
    <m/>
    <x v="0"/>
    <n v="585"/>
    <x v="1"/>
  </r>
  <r>
    <x v="23"/>
    <m/>
    <m/>
    <x v="0"/>
    <n v="585"/>
    <x v="1"/>
  </r>
  <r>
    <x v="23"/>
    <m/>
    <n v="3.0000000000000001E-3"/>
    <x v="14"/>
    <n v="585"/>
    <x v="327"/>
  </r>
  <r>
    <x v="23"/>
    <m/>
    <n v="6.0000000000000001E-3"/>
    <x v="8"/>
    <n v="585"/>
    <x v="328"/>
  </r>
  <r>
    <x v="23"/>
    <m/>
    <n v="5.0000000000000001E-3"/>
    <x v="74"/>
    <n v="585"/>
    <x v="329"/>
  </r>
  <r>
    <x v="23"/>
    <m/>
    <n v="0.89700000000000002"/>
    <x v="7"/>
    <n v="585"/>
    <x v="330"/>
  </r>
  <r>
    <x v="23"/>
    <m/>
    <n v="7.2999999999999995E-2"/>
    <x v="20"/>
    <n v="585"/>
    <x v="331"/>
  </r>
  <r>
    <x v="23"/>
    <m/>
    <n v="4.0000000000000001E-3"/>
    <x v="16"/>
    <n v="585"/>
    <x v="332"/>
  </r>
  <r>
    <x v="23"/>
    <m/>
    <n v="8.9999999999999993E-3"/>
    <x v="86"/>
    <n v="585"/>
    <x v="333"/>
  </r>
  <r>
    <x v="23"/>
    <m/>
    <m/>
    <x v="0"/>
    <n v="585"/>
    <x v="1"/>
  </r>
  <r>
    <x v="23"/>
    <s v="45a0e52f04b7c45072195d03bea50c7a170794d0"/>
    <m/>
    <x v="0"/>
    <n v="15"/>
    <x v="1"/>
  </r>
  <r>
    <x v="23"/>
    <m/>
    <m/>
    <x v="0"/>
    <n v="15"/>
    <x v="1"/>
  </r>
  <r>
    <x v="23"/>
    <m/>
    <n v="1"/>
    <x v="16"/>
    <n v="15"/>
    <x v="14"/>
  </r>
  <r>
    <x v="23"/>
    <m/>
    <m/>
    <x v="0"/>
    <n v="15"/>
    <x v="1"/>
  </r>
  <r>
    <x v="23"/>
    <s v="15d292461279f3f5cfe077dd2b37a327d75d4c38"/>
    <m/>
    <x v="0"/>
    <n v="553"/>
    <x v="1"/>
  </r>
  <r>
    <x v="23"/>
    <m/>
    <m/>
    <x v="0"/>
    <n v="553"/>
    <x v="1"/>
  </r>
  <r>
    <x v="23"/>
    <m/>
    <n v="0.17699999999999999"/>
    <x v="1"/>
    <n v="553"/>
    <x v="334"/>
  </r>
  <r>
    <x v="23"/>
    <m/>
    <n v="5.2999999999999999E-2"/>
    <x v="69"/>
    <n v="553"/>
    <x v="335"/>
  </r>
  <r>
    <x v="23"/>
    <m/>
    <n v="2.1000000000000001E-2"/>
    <x v="8"/>
    <n v="553"/>
    <x v="336"/>
  </r>
  <r>
    <x v="23"/>
    <m/>
    <n v="4.0000000000000001E-3"/>
    <x v="78"/>
    <n v="553"/>
    <x v="337"/>
  </r>
  <r>
    <x v="23"/>
    <m/>
    <n v="7.6999999999999999E-2"/>
    <x v="13"/>
    <n v="553"/>
    <x v="338"/>
  </r>
  <r>
    <x v="23"/>
    <m/>
    <n v="1.6E-2"/>
    <x v="17"/>
    <n v="553"/>
    <x v="339"/>
  </r>
  <r>
    <x v="23"/>
    <m/>
    <n v="7.0000000000000007E-2"/>
    <x v="2"/>
    <n v="553"/>
    <x v="340"/>
  </r>
  <r>
    <x v="23"/>
    <m/>
    <n v="5.0999999999999997E-2"/>
    <x v="3"/>
    <n v="553"/>
    <x v="341"/>
  </r>
  <r>
    <x v="23"/>
    <m/>
    <n v="1.4E-2"/>
    <x v="5"/>
    <n v="553"/>
    <x v="342"/>
  </r>
  <r>
    <x v="23"/>
    <m/>
    <n v="4.0000000000000001E-3"/>
    <x v="6"/>
    <n v="553"/>
    <x v="337"/>
  </r>
  <r>
    <x v="23"/>
    <m/>
    <n v="0.30299999999999999"/>
    <x v="7"/>
    <n v="553"/>
    <x v="343"/>
  </r>
  <r>
    <x v="23"/>
    <m/>
    <n v="2.1000000000000001E-2"/>
    <x v="20"/>
    <n v="553"/>
    <x v="336"/>
  </r>
  <r>
    <x v="23"/>
    <m/>
    <n v="0.17399999999999999"/>
    <x v="16"/>
    <n v="553"/>
    <x v="344"/>
  </r>
  <r>
    <x v="23"/>
    <m/>
    <n v="5.0000000000000001E-3"/>
    <x v="79"/>
    <n v="553"/>
    <x v="345"/>
  </r>
  <r>
    <x v="23"/>
    <m/>
    <n v="2E-3"/>
    <x v="21"/>
    <n v="553"/>
    <x v="346"/>
  </r>
  <r>
    <x v="23"/>
    <m/>
    <m/>
    <x v="0"/>
    <n v="553"/>
    <x v="1"/>
  </r>
  <r>
    <x v="23"/>
    <s v="d62e62464bd1bbe1b82c57240e27b1d1700472c4"/>
    <m/>
    <x v="0"/>
    <n v="166"/>
    <x v="1"/>
  </r>
  <r>
    <x v="23"/>
    <m/>
    <m/>
    <x v="0"/>
    <n v="166"/>
    <x v="1"/>
  </r>
  <r>
    <x v="23"/>
    <m/>
    <n v="2.4E-2"/>
    <x v="1"/>
    <n v="166"/>
    <x v="347"/>
  </r>
  <r>
    <x v="23"/>
    <m/>
    <n v="2.4E-2"/>
    <x v="8"/>
    <n v="166"/>
    <x v="347"/>
  </r>
  <r>
    <x v="23"/>
    <m/>
    <n v="1.2E-2"/>
    <x v="13"/>
    <n v="166"/>
    <x v="348"/>
  </r>
  <r>
    <x v="23"/>
    <m/>
    <n v="0.82099999999999995"/>
    <x v="2"/>
    <n v="166"/>
    <x v="349"/>
  </r>
  <r>
    <x v="23"/>
    <m/>
    <n v="0.105"/>
    <x v="7"/>
    <n v="166"/>
    <x v="350"/>
  </r>
  <r>
    <x v="23"/>
    <m/>
    <n v="1.2E-2"/>
    <x v="16"/>
    <n v="166"/>
    <x v="348"/>
  </r>
  <r>
    <x v="23"/>
    <m/>
    <m/>
    <x v="0"/>
    <n v="166"/>
    <x v="1"/>
  </r>
  <r>
    <x v="23"/>
    <s v="17f5a177bb88c57c740749d3ca87373f0c867b85"/>
    <m/>
    <x v="0"/>
    <n v="150"/>
    <x v="1"/>
  </r>
  <r>
    <x v="23"/>
    <m/>
    <m/>
    <x v="0"/>
    <n v="150"/>
    <x v="1"/>
  </r>
  <r>
    <x v="23"/>
    <m/>
    <n v="0.20599999999999999"/>
    <x v="1"/>
    <n v="150"/>
    <x v="351"/>
  </r>
  <r>
    <x v="23"/>
    <m/>
    <n v="1.7999999999999999E-2"/>
    <x v="8"/>
    <n v="150"/>
    <x v="352"/>
  </r>
  <r>
    <x v="23"/>
    <m/>
    <n v="0.443"/>
    <x v="7"/>
    <n v="150"/>
    <x v="353"/>
  </r>
  <r>
    <x v="23"/>
    <m/>
    <n v="0.33100000000000002"/>
    <x v="20"/>
    <n v="150"/>
    <x v="354"/>
  </r>
  <r>
    <x v="23"/>
    <m/>
    <m/>
    <x v="0"/>
    <n v="150"/>
    <x v="1"/>
  </r>
  <r>
    <x v="23"/>
    <s v="936a568c59f7f0ee80f8b50fabe241e54e80e9ae"/>
    <m/>
    <x v="0"/>
    <n v="77"/>
    <x v="1"/>
  </r>
  <r>
    <x v="23"/>
    <m/>
    <m/>
    <x v="0"/>
    <n v="77"/>
    <x v="1"/>
  </r>
  <r>
    <x v="23"/>
    <m/>
    <n v="0.66900000000000004"/>
    <x v="13"/>
    <n v="77"/>
    <x v="355"/>
  </r>
  <r>
    <x v="23"/>
    <m/>
    <n v="0.33"/>
    <x v="7"/>
    <n v="77"/>
    <x v="356"/>
  </r>
  <r>
    <x v="23"/>
    <m/>
    <m/>
    <x v="0"/>
    <n v="77"/>
    <x v="1"/>
  </r>
  <r>
    <x v="23"/>
    <s v="0974eb38fe72b31463d2e140013e89ac0eb45500"/>
    <m/>
    <x v="0"/>
    <n v="3"/>
    <x v="1"/>
  </r>
  <r>
    <x v="23"/>
    <m/>
    <m/>
    <x v="0"/>
    <n v="3"/>
    <x v="1"/>
  </r>
  <r>
    <x v="23"/>
    <m/>
    <n v="1"/>
    <x v="7"/>
    <n v="3"/>
    <x v="141"/>
  </r>
  <r>
    <x v="23"/>
    <m/>
    <m/>
    <x v="0"/>
    <n v="3"/>
    <x v="1"/>
  </r>
  <r>
    <x v="23"/>
    <s v="7650ab7a985e23098270c8893320c5b151d16d7e"/>
    <m/>
    <x v="0"/>
    <n v="179"/>
    <x v="1"/>
  </r>
  <r>
    <x v="23"/>
    <m/>
    <m/>
    <x v="0"/>
    <n v="179"/>
    <x v="1"/>
  </r>
  <r>
    <x v="23"/>
    <m/>
    <n v="4.5999999999999999E-2"/>
    <x v="8"/>
    <n v="179"/>
    <x v="357"/>
  </r>
  <r>
    <x v="23"/>
    <m/>
    <n v="0.38700000000000001"/>
    <x v="13"/>
    <n v="179"/>
    <x v="358"/>
  </r>
  <r>
    <x v="23"/>
    <m/>
    <n v="0.56599999999999995"/>
    <x v="7"/>
    <n v="179"/>
    <x v="359"/>
  </r>
  <r>
    <x v="23"/>
    <m/>
    <m/>
    <x v="0"/>
    <n v="179"/>
    <x v="1"/>
  </r>
  <r>
    <x v="23"/>
    <s v="9e4519460d1db685a9494e36bff197703cdeb2c7"/>
    <m/>
    <x v="0"/>
    <n v="14"/>
    <x v="1"/>
  </r>
  <r>
    <x v="23"/>
    <m/>
    <m/>
    <x v="0"/>
    <n v="14"/>
    <x v="1"/>
  </r>
  <r>
    <x v="23"/>
    <m/>
    <n v="1"/>
    <x v="28"/>
    <n v="14"/>
    <x v="9"/>
  </r>
  <r>
    <x v="23"/>
    <m/>
    <m/>
    <x v="0"/>
    <n v="14"/>
    <x v="1"/>
  </r>
  <r>
    <x v="23"/>
    <s v="9e6d9d9b6322761df563d2c524a3ba5b7de32949"/>
    <m/>
    <x v="0"/>
    <n v="158"/>
    <x v="1"/>
  </r>
  <r>
    <x v="23"/>
    <m/>
    <m/>
    <x v="0"/>
    <n v="158"/>
    <x v="1"/>
  </r>
  <r>
    <x v="23"/>
    <m/>
    <n v="9.5000000000000001E-2"/>
    <x v="1"/>
    <n v="158"/>
    <x v="360"/>
  </r>
  <r>
    <x v="23"/>
    <m/>
    <n v="2.4E-2"/>
    <x v="8"/>
    <n v="158"/>
    <x v="361"/>
  </r>
  <r>
    <x v="23"/>
    <m/>
    <n v="0.624"/>
    <x v="13"/>
    <n v="158"/>
    <x v="362"/>
  </r>
  <r>
    <x v="23"/>
    <m/>
    <n v="1.4E-2"/>
    <x v="2"/>
    <n v="158"/>
    <x v="337"/>
  </r>
  <r>
    <x v="23"/>
    <m/>
    <n v="1.4999999999999999E-2"/>
    <x v="3"/>
    <n v="158"/>
    <x v="363"/>
  </r>
  <r>
    <x v="23"/>
    <m/>
    <n v="0.20699999999999999"/>
    <x v="7"/>
    <n v="158"/>
    <x v="364"/>
  </r>
  <r>
    <x v="23"/>
    <m/>
    <n v="1.6E-2"/>
    <x v="16"/>
    <n v="158"/>
    <x v="365"/>
  </r>
  <r>
    <x v="23"/>
    <m/>
    <m/>
    <x v="0"/>
    <n v="158"/>
    <x v="1"/>
  </r>
  <r>
    <x v="23"/>
    <s v="d1f92647d5c337ce8ec21a60d81adf8de3c140f7"/>
    <m/>
    <x v="0"/>
    <n v="7"/>
    <x v="1"/>
  </r>
  <r>
    <x v="23"/>
    <m/>
    <m/>
    <x v="0"/>
    <n v="7"/>
    <x v="1"/>
  </r>
  <r>
    <x v="23"/>
    <m/>
    <n v="1"/>
    <x v="9"/>
    <n v="7"/>
    <x v="15"/>
  </r>
  <r>
    <x v="23"/>
    <m/>
    <m/>
    <x v="0"/>
    <n v="7"/>
    <x v="1"/>
  </r>
  <r>
    <x v="23"/>
    <s v="96a6b2e79f091bc20a54534c5ae9e3240d2aa3b9"/>
    <m/>
    <x v="0"/>
    <n v="230"/>
    <x v="1"/>
  </r>
  <r>
    <x v="23"/>
    <m/>
    <m/>
    <x v="0"/>
    <n v="230"/>
    <x v="1"/>
  </r>
  <r>
    <x v="23"/>
    <m/>
    <n v="0.50700000000000001"/>
    <x v="2"/>
    <n v="230"/>
    <x v="366"/>
  </r>
  <r>
    <x v="23"/>
    <m/>
    <n v="0.41099999999999998"/>
    <x v="3"/>
    <n v="230"/>
    <x v="367"/>
  </r>
  <r>
    <x v="23"/>
    <m/>
    <n v="8.1000000000000003E-2"/>
    <x v="5"/>
    <n v="230"/>
    <x v="368"/>
  </r>
  <r>
    <x v="23"/>
    <m/>
    <m/>
    <x v="0"/>
    <n v="230"/>
    <x v="1"/>
  </r>
  <r>
    <x v="23"/>
    <s v="e5da18f2dfbd71fb997734b524e5e4306d0af550"/>
    <m/>
    <x v="0"/>
    <n v="77"/>
    <x v="1"/>
  </r>
  <r>
    <x v="23"/>
    <m/>
    <m/>
    <x v="0"/>
    <n v="77"/>
    <x v="1"/>
  </r>
  <r>
    <x v="23"/>
    <m/>
    <n v="0.23699999999999999"/>
    <x v="1"/>
    <n v="77"/>
    <x v="369"/>
  </r>
  <r>
    <x v="23"/>
    <m/>
    <n v="0.17699999999999999"/>
    <x v="13"/>
    <n v="77"/>
    <x v="370"/>
  </r>
  <r>
    <x v="23"/>
    <m/>
    <n v="3.4000000000000002E-2"/>
    <x v="2"/>
    <n v="77"/>
    <x v="371"/>
  </r>
  <r>
    <x v="23"/>
    <m/>
    <n v="0.43"/>
    <x v="7"/>
    <n v="77"/>
    <x v="372"/>
  </r>
  <r>
    <x v="23"/>
    <m/>
    <n v="0.05"/>
    <x v="20"/>
    <n v="77"/>
    <x v="373"/>
  </r>
  <r>
    <x v="23"/>
    <m/>
    <n v="3.2000000000000001E-2"/>
    <x v="16"/>
    <n v="77"/>
    <x v="374"/>
  </r>
  <r>
    <x v="23"/>
    <m/>
    <n v="3.5000000000000003E-2"/>
    <x v="79"/>
    <n v="77"/>
    <x v="375"/>
  </r>
  <r>
    <x v="23"/>
    <m/>
    <m/>
    <x v="0"/>
    <n v="77"/>
    <x v="1"/>
  </r>
  <r>
    <x v="23"/>
    <s v="8c9fcc939f9f1a2b593e606bd790cc87efd4064f"/>
    <m/>
    <x v="0"/>
    <n v="1374"/>
    <x v="1"/>
  </r>
  <r>
    <x v="23"/>
    <m/>
    <m/>
    <x v="0"/>
    <n v="1374"/>
    <x v="1"/>
  </r>
  <r>
    <x v="23"/>
    <m/>
    <n v="1.6E-2"/>
    <x v="9"/>
    <n v="1374"/>
    <x v="376"/>
  </r>
  <r>
    <x v="23"/>
    <m/>
    <n v="4.0000000000000001E-3"/>
    <x v="1"/>
    <n v="1374"/>
    <x v="377"/>
  </r>
  <r>
    <x v="23"/>
    <m/>
    <n v="4.5999999999999999E-2"/>
    <x v="8"/>
    <n v="1374"/>
    <x v="378"/>
  </r>
  <r>
    <x v="23"/>
    <m/>
    <n v="0.18099999999999999"/>
    <x v="13"/>
    <n v="1374"/>
    <x v="379"/>
  </r>
  <r>
    <x v="23"/>
    <m/>
    <n v="1.4E-2"/>
    <x v="2"/>
    <n v="1374"/>
    <x v="380"/>
  </r>
  <r>
    <x v="23"/>
    <m/>
    <n v="0.33900000000000002"/>
    <x v="7"/>
    <n v="1374"/>
    <x v="381"/>
  </r>
  <r>
    <x v="23"/>
    <m/>
    <n v="0.35699999999999998"/>
    <x v="20"/>
    <n v="1374"/>
    <x v="382"/>
  </r>
  <r>
    <x v="23"/>
    <m/>
    <n v="3.7999999999999999E-2"/>
    <x v="16"/>
    <n v="1374"/>
    <x v="383"/>
  </r>
  <r>
    <x v="24"/>
    <m/>
    <m/>
    <x v="0"/>
    <n v="1374"/>
    <x v="1"/>
  </r>
  <r>
    <x v="24"/>
    <s v="82fadf310eeb947b18aa73e4283f272128c5f5ef"/>
    <m/>
    <x v="0"/>
    <n v="4"/>
    <x v="1"/>
  </r>
  <r>
    <x v="24"/>
    <m/>
    <m/>
    <x v="0"/>
    <n v="4"/>
    <x v="1"/>
  </r>
  <r>
    <x v="24"/>
    <m/>
    <n v="1"/>
    <x v="12"/>
    <n v="4"/>
    <x v="12"/>
  </r>
  <r>
    <x v="25"/>
    <m/>
    <m/>
    <x v="0"/>
    <n v="4"/>
    <x v="1"/>
  </r>
  <r>
    <x v="25"/>
    <s v="11ea31ab1ac1109af219f7a36fb21dcf7dbbe5da"/>
    <m/>
    <x v="0"/>
    <n v="21"/>
    <x v="1"/>
  </r>
  <r>
    <x v="25"/>
    <m/>
    <m/>
    <x v="0"/>
    <n v="21"/>
    <x v="1"/>
  </r>
  <r>
    <x v="25"/>
    <m/>
    <n v="1"/>
    <x v="5"/>
    <n v="21"/>
    <x v="384"/>
  </r>
  <r>
    <x v="26"/>
    <m/>
    <m/>
    <x v="0"/>
    <n v="21"/>
    <x v="1"/>
  </r>
  <r>
    <x v="26"/>
    <s v="ff70eb640552c049538a03d174edbc2c0311c8bd"/>
    <m/>
    <x v="0"/>
    <n v="59"/>
    <x v="1"/>
  </r>
  <r>
    <x v="26"/>
    <m/>
    <m/>
    <x v="0"/>
    <n v="59"/>
    <x v="1"/>
  </r>
  <r>
    <x v="26"/>
    <m/>
    <n v="0.871"/>
    <x v="22"/>
    <n v="59"/>
    <x v="385"/>
  </r>
  <r>
    <x v="26"/>
    <m/>
    <n v="6.4000000000000001E-2"/>
    <x v="18"/>
    <n v="59"/>
    <x v="386"/>
  </r>
  <r>
    <x v="26"/>
    <m/>
    <n v="6.4000000000000001E-2"/>
    <x v="87"/>
    <n v="59"/>
    <x v="386"/>
  </r>
  <r>
    <x v="26"/>
    <m/>
    <m/>
    <x v="0"/>
    <n v="59"/>
    <x v="1"/>
  </r>
  <r>
    <x v="26"/>
    <s v="c91b1561b38cbd9ac97fd60e84c004d930d16161"/>
    <m/>
    <x v="0"/>
    <n v="8"/>
    <x v="1"/>
  </r>
  <r>
    <x v="26"/>
    <m/>
    <m/>
    <x v="0"/>
    <n v="8"/>
    <x v="1"/>
  </r>
  <r>
    <x v="26"/>
    <m/>
    <n v="1"/>
    <x v="20"/>
    <n v="8"/>
    <x v="100"/>
  </r>
  <r>
    <x v="26"/>
    <m/>
    <m/>
    <x v="0"/>
    <n v="8"/>
    <x v="1"/>
  </r>
  <r>
    <x v="26"/>
    <s v="a2d69514a4ebf111cab43953af45759e9f2a02b0"/>
    <m/>
    <x v="0"/>
    <n v="31"/>
    <x v="1"/>
  </r>
  <r>
    <x v="26"/>
    <m/>
    <m/>
    <x v="0"/>
    <n v="31"/>
    <x v="1"/>
  </r>
  <r>
    <x v="26"/>
    <m/>
    <n v="5.6000000000000001E-2"/>
    <x v="78"/>
    <n v="31"/>
    <x v="387"/>
  </r>
  <r>
    <x v="26"/>
    <m/>
    <m/>
    <x v="0"/>
    <n v="31"/>
    <x v="1"/>
  </r>
  <r>
    <x v="26"/>
    <s v="9dd885f9b766ec41878c5adc7f1c5db1d5b2595d"/>
    <m/>
    <x v="0"/>
    <n v="34803"/>
    <x v="1"/>
  </r>
  <r>
    <x v="26"/>
    <m/>
    <m/>
    <x v="0"/>
    <n v="34803"/>
    <x v="1"/>
  </r>
  <r>
    <x v="26"/>
    <m/>
    <n v="8.0000000000000002E-3"/>
    <x v="76"/>
    <n v="34803"/>
    <x v="388"/>
  </r>
  <r>
    <x v="26"/>
    <m/>
    <n v="0.30499999999999999"/>
    <x v="7"/>
    <n v="34803"/>
    <x v="389"/>
  </r>
  <r>
    <x v="26"/>
    <m/>
    <n v="0.29499999999999998"/>
    <x v="20"/>
    <n v="34803"/>
    <x v="390"/>
  </r>
  <r>
    <x v="26"/>
    <m/>
    <n v="0.25600000000000001"/>
    <x v="16"/>
    <n v="34803"/>
    <x v="391"/>
  </r>
  <r>
    <x v="26"/>
    <m/>
    <n v="0.127"/>
    <x v="12"/>
    <n v="34803"/>
    <x v="392"/>
  </r>
  <r>
    <x v="26"/>
    <m/>
    <n v="2E-3"/>
    <x v="19"/>
    <n v="34803"/>
    <x v="393"/>
  </r>
  <r>
    <x v="26"/>
    <m/>
    <n v="1E-3"/>
    <x v="65"/>
    <n v="34803"/>
    <x v="394"/>
  </r>
  <r>
    <x v="26"/>
    <m/>
    <n v="2E-3"/>
    <x v="88"/>
    <n v="34803"/>
    <x v="393"/>
  </r>
  <r>
    <x v="26"/>
    <m/>
    <m/>
    <x v="0"/>
    <n v="34803"/>
    <x v="1"/>
  </r>
  <r>
    <x v="26"/>
    <s v="4a97f4cff374897178798724a0a26172d0450828"/>
    <m/>
    <x v="0"/>
    <n v="232"/>
    <x v="1"/>
  </r>
  <r>
    <x v="26"/>
    <m/>
    <m/>
    <x v="0"/>
    <n v="232"/>
    <x v="1"/>
  </r>
  <r>
    <x v="26"/>
    <m/>
    <n v="0.80400000000000005"/>
    <x v="80"/>
    <n v="232"/>
    <x v="395"/>
  </r>
  <r>
    <x v="26"/>
    <m/>
    <n v="0.19500000000000001"/>
    <x v="89"/>
    <n v="232"/>
    <x v="396"/>
  </r>
  <r>
    <x v="26"/>
    <m/>
    <m/>
    <x v="0"/>
    <n v="232"/>
    <x v="1"/>
  </r>
  <r>
    <x v="26"/>
    <s v="af4f086490d6ae51aa0c252df26751385683eaaa"/>
    <m/>
    <x v="0"/>
    <n v="19"/>
    <x v="1"/>
  </r>
  <r>
    <x v="26"/>
    <m/>
    <m/>
    <x v="0"/>
    <n v="19"/>
    <x v="1"/>
  </r>
  <r>
    <x v="26"/>
    <m/>
    <n v="1"/>
    <x v="21"/>
    <n v="19"/>
    <x v="173"/>
  </r>
  <r>
    <x v="26"/>
    <m/>
    <m/>
    <x v="0"/>
    <n v="19"/>
    <x v="1"/>
  </r>
  <r>
    <x v="26"/>
    <s v="616461d294bd9f5054ca38b302b6fc5d70fde20c"/>
    <m/>
    <x v="0"/>
    <n v="97"/>
    <x v="1"/>
  </r>
  <r>
    <x v="26"/>
    <m/>
    <m/>
    <x v="0"/>
    <n v="97"/>
    <x v="1"/>
  </r>
  <r>
    <x v="26"/>
    <m/>
    <n v="0.23699999999999999"/>
    <x v="7"/>
    <n v="97"/>
    <x v="397"/>
  </r>
  <r>
    <x v="26"/>
    <m/>
    <n v="0.61199999999999999"/>
    <x v="18"/>
    <n v="97"/>
    <x v="398"/>
  </r>
  <r>
    <x v="26"/>
    <m/>
    <n v="0.15"/>
    <x v="21"/>
    <n v="97"/>
    <x v="399"/>
  </r>
  <r>
    <x v="26"/>
    <m/>
    <m/>
    <x v="0"/>
    <n v="97"/>
    <x v="1"/>
  </r>
  <r>
    <x v="26"/>
    <s v="dae863af3f695fe98c16473ca07d79fb106121c0"/>
    <m/>
    <x v="0"/>
    <n v="73"/>
    <x v="1"/>
  </r>
  <r>
    <x v="26"/>
    <m/>
    <m/>
    <x v="0"/>
    <n v="73"/>
    <x v="1"/>
  </r>
  <r>
    <x v="26"/>
    <m/>
    <n v="0.57899999999999996"/>
    <x v="90"/>
    <n v="73"/>
    <x v="400"/>
  </r>
  <r>
    <x v="26"/>
    <m/>
    <n v="0.21299999999999999"/>
    <x v="65"/>
    <n v="73"/>
    <x v="401"/>
  </r>
  <r>
    <x v="26"/>
    <m/>
    <m/>
    <x v="0"/>
    <n v="73"/>
    <x v="1"/>
  </r>
  <r>
    <x v="26"/>
    <s v="7a95cbf89f27abc0b2fb494da4c40efd59a3e1da"/>
    <m/>
    <x v="0"/>
    <n v="8"/>
    <x v="1"/>
  </r>
  <r>
    <x v="26"/>
    <m/>
    <m/>
    <x v="0"/>
    <n v="8"/>
    <x v="1"/>
  </r>
  <r>
    <x v="26"/>
    <m/>
    <n v="0.185"/>
    <x v="72"/>
    <n v="8"/>
    <x v="402"/>
  </r>
  <r>
    <x v="26"/>
    <m/>
    <n v="0.67700000000000005"/>
    <x v="78"/>
    <n v="8"/>
    <x v="137"/>
  </r>
  <r>
    <x v="26"/>
    <m/>
    <n v="0.13700000000000001"/>
    <x v="16"/>
    <n v="8"/>
    <x v="403"/>
  </r>
  <r>
    <x v="26"/>
    <m/>
    <m/>
    <x v="0"/>
    <n v="8"/>
    <x v="1"/>
  </r>
  <r>
    <x v="26"/>
    <s v="c4fa4dc85aec3b8dfd9ada7a58521d8f1bbf4fff"/>
    <m/>
    <x v="0"/>
    <n v="29"/>
    <x v="1"/>
  </r>
  <r>
    <x v="26"/>
    <m/>
    <m/>
    <x v="0"/>
    <n v="29"/>
    <x v="1"/>
  </r>
  <r>
    <x v="26"/>
    <m/>
    <n v="1"/>
    <x v="21"/>
    <n v="29"/>
    <x v="404"/>
  </r>
  <r>
    <x v="26"/>
    <m/>
    <m/>
    <x v="0"/>
    <n v="29"/>
    <x v="1"/>
  </r>
  <r>
    <x v="26"/>
    <s v="78c068e5d63d77648954252a785b3673d6e314b7"/>
    <m/>
    <x v="0"/>
    <n v="80"/>
    <x v="1"/>
  </r>
  <r>
    <x v="26"/>
    <m/>
    <m/>
    <x v="0"/>
    <n v="80"/>
    <x v="1"/>
  </r>
  <r>
    <x v="26"/>
    <m/>
    <n v="5.2999999999999999E-2"/>
    <x v="2"/>
    <n v="80"/>
    <x v="405"/>
  </r>
  <r>
    <x v="26"/>
    <m/>
    <n v="0.94599999999999995"/>
    <x v="21"/>
    <n v="80"/>
    <x v="406"/>
  </r>
  <r>
    <x v="26"/>
    <m/>
    <m/>
    <x v="0"/>
    <n v="80"/>
    <x v="1"/>
  </r>
  <r>
    <x v="26"/>
    <s v="9ca367e8ef23be3f6e2a51f7d89411d8746fad56"/>
    <m/>
    <x v="0"/>
    <n v="420"/>
    <x v="1"/>
  </r>
  <r>
    <x v="26"/>
    <m/>
    <m/>
    <x v="0"/>
    <n v="420"/>
    <x v="1"/>
  </r>
  <r>
    <x v="26"/>
    <m/>
    <n v="2.4E-2"/>
    <x v="7"/>
    <n v="420"/>
    <x v="407"/>
  </r>
  <r>
    <x v="26"/>
    <m/>
    <n v="1.4E-2"/>
    <x v="16"/>
    <n v="420"/>
    <x v="408"/>
  </r>
  <r>
    <x v="26"/>
    <m/>
    <n v="0.20300000000000001"/>
    <x v="12"/>
    <n v="420"/>
    <x v="409"/>
  </r>
  <r>
    <x v="26"/>
    <m/>
    <n v="8.9999999999999993E-3"/>
    <x v="79"/>
    <n v="420"/>
    <x v="410"/>
  </r>
  <r>
    <x v="26"/>
    <m/>
    <n v="0.72499999999999998"/>
    <x v="21"/>
    <n v="420"/>
    <x v="411"/>
  </r>
  <r>
    <x v="26"/>
    <m/>
    <n v="2.1000000000000001E-2"/>
    <x v="23"/>
    <n v="420"/>
    <x v="412"/>
  </r>
  <r>
    <x v="26"/>
    <m/>
    <m/>
    <x v="0"/>
    <n v="420"/>
    <x v="1"/>
  </r>
  <r>
    <x v="26"/>
    <s v="64e3b85a7c8a4a6ea7c68f25ae27780c702cdfb5"/>
    <m/>
    <x v="0"/>
    <n v="230"/>
    <x v="1"/>
  </r>
  <r>
    <x v="26"/>
    <m/>
    <m/>
    <x v="0"/>
    <n v="230"/>
    <x v="1"/>
  </r>
  <r>
    <x v="26"/>
    <m/>
    <n v="0.50700000000000001"/>
    <x v="2"/>
    <n v="230"/>
    <x v="366"/>
  </r>
  <r>
    <x v="26"/>
    <m/>
    <n v="0.41099999999999998"/>
    <x v="3"/>
    <n v="230"/>
    <x v="367"/>
  </r>
  <r>
    <x v="26"/>
    <m/>
    <n v="8.1000000000000003E-2"/>
    <x v="5"/>
    <n v="230"/>
    <x v="368"/>
  </r>
  <r>
    <x v="26"/>
    <m/>
    <m/>
    <x v="0"/>
    <n v="230"/>
    <x v="1"/>
  </r>
  <r>
    <x v="26"/>
    <s v="e727510b1a2f004446cdbe7b1b56ce2a935fdb63"/>
    <m/>
    <x v="0"/>
    <n v="619518"/>
    <x v="1"/>
  </r>
  <r>
    <x v="26"/>
    <m/>
    <m/>
    <x v="0"/>
    <n v="619518"/>
    <x v="1"/>
  </r>
  <r>
    <x v="26"/>
    <m/>
    <n v="2E-3"/>
    <x v="91"/>
    <n v="619518"/>
    <x v="413"/>
  </r>
  <r>
    <x v="26"/>
    <m/>
    <n v="0"/>
    <x v="92"/>
    <n v="619518"/>
    <x v="1"/>
  </r>
  <r>
    <x v="26"/>
    <m/>
    <n v="0"/>
    <x v="93"/>
    <n v="619518"/>
    <x v="1"/>
  </r>
  <r>
    <x v="26"/>
    <m/>
    <n v="1E-3"/>
    <x v="94"/>
    <n v="619518"/>
    <x v="414"/>
  </r>
  <r>
    <x v="26"/>
    <m/>
    <n v="4.0000000000000001E-3"/>
    <x v="95"/>
    <n v="619518"/>
    <x v="415"/>
  </r>
  <r>
    <x v="26"/>
    <m/>
    <n v="0"/>
    <x v="96"/>
    <n v="619518"/>
    <x v="1"/>
  </r>
  <r>
    <x v="26"/>
    <m/>
    <n v="0.01"/>
    <x v="97"/>
    <n v="619518"/>
    <x v="416"/>
  </r>
  <r>
    <x v="26"/>
    <m/>
    <n v="1E-3"/>
    <x v="98"/>
    <n v="619518"/>
    <x v="414"/>
  </r>
  <r>
    <x v="26"/>
    <m/>
    <n v="3.0000000000000001E-3"/>
    <x v="99"/>
    <n v="619518"/>
    <x v="417"/>
  </r>
  <r>
    <x v="26"/>
    <m/>
    <n v="3.0000000000000001E-3"/>
    <x v="100"/>
    <n v="619518"/>
    <x v="417"/>
  </r>
  <r>
    <x v="26"/>
    <m/>
    <n v="2E-3"/>
    <x v="101"/>
    <n v="619518"/>
    <x v="413"/>
  </r>
  <r>
    <x v="26"/>
    <m/>
    <n v="6.0000000000000001E-3"/>
    <x v="102"/>
    <n v="619518"/>
    <x v="418"/>
  </r>
  <r>
    <x v="26"/>
    <m/>
    <n v="0"/>
    <x v="103"/>
    <n v="619518"/>
    <x v="1"/>
  </r>
  <r>
    <x v="26"/>
    <m/>
    <n v="1.6E-2"/>
    <x v="104"/>
    <n v="619518"/>
    <x v="419"/>
  </r>
  <r>
    <x v="26"/>
    <m/>
    <n v="0"/>
    <x v="105"/>
    <n v="619518"/>
    <x v="1"/>
  </r>
  <r>
    <x v="26"/>
    <m/>
    <n v="7.0000000000000001E-3"/>
    <x v="106"/>
    <n v="619518"/>
    <x v="420"/>
  </r>
  <r>
    <x v="26"/>
    <m/>
    <n v="0"/>
    <x v="107"/>
    <n v="619518"/>
    <x v="1"/>
  </r>
  <r>
    <x v="26"/>
    <m/>
    <n v="0"/>
    <x v="108"/>
    <n v="619518"/>
    <x v="1"/>
  </r>
  <r>
    <x v="26"/>
    <m/>
    <n v="0"/>
    <x v="109"/>
    <n v="619518"/>
    <x v="1"/>
  </r>
  <r>
    <x v="26"/>
    <m/>
    <n v="0"/>
    <x v="110"/>
    <n v="619518"/>
    <x v="1"/>
  </r>
  <r>
    <x v="26"/>
    <m/>
    <n v="0"/>
    <x v="111"/>
    <n v="619518"/>
    <x v="1"/>
  </r>
  <r>
    <x v="26"/>
    <m/>
    <n v="0"/>
    <x v="112"/>
    <n v="619518"/>
    <x v="1"/>
  </r>
  <r>
    <x v="26"/>
    <m/>
    <n v="0"/>
    <x v="113"/>
    <n v="619518"/>
    <x v="1"/>
  </r>
  <r>
    <x v="26"/>
    <m/>
    <n v="6.0000000000000001E-3"/>
    <x v="114"/>
    <n v="619518"/>
    <x v="418"/>
  </r>
  <r>
    <x v="26"/>
    <m/>
    <n v="0"/>
    <x v="115"/>
    <n v="619518"/>
    <x v="1"/>
  </r>
  <r>
    <x v="26"/>
    <m/>
    <n v="0"/>
    <x v="116"/>
    <n v="619518"/>
    <x v="1"/>
  </r>
  <r>
    <x v="26"/>
    <m/>
    <n v="0"/>
    <x v="117"/>
    <n v="619518"/>
    <x v="1"/>
  </r>
  <r>
    <x v="26"/>
    <m/>
    <n v="3.0000000000000001E-3"/>
    <x v="118"/>
    <n v="619518"/>
    <x v="417"/>
  </r>
  <r>
    <x v="26"/>
    <m/>
    <n v="0"/>
    <x v="119"/>
    <n v="619518"/>
    <x v="1"/>
  </r>
  <r>
    <x v="26"/>
    <m/>
    <n v="0"/>
    <x v="120"/>
    <n v="619518"/>
    <x v="1"/>
  </r>
  <r>
    <x v="26"/>
    <m/>
    <n v="0"/>
    <x v="121"/>
    <n v="619518"/>
    <x v="1"/>
  </r>
  <r>
    <x v="26"/>
    <m/>
    <n v="3.0000000000000001E-3"/>
    <x v="122"/>
    <n v="619518"/>
    <x v="417"/>
  </r>
  <r>
    <x v="26"/>
    <m/>
    <n v="0"/>
    <x v="123"/>
    <n v="619518"/>
    <x v="1"/>
  </r>
  <r>
    <x v="26"/>
    <m/>
    <n v="1E-3"/>
    <x v="124"/>
    <n v="619518"/>
    <x v="414"/>
  </r>
  <r>
    <x v="26"/>
    <m/>
    <n v="1E-3"/>
    <x v="125"/>
    <n v="619518"/>
    <x v="414"/>
  </r>
  <r>
    <x v="26"/>
    <m/>
    <n v="3.0000000000000001E-3"/>
    <x v="126"/>
    <n v="619518"/>
    <x v="417"/>
  </r>
  <r>
    <x v="26"/>
    <m/>
    <n v="1.2E-2"/>
    <x v="127"/>
    <n v="619518"/>
    <x v="421"/>
  </r>
  <r>
    <x v="26"/>
    <m/>
    <n v="3.5000000000000003E-2"/>
    <x v="128"/>
    <n v="619518"/>
    <x v="422"/>
  </r>
  <r>
    <x v="26"/>
    <m/>
    <n v="4.0000000000000001E-3"/>
    <x v="129"/>
    <n v="619518"/>
    <x v="415"/>
  </r>
  <r>
    <x v="26"/>
    <m/>
    <n v="2E-3"/>
    <x v="130"/>
    <n v="619518"/>
    <x v="413"/>
  </r>
  <r>
    <x v="26"/>
    <m/>
    <n v="2E-3"/>
    <x v="131"/>
    <n v="619518"/>
    <x v="413"/>
  </r>
  <r>
    <x v="26"/>
    <m/>
    <n v="1.9E-2"/>
    <x v="132"/>
    <n v="619518"/>
    <x v="423"/>
  </r>
  <r>
    <x v="26"/>
    <m/>
    <n v="0"/>
    <x v="133"/>
    <n v="619518"/>
    <x v="1"/>
  </r>
  <r>
    <x v="26"/>
    <m/>
    <n v="7.0000000000000001E-3"/>
    <x v="134"/>
    <n v="619518"/>
    <x v="420"/>
  </r>
  <r>
    <x v="26"/>
    <m/>
    <n v="1E-3"/>
    <x v="135"/>
    <n v="619518"/>
    <x v="414"/>
  </r>
  <r>
    <x v="26"/>
    <m/>
    <n v="1E-3"/>
    <x v="136"/>
    <n v="619518"/>
    <x v="414"/>
  </r>
  <r>
    <x v="26"/>
    <m/>
    <n v="0"/>
    <x v="137"/>
    <n v="619518"/>
    <x v="1"/>
  </r>
  <r>
    <x v="26"/>
    <m/>
    <n v="3.0000000000000001E-3"/>
    <x v="138"/>
    <n v="619518"/>
    <x v="417"/>
  </r>
  <r>
    <x v="26"/>
    <m/>
    <n v="0"/>
    <x v="139"/>
    <n v="619518"/>
    <x v="1"/>
  </r>
  <r>
    <x v="26"/>
    <m/>
    <n v="4.0000000000000001E-3"/>
    <x v="140"/>
    <n v="619518"/>
    <x v="415"/>
  </r>
  <r>
    <x v="26"/>
    <m/>
    <n v="0"/>
    <x v="141"/>
    <n v="619518"/>
    <x v="1"/>
  </r>
  <r>
    <x v="26"/>
    <m/>
    <n v="3.0000000000000001E-3"/>
    <x v="142"/>
    <n v="619518"/>
    <x v="417"/>
  </r>
  <r>
    <x v="26"/>
    <m/>
    <n v="0"/>
    <x v="143"/>
    <n v="619518"/>
    <x v="1"/>
  </r>
  <r>
    <x v="26"/>
    <m/>
    <n v="1E-3"/>
    <x v="144"/>
    <n v="619518"/>
    <x v="414"/>
  </r>
  <r>
    <x v="26"/>
    <m/>
    <n v="0"/>
    <x v="145"/>
    <n v="619518"/>
    <x v="1"/>
  </r>
  <r>
    <x v="26"/>
    <m/>
    <n v="0"/>
    <x v="146"/>
    <n v="619518"/>
    <x v="1"/>
  </r>
  <r>
    <x v="26"/>
    <m/>
    <n v="0"/>
    <x v="147"/>
    <n v="619518"/>
    <x v="1"/>
  </r>
  <r>
    <x v="26"/>
    <m/>
    <n v="1E-3"/>
    <x v="148"/>
    <n v="619518"/>
    <x v="414"/>
  </r>
  <r>
    <x v="26"/>
    <m/>
    <n v="0"/>
    <x v="149"/>
    <n v="619518"/>
    <x v="1"/>
  </r>
  <r>
    <x v="26"/>
    <m/>
    <n v="0"/>
    <x v="150"/>
    <n v="619518"/>
    <x v="1"/>
  </r>
  <r>
    <x v="26"/>
    <m/>
    <n v="0"/>
    <x v="151"/>
    <n v="619518"/>
    <x v="1"/>
  </r>
  <r>
    <x v="26"/>
    <m/>
    <n v="0"/>
    <x v="152"/>
    <n v="619518"/>
    <x v="1"/>
  </r>
  <r>
    <x v="26"/>
    <m/>
    <n v="0"/>
    <x v="153"/>
    <n v="619518"/>
    <x v="1"/>
  </r>
  <r>
    <x v="26"/>
    <m/>
    <n v="0"/>
    <x v="154"/>
    <n v="619518"/>
    <x v="1"/>
  </r>
  <r>
    <x v="26"/>
    <m/>
    <n v="0"/>
    <x v="155"/>
    <n v="619518"/>
    <x v="1"/>
  </r>
  <r>
    <x v="26"/>
    <m/>
    <n v="5.8000000000000003E-2"/>
    <x v="156"/>
    <n v="619518"/>
    <x v="424"/>
  </r>
  <r>
    <x v="26"/>
    <m/>
    <n v="1E-3"/>
    <x v="157"/>
    <n v="619518"/>
    <x v="414"/>
  </r>
  <r>
    <x v="26"/>
    <m/>
    <n v="1E-3"/>
    <x v="158"/>
    <n v="619518"/>
    <x v="414"/>
  </r>
  <r>
    <x v="26"/>
    <m/>
    <n v="0"/>
    <x v="159"/>
    <n v="619518"/>
    <x v="1"/>
  </r>
  <r>
    <x v="26"/>
    <m/>
    <n v="0"/>
    <x v="160"/>
    <n v="619518"/>
    <x v="1"/>
  </r>
  <r>
    <x v="26"/>
    <m/>
    <n v="0"/>
    <x v="161"/>
    <n v="619518"/>
    <x v="1"/>
  </r>
  <r>
    <x v="26"/>
    <m/>
    <n v="1E-3"/>
    <x v="162"/>
    <n v="619518"/>
    <x v="414"/>
  </r>
  <r>
    <x v="26"/>
    <m/>
    <n v="0"/>
    <x v="163"/>
    <n v="619518"/>
    <x v="1"/>
  </r>
  <r>
    <x v="26"/>
    <m/>
    <n v="0"/>
    <x v="164"/>
    <n v="619518"/>
    <x v="1"/>
  </r>
  <r>
    <x v="26"/>
    <m/>
    <n v="0"/>
    <x v="165"/>
    <n v="619518"/>
    <x v="1"/>
  </r>
  <r>
    <x v="26"/>
    <m/>
    <n v="0"/>
    <x v="166"/>
    <n v="619518"/>
    <x v="1"/>
  </r>
  <r>
    <x v="26"/>
    <m/>
    <n v="0"/>
    <x v="167"/>
    <n v="619518"/>
    <x v="1"/>
  </r>
  <r>
    <x v="26"/>
    <m/>
    <n v="0"/>
    <x v="168"/>
    <n v="619518"/>
    <x v="1"/>
  </r>
  <r>
    <x v="26"/>
    <m/>
    <n v="0"/>
    <x v="169"/>
    <n v="619518"/>
    <x v="1"/>
  </r>
  <r>
    <x v="26"/>
    <m/>
    <n v="0"/>
    <x v="170"/>
    <n v="619518"/>
    <x v="1"/>
  </r>
  <r>
    <x v="26"/>
    <m/>
    <n v="0"/>
    <x v="171"/>
    <n v="619518"/>
    <x v="1"/>
  </r>
  <r>
    <x v="26"/>
    <m/>
    <n v="0"/>
    <x v="172"/>
    <n v="619518"/>
    <x v="1"/>
  </r>
  <r>
    <x v="26"/>
    <m/>
    <n v="3.5000000000000003E-2"/>
    <x v="173"/>
    <n v="619518"/>
    <x v="422"/>
  </r>
  <r>
    <x v="26"/>
    <m/>
    <n v="0"/>
    <x v="174"/>
    <n v="619518"/>
    <x v="1"/>
  </r>
  <r>
    <x v="26"/>
    <m/>
    <n v="0"/>
    <x v="175"/>
    <n v="619518"/>
    <x v="1"/>
  </r>
  <r>
    <x v="26"/>
    <m/>
    <n v="1E-3"/>
    <x v="176"/>
    <n v="619518"/>
    <x v="414"/>
  </r>
  <r>
    <x v="26"/>
    <m/>
    <n v="0"/>
    <x v="177"/>
    <n v="619518"/>
    <x v="1"/>
  </r>
  <r>
    <x v="26"/>
    <m/>
    <n v="0"/>
    <x v="178"/>
    <n v="619518"/>
    <x v="1"/>
  </r>
  <r>
    <x v="26"/>
    <m/>
    <n v="0"/>
    <x v="179"/>
    <n v="619518"/>
    <x v="1"/>
  </r>
  <r>
    <x v="26"/>
    <m/>
    <n v="0"/>
    <x v="180"/>
    <n v="619518"/>
    <x v="1"/>
  </r>
  <r>
    <x v="26"/>
    <m/>
    <n v="0"/>
    <x v="181"/>
    <n v="619518"/>
    <x v="1"/>
  </r>
  <r>
    <x v="26"/>
    <m/>
    <n v="0"/>
    <x v="182"/>
    <n v="619518"/>
    <x v="1"/>
  </r>
  <r>
    <x v="26"/>
    <m/>
    <n v="0"/>
    <x v="183"/>
    <n v="619518"/>
    <x v="1"/>
  </r>
  <r>
    <x v="26"/>
    <m/>
    <n v="0"/>
    <x v="184"/>
    <n v="619518"/>
    <x v="1"/>
  </r>
  <r>
    <x v="26"/>
    <m/>
    <n v="1E-3"/>
    <x v="185"/>
    <n v="619518"/>
    <x v="414"/>
  </r>
  <r>
    <x v="26"/>
    <m/>
    <n v="0"/>
    <x v="186"/>
    <n v="619518"/>
    <x v="1"/>
  </r>
  <r>
    <x v="26"/>
    <m/>
    <n v="0"/>
    <x v="187"/>
    <n v="619518"/>
    <x v="1"/>
  </r>
  <r>
    <x v="26"/>
    <m/>
    <n v="1.2E-2"/>
    <x v="188"/>
    <n v="619518"/>
    <x v="421"/>
  </r>
  <r>
    <x v="26"/>
    <m/>
    <n v="0"/>
    <x v="189"/>
    <n v="619518"/>
    <x v="1"/>
  </r>
  <r>
    <x v="26"/>
    <m/>
    <n v="1E-3"/>
    <x v="190"/>
    <n v="619518"/>
    <x v="414"/>
  </r>
  <r>
    <x v="26"/>
    <m/>
    <n v="2E-3"/>
    <x v="191"/>
    <n v="619518"/>
    <x v="413"/>
  </r>
  <r>
    <x v="26"/>
    <m/>
    <n v="0"/>
    <x v="192"/>
    <n v="619518"/>
    <x v="1"/>
  </r>
  <r>
    <x v="26"/>
    <m/>
    <n v="0"/>
    <x v="193"/>
    <n v="619518"/>
    <x v="1"/>
  </r>
  <r>
    <x v="26"/>
    <m/>
    <n v="0"/>
    <x v="194"/>
    <n v="619518"/>
    <x v="1"/>
  </r>
  <r>
    <x v="26"/>
    <m/>
    <n v="0"/>
    <x v="195"/>
    <n v="619518"/>
    <x v="1"/>
  </r>
  <r>
    <x v="26"/>
    <m/>
    <n v="0"/>
    <x v="196"/>
    <n v="619518"/>
    <x v="1"/>
  </r>
  <r>
    <x v="26"/>
    <m/>
    <n v="1E-3"/>
    <x v="197"/>
    <n v="619518"/>
    <x v="414"/>
  </r>
  <r>
    <x v="26"/>
    <m/>
    <n v="6.0000000000000001E-3"/>
    <x v="198"/>
    <n v="619518"/>
    <x v="418"/>
  </r>
  <r>
    <x v="26"/>
    <m/>
    <n v="6.0000000000000001E-3"/>
    <x v="199"/>
    <n v="619518"/>
    <x v="418"/>
  </r>
  <r>
    <x v="26"/>
    <m/>
    <n v="5.0999999999999997E-2"/>
    <x v="200"/>
    <n v="619518"/>
    <x v="425"/>
  </r>
  <r>
    <x v="26"/>
    <m/>
    <n v="0"/>
    <x v="201"/>
    <n v="619518"/>
    <x v="1"/>
  </r>
  <r>
    <x v="26"/>
    <m/>
    <n v="0"/>
    <x v="202"/>
    <n v="619518"/>
    <x v="1"/>
  </r>
  <r>
    <x v="26"/>
    <m/>
    <n v="0"/>
    <x v="203"/>
    <n v="619518"/>
    <x v="1"/>
  </r>
  <r>
    <x v="26"/>
    <m/>
    <n v="2E-3"/>
    <x v="204"/>
    <n v="619518"/>
    <x v="413"/>
  </r>
  <r>
    <x v="26"/>
    <m/>
    <n v="1.0999999999999999E-2"/>
    <x v="205"/>
    <n v="619518"/>
    <x v="426"/>
  </r>
  <r>
    <x v="26"/>
    <m/>
    <n v="0"/>
    <x v="206"/>
    <n v="619518"/>
    <x v="1"/>
  </r>
  <r>
    <x v="26"/>
    <m/>
    <n v="2E-3"/>
    <x v="207"/>
    <n v="619518"/>
    <x v="413"/>
  </r>
  <r>
    <x v="26"/>
    <m/>
    <n v="1E-3"/>
    <x v="208"/>
    <n v="619518"/>
    <x v="414"/>
  </r>
  <r>
    <x v="26"/>
    <m/>
    <n v="0.01"/>
    <x v="209"/>
    <n v="619518"/>
    <x v="416"/>
  </r>
  <r>
    <x v="26"/>
    <m/>
    <n v="2E-3"/>
    <x v="210"/>
    <n v="619518"/>
    <x v="413"/>
  </r>
  <r>
    <x v="26"/>
    <m/>
    <n v="1.4999999999999999E-2"/>
    <x v="211"/>
    <n v="619518"/>
    <x v="427"/>
  </r>
  <r>
    <x v="26"/>
    <m/>
    <n v="2.9000000000000001E-2"/>
    <x v="212"/>
    <n v="619518"/>
    <x v="428"/>
  </r>
  <r>
    <x v="26"/>
    <m/>
    <n v="3.3000000000000002E-2"/>
    <x v="213"/>
    <n v="619518"/>
    <x v="429"/>
  </r>
  <r>
    <x v="26"/>
    <m/>
    <n v="3.0000000000000001E-3"/>
    <x v="214"/>
    <n v="619518"/>
    <x v="417"/>
  </r>
  <r>
    <x v="26"/>
    <m/>
    <n v="0"/>
    <x v="215"/>
    <n v="619518"/>
    <x v="1"/>
  </r>
  <r>
    <x v="26"/>
    <m/>
    <n v="0"/>
    <x v="216"/>
    <n v="619518"/>
    <x v="1"/>
  </r>
  <r>
    <x v="26"/>
    <m/>
    <n v="1E-3"/>
    <x v="217"/>
    <n v="619518"/>
    <x v="414"/>
  </r>
  <r>
    <x v="26"/>
    <m/>
    <n v="1E-3"/>
    <x v="218"/>
    <n v="619518"/>
    <x v="414"/>
  </r>
  <r>
    <x v="26"/>
    <m/>
    <n v="8.9999999999999993E-3"/>
    <x v="219"/>
    <n v="619518"/>
    <x v="430"/>
  </r>
  <r>
    <x v="26"/>
    <m/>
    <n v="0.01"/>
    <x v="220"/>
    <n v="619518"/>
    <x v="416"/>
  </r>
  <r>
    <x v="26"/>
    <m/>
    <n v="8.9999999999999993E-3"/>
    <x v="221"/>
    <n v="619518"/>
    <x v="430"/>
  </r>
  <r>
    <x v="26"/>
    <m/>
    <n v="8.9999999999999993E-3"/>
    <x v="222"/>
    <n v="619518"/>
    <x v="430"/>
  </r>
  <r>
    <x v="26"/>
    <m/>
    <n v="1E-3"/>
    <x v="223"/>
    <n v="619518"/>
    <x v="414"/>
  </r>
  <r>
    <x v="26"/>
    <m/>
    <n v="7.0000000000000001E-3"/>
    <x v="224"/>
    <n v="619518"/>
    <x v="420"/>
  </r>
  <r>
    <x v="26"/>
    <m/>
    <n v="0"/>
    <x v="225"/>
    <n v="619518"/>
    <x v="1"/>
  </r>
  <r>
    <x v="26"/>
    <m/>
    <n v="2E-3"/>
    <x v="226"/>
    <n v="619518"/>
    <x v="413"/>
  </r>
  <r>
    <x v="26"/>
    <m/>
    <n v="0"/>
    <x v="227"/>
    <n v="619518"/>
    <x v="1"/>
  </r>
  <r>
    <x v="26"/>
    <m/>
    <n v="0"/>
    <x v="228"/>
    <n v="619518"/>
    <x v="1"/>
  </r>
  <r>
    <x v="26"/>
    <m/>
    <n v="0"/>
    <x v="229"/>
    <n v="619518"/>
    <x v="1"/>
  </r>
  <r>
    <x v="26"/>
    <m/>
    <n v="0"/>
    <x v="230"/>
    <n v="619518"/>
    <x v="1"/>
  </r>
  <r>
    <x v="26"/>
    <m/>
    <n v="1.4999999999999999E-2"/>
    <x v="231"/>
    <n v="619518"/>
    <x v="427"/>
  </r>
  <r>
    <x v="26"/>
    <m/>
    <n v="1.2E-2"/>
    <x v="232"/>
    <n v="619518"/>
    <x v="421"/>
  </r>
  <r>
    <x v="26"/>
    <m/>
    <n v="2E-3"/>
    <x v="233"/>
    <n v="619518"/>
    <x v="413"/>
  </r>
  <r>
    <x v="26"/>
    <m/>
    <n v="1E-3"/>
    <x v="234"/>
    <n v="619518"/>
    <x v="414"/>
  </r>
  <r>
    <x v="26"/>
    <m/>
    <n v="0"/>
    <x v="235"/>
    <n v="619518"/>
    <x v="1"/>
  </r>
  <r>
    <x v="26"/>
    <m/>
    <n v="8.0000000000000002E-3"/>
    <x v="236"/>
    <n v="619518"/>
    <x v="431"/>
  </r>
  <r>
    <x v="26"/>
    <m/>
    <n v="5.0000000000000001E-3"/>
    <x v="237"/>
    <n v="619518"/>
    <x v="432"/>
  </r>
  <r>
    <x v="26"/>
    <m/>
    <n v="3.0000000000000001E-3"/>
    <x v="238"/>
    <n v="619518"/>
    <x v="417"/>
  </r>
  <r>
    <x v="26"/>
    <m/>
    <n v="2E-3"/>
    <x v="239"/>
    <n v="619518"/>
    <x v="413"/>
  </r>
  <r>
    <x v="26"/>
    <m/>
    <n v="2E-3"/>
    <x v="240"/>
    <n v="619518"/>
    <x v="413"/>
  </r>
  <r>
    <x v="26"/>
    <m/>
    <n v="0"/>
    <x v="241"/>
    <n v="619518"/>
    <x v="1"/>
  </r>
  <r>
    <x v="26"/>
    <m/>
    <n v="1E-3"/>
    <x v="242"/>
    <n v="619518"/>
    <x v="414"/>
  </r>
  <r>
    <x v="26"/>
    <m/>
    <n v="0"/>
    <x v="243"/>
    <n v="619518"/>
    <x v="1"/>
  </r>
  <r>
    <x v="26"/>
    <m/>
    <n v="0"/>
    <x v="244"/>
    <n v="619518"/>
    <x v="1"/>
  </r>
  <r>
    <x v="26"/>
    <m/>
    <n v="0"/>
    <x v="245"/>
    <n v="619518"/>
    <x v="1"/>
  </r>
  <r>
    <x v="26"/>
    <m/>
    <n v="1E-3"/>
    <x v="246"/>
    <n v="619518"/>
    <x v="414"/>
  </r>
  <r>
    <x v="26"/>
    <m/>
    <n v="0"/>
    <x v="247"/>
    <n v="619518"/>
    <x v="1"/>
  </r>
  <r>
    <x v="26"/>
    <m/>
    <n v="0"/>
    <x v="248"/>
    <n v="619518"/>
    <x v="1"/>
  </r>
  <r>
    <x v="26"/>
    <m/>
    <n v="0"/>
    <x v="249"/>
    <n v="619518"/>
    <x v="1"/>
  </r>
  <r>
    <x v="26"/>
    <m/>
    <n v="0"/>
    <x v="250"/>
    <n v="619518"/>
    <x v="1"/>
  </r>
  <r>
    <x v="26"/>
    <m/>
    <n v="0"/>
    <x v="251"/>
    <n v="619518"/>
    <x v="1"/>
  </r>
  <r>
    <x v="26"/>
    <m/>
    <n v="0"/>
    <x v="252"/>
    <n v="619518"/>
    <x v="1"/>
  </r>
  <r>
    <x v="26"/>
    <m/>
    <n v="0"/>
    <x v="253"/>
    <n v="619518"/>
    <x v="1"/>
  </r>
  <r>
    <x v="26"/>
    <m/>
    <n v="0"/>
    <x v="254"/>
    <n v="619518"/>
    <x v="1"/>
  </r>
  <r>
    <x v="26"/>
    <m/>
    <n v="0"/>
    <x v="255"/>
    <n v="619518"/>
    <x v="1"/>
  </r>
  <r>
    <x v="26"/>
    <m/>
    <n v="2E-3"/>
    <x v="256"/>
    <n v="619518"/>
    <x v="413"/>
  </r>
  <r>
    <x v="26"/>
    <m/>
    <n v="0"/>
    <x v="257"/>
    <n v="619518"/>
    <x v="1"/>
  </r>
  <r>
    <x v="26"/>
    <m/>
    <n v="2E-3"/>
    <x v="258"/>
    <n v="619518"/>
    <x v="413"/>
  </r>
  <r>
    <x v="26"/>
    <m/>
    <n v="2E-3"/>
    <x v="259"/>
    <n v="619518"/>
    <x v="413"/>
  </r>
  <r>
    <x v="26"/>
    <m/>
    <n v="1E-3"/>
    <x v="260"/>
    <n v="619518"/>
    <x v="414"/>
  </r>
  <r>
    <x v="26"/>
    <m/>
    <n v="2E-3"/>
    <x v="261"/>
    <n v="619518"/>
    <x v="413"/>
  </r>
  <r>
    <x v="26"/>
    <m/>
    <n v="0"/>
    <x v="262"/>
    <n v="619518"/>
    <x v="1"/>
  </r>
  <r>
    <x v="26"/>
    <m/>
    <n v="0"/>
    <x v="263"/>
    <n v="619518"/>
    <x v="1"/>
  </r>
  <r>
    <x v="26"/>
    <m/>
    <n v="1E-3"/>
    <x v="264"/>
    <n v="619518"/>
    <x v="414"/>
  </r>
  <r>
    <x v="26"/>
    <m/>
    <n v="1E-3"/>
    <x v="265"/>
    <n v="619518"/>
    <x v="414"/>
  </r>
  <r>
    <x v="26"/>
    <m/>
    <n v="0"/>
    <x v="266"/>
    <n v="619518"/>
    <x v="1"/>
  </r>
  <r>
    <x v="26"/>
    <m/>
    <n v="1E-3"/>
    <x v="267"/>
    <n v="619518"/>
    <x v="414"/>
  </r>
  <r>
    <x v="26"/>
    <m/>
    <n v="2.1000000000000001E-2"/>
    <x v="268"/>
    <n v="619518"/>
    <x v="433"/>
  </r>
  <r>
    <x v="26"/>
    <m/>
    <n v="1E-3"/>
    <x v="269"/>
    <n v="619518"/>
    <x v="414"/>
  </r>
  <r>
    <x v="26"/>
    <m/>
    <n v="0"/>
    <x v="270"/>
    <n v="619518"/>
    <x v="1"/>
  </r>
  <r>
    <x v="26"/>
    <m/>
    <n v="2E-3"/>
    <x v="271"/>
    <n v="619518"/>
    <x v="413"/>
  </r>
  <r>
    <x v="26"/>
    <m/>
    <n v="8.0000000000000002E-3"/>
    <x v="272"/>
    <n v="619518"/>
    <x v="431"/>
  </r>
  <r>
    <x v="26"/>
    <m/>
    <n v="3.0000000000000001E-3"/>
    <x v="273"/>
    <n v="619518"/>
    <x v="417"/>
  </r>
  <r>
    <x v="26"/>
    <m/>
    <n v="1E-3"/>
    <x v="274"/>
    <n v="619518"/>
    <x v="414"/>
  </r>
  <r>
    <x v="26"/>
    <m/>
    <n v="0"/>
    <x v="275"/>
    <n v="619518"/>
    <x v="1"/>
  </r>
  <r>
    <x v="26"/>
    <m/>
    <n v="0"/>
    <x v="276"/>
    <n v="619518"/>
    <x v="1"/>
  </r>
  <r>
    <x v="26"/>
    <m/>
    <n v="3.0000000000000001E-3"/>
    <x v="277"/>
    <n v="619518"/>
    <x v="417"/>
  </r>
  <r>
    <x v="26"/>
    <m/>
    <n v="2E-3"/>
    <x v="278"/>
    <n v="619518"/>
    <x v="413"/>
  </r>
  <r>
    <x v="26"/>
    <m/>
    <n v="1E-3"/>
    <x v="279"/>
    <n v="619518"/>
    <x v="414"/>
  </r>
  <r>
    <x v="26"/>
    <m/>
    <n v="3.0000000000000001E-3"/>
    <x v="280"/>
    <n v="619518"/>
    <x v="417"/>
  </r>
  <r>
    <x v="26"/>
    <m/>
    <n v="4.0000000000000001E-3"/>
    <x v="281"/>
    <n v="619518"/>
    <x v="415"/>
  </r>
  <r>
    <x v="26"/>
    <m/>
    <n v="0"/>
    <x v="282"/>
    <n v="619518"/>
    <x v="1"/>
  </r>
  <r>
    <x v="26"/>
    <m/>
    <n v="1.2999999999999999E-2"/>
    <x v="283"/>
    <n v="619518"/>
    <x v="434"/>
  </r>
  <r>
    <x v="26"/>
    <m/>
    <n v="3.0000000000000001E-3"/>
    <x v="284"/>
    <n v="619518"/>
    <x v="417"/>
  </r>
  <r>
    <x v="26"/>
    <m/>
    <n v="0"/>
    <x v="285"/>
    <n v="619518"/>
    <x v="1"/>
  </r>
  <r>
    <x v="26"/>
    <m/>
    <n v="5.0000000000000001E-3"/>
    <x v="286"/>
    <n v="619518"/>
    <x v="432"/>
  </r>
  <r>
    <x v="26"/>
    <m/>
    <n v="0"/>
    <x v="287"/>
    <n v="619518"/>
    <x v="1"/>
  </r>
  <r>
    <x v="26"/>
    <m/>
    <n v="0"/>
    <x v="288"/>
    <n v="619518"/>
    <x v="1"/>
  </r>
  <r>
    <x v="26"/>
    <m/>
    <n v="1E-3"/>
    <x v="289"/>
    <n v="619518"/>
    <x v="414"/>
  </r>
  <r>
    <x v="26"/>
    <m/>
    <n v="3.0000000000000001E-3"/>
    <x v="290"/>
    <n v="619518"/>
    <x v="417"/>
  </r>
  <r>
    <x v="26"/>
    <m/>
    <n v="2E-3"/>
    <x v="291"/>
    <n v="619518"/>
    <x v="413"/>
  </r>
  <r>
    <x v="26"/>
    <m/>
    <n v="1.4999999999999999E-2"/>
    <x v="292"/>
    <n v="619518"/>
    <x v="427"/>
  </r>
  <r>
    <x v="26"/>
    <m/>
    <n v="0"/>
    <x v="293"/>
    <n v="619518"/>
    <x v="1"/>
  </r>
  <r>
    <x v="26"/>
    <m/>
    <n v="0"/>
    <x v="294"/>
    <n v="619518"/>
    <x v="1"/>
  </r>
  <r>
    <x v="26"/>
    <m/>
    <n v="2E-3"/>
    <x v="295"/>
    <n v="619518"/>
    <x v="413"/>
  </r>
  <r>
    <x v="26"/>
    <m/>
    <n v="3.0000000000000001E-3"/>
    <x v="296"/>
    <n v="619518"/>
    <x v="417"/>
  </r>
  <r>
    <x v="26"/>
    <m/>
    <n v="0"/>
    <x v="297"/>
    <n v="619518"/>
    <x v="1"/>
  </r>
  <r>
    <x v="26"/>
    <m/>
    <n v="1E-3"/>
    <x v="298"/>
    <n v="619518"/>
    <x v="414"/>
  </r>
  <r>
    <x v="26"/>
    <m/>
    <n v="0"/>
    <x v="299"/>
    <n v="619518"/>
    <x v="1"/>
  </r>
  <r>
    <x v="26"/>
    <m/>
    <n v="2E-3"/>
    <x v="300"/>
    <n v="619518"/>
    <x v="413"/>
  </r>
  <r>
    <x v="26"/>
    <m/>
    <n v="0"/>
    <x v="301"/>
    <n v="619518"/>
    <x v="1"/>
  </r>
  <r>
    <x v="26"/>
    <m/>
    <n v="1E-3"/>
    <x v="302"/>
    <n v="619518"/>
    <x v="414"/>
  </r>
  <r>
    <x v="26"/>
    <m/>
    <n v="2.5999999999999999E-2"/>
    <x v="303"/>
    <n v="619518"/>
    <x v="435"/>
  </r>
  <r>
    <x v="26"/>
    <m/>
    <n v="2E-3"/>
    <x v="304"/>
    <n v="619518"/>
    <x v="413"/>
  </r>
  <r>
    <x v="26"/>
    <m/>
    <n v="1E-3"/>
    <x v="305"/>
    <n v="619518"/>
    <x v="414"/>
  </r>
  <r>
    <x v="26"/>
    <m/>
    <n v="6.0000000000000001E-3"/>
    <x v="306"/>
    <n v="619518"/>
    <x v="418"/>
  </r>
  <r>
    <x v="26"/>
    <m/>
    <n v="6.0000000000000001E-3"/>
    <x v="307"/>
    <n v="619518"/>
    <x v="418"/>
  </r>
  <r>
    <x v="26"/>
    <m/>
    <n v="5.0000000000000001E-3"/>
    <x v="308"/>
    <n v="619518"/>
    <x v="432"/>
  </r>
  <r>
    <x v="26"/>
    <m/>
    <n v="1E-3"/>
    <x v="309"/>
    <n v="619518"/>
    <x v="414"/>
  </r>
  <r>
    <x v="26"/>
    <m/>
    <n v="3.0000000000000001E-3"/>
    <x v="310"/>
    <n v="619518"/>
    <x v="417"/>
  </r>
  <r>
    <x v="26"/>
    <m/>
    <n v="0"/>
    <x v="311"/>
    <n v="619518"/>
    <x v="1"/>
  </r>
  <r>
    <x v="26"/>
    <m/>
    <n v="0"/>
    <x v="312"/>
    <n v="619518"/>
    <x v="1"/>
  </r>
  <r>
    <x v="26"/>
    <m/>
    <n v="0"/>
    <x v="313"/>
    <n v="619518"/>
    <x v="1"/>
  </r>
  <r>
    <x v="26"/>
    <m/>
    <n v="1E-3"/>
    <x v="314"/>
    <n v="619518"/>
    <x v="414"/>
  </r>
  <r>
    <x v="26"/>
    <m/>
    <n v="1E-3"/>
    <x v="315"/>
    <n v="619518"/>
    <x v="414"/>
  </r>
  <r>
    <x v="26"/>
    <m/>
    <n v="0"/>
    <x v="316"/>
    <n v="619518"/>
    <x v="1"/>
  </r>
  <r>
    <x v="26"/>
    <m/>
    <n v="0"/>
    <x v="317"/>
    <n v="619518"/>
    <x v="1"/>
  </r>
  <r>
    <x v="26"/>
    <m/>
    <n v="0"/>
    <x v="318"/>
    <n v="619518"/>
    <x v="1"/>
  </r>
  <r>
    <x v="26"/>
    <m/>
    <n v="0"/>
    <x v="319"/>
    <n v="619518"/>
    <x v="1"/>
  </r>
  <r>
    <x v="26"/>
    <m/>
    <n v="0"/>
    <x v="320"/>
    <n v="619518"/>
    <x v="1"/>
  </r>
  <r>
    <x v="26"/>
    <m/>
    <n v="0"/>
    <x v="321"/>
    <n v="619518"/>
    <x v="1"/>
  </r>
  <r>
    <x v="26"/>
    <m/>
    <n v="1E-3"/>
    <x v="322"/>
    <n v="619518"/>
    <x v="414"/>
  </r>
  <r>
    <x v="26"/>
    <m/>
    <n v="0"/>
    <x v="323"/>
    <n v="619518"/>
    <x v="1"/>
  </r>
  <r>
    <x v="26"/>
    <m/>
    <n v="0"/>
    <x v="324"/>
    <n v="619518"/>
    <x v="1"/>
  </r>
  <r>
    <x v="26"/>
    <m/>
    <n v="0"/>
    <x v="325"/>
    <n v="619518"/>
    <x v="1"/>
  </r>
  <r>
    <x v="26"/>
    <m/>
    <n v="1E-3"/>
    <x v="326"/>
    <n v="619518"/>
    <x v="414"/>
  </r>
  <r>
    <x v="26"/>
    <m/>
    <n v="0"/>
    <x v="327"/>
    <n v="619518"/>
    <x v="1"/>
  </r>
  <r>
    <x v="26"/>
    <m/>
    <n v="0.01"/>
    <x v="328"/>
    <n v="619518"/>
    <x v="416"/>
  </r>
  <r>
    <x v="26"/>
    <m/>
    <n v="0"/>
    <x v="329"/>
    <n v="619518"/>
    <x v="1"/>
  </r>
  <r>
    <x v="26"/>
    <m/>
    <n v="0"/>
    <x v="330"/>
    <n v="619518"/>
    <x v="1"/>
  </r>
  <r>
    <x v="26"/>
    <m/>
    <n v="1E-3"/>
    <x v="331"/>
    <n v="619518"/>
    <x v="414"/>
  </r>
  <r>
    <x v="26"/>
    <m/>
    <n v="0"/>
    <x v="332"/>
    <n v="619518"/>
    <x v="1"/>
  </r>
  <r>
    <x v="26"/>
    <m/>
    <n v="0"/>
    <x v="333"/>
    <n v="619518"/>
    <x v="1"/>
  </r>
  <r>
    <x v="26"/>
    <m/>
    <n v="0"/>
    <x v="334"/>
    <n v="619518"/>
    <x v="1"/>
  </r>
  <r>
    <x v="26"/>
    <m/>
    <n v="3.0000000000000001E-3"/>
    <x v="335"/>
    <n v="619518"/>
    <x v="417"/>
  </r>
  <r>
    <x v="26"/>
    <m/>
    <n v="0"/>
    <x v="336"/>
    <n v="619518"/>
    <x v="1"/>
  </r>
  <r>
    <x v="26"/>
    <m/>
    <n v="0"/>
    <x v="337"/>
    <n v="619518"/>
    <x v="1"/>
  </r>
  <r>
    <x v="26"/>
    <m/>
    <n v="3.0000000000000001E-3"/>
    <x v="338"/>
    <n v="619518"/>
    <x v="417"/>
  </r>
  <r>
    <x v="26"/>
    <m/>
    <n v="6.0000000000000001E-3"/>
    <x v="339"/>
    <n v="619518"/>
    <x v="418"/>
  </r>
  <r>
    <x v="26"/>
    <m/>
    <n v="5.0000000000000001E-3"/>
    <x v="340"/>
    <n v="619518"/>
    <x v="432"/>
  </r>
  <r>
    <x v="26"/>
    <m/>
    <n v="5.0000000000000001E-3"/>
    <x v="341"/>
    <n v="619518"/>
    <x v="432"/>
  </r>
  <r>
    <x v="26"/>
    <m/>
    <n v="1E-3"/>
    <x v="342"/>
    <n v="619518"/>
    <x v="414"/>
  </r>
  <r>
    <x v="26"/>
    <m/>
    <n v="6.0000000000000001E-3"/>
    <x v="343"/>
    <n v="619518"/>
    <x v="418"/>
  </r>
  <r>
    <x v="26"/>
    <m/>
    <n v="1.4999999999999999E-2"/>
    <x v="344"/>
    <n v="619518"/>
    <x v="427"/>
  </r>
  <r>
    <x v="26"/>
    <m/>
    <n v="0"/>
    <x v="345"/>
    <n v="619518"/>
    <x v="1"/>
  </r>
  <r>
    <x v="26"/>
    <m/>
    <n v="0"/>
    <x v="346"/>
    <n v="619518"/>
    <x v="1"/>
  </r>
  <r>
    <x v="26"/>
    <m/>
    <n v="0"/>
    <x v="347"/>
    <n v="619518"/>
    <x v="1"/>
  </r>
  <r>
    <x v="26"/>
    <m/>
    <n v="0"/>
    <x v="348"/>
    <n v="619518"/>
    <x v="1"/>
  </r>
  <r>
    <x v="26"/>
    <m/>
    <n v="2E-3"/>
    <x v="349"/>
    <n v="619518"/>
    <x v="413"/>
  </r>
  <r>
    <x v="26"/>
    <m/>
    <n v="0"/>
    <x v="350"/>
    <n v="619518"/>
    <x v="1"/>
  </r>
  <r>
    <x v="26"/>
    <m/>
    <n v="0.02"/>
    <x v="351"/>
    <n v="619518"/>
    <x v="436"/>
  </r>
  <r>
    <x v="26"/>
    <m/>
    <n v="1E-3"/>
    <x v="352"/>
    <n v="619518"/>
    <x v="414"/>
  </r>
  <r>
    <x v="26"/>
    <m/>
    <n v="1.4E-2"/>
    <x v="353"/>
    <n v="619518"/>
    <x v="437"/>
  </r>
  <r>
    <x v="26"/>
    <m/>
    <n v="0"/>
    <x v="354"/>
    <n v="619518"/>
    <x v="1"/>
  </r>
  <r>
    <x v="26"/>
    <m/>
    <n v="1.0999999999999999E-2"/>
    <x v="355"/>
    <n v="619518"/>
    <x v="426"/>
  </r>
  <r>
    <x v="26"/>
    <m/>
    <n v="6.0000000000000001E-3"/>
    <x v="356"/>
    <n v="619518"/>
    <x v="418"/>
  </r>
  <r>
    <x v="26"/>
    <m/>
    <n v="4.0000000000000001E-3"/>
    <x v="357"/>
    <n v="619518"/>
    <x v="415"/>
  </r>
  <r>
    <x v="26"/>
    <m/>
    <n v="0"/>
    <x v="358"/>
    <n v="619518"/>
    <x v="1"/>
  </r>
  <r>
    <x v="26"/>
    <m/>
    <n v="4.0000000000000001E-3"/>
    <x v="359"/>
    <n v="619518"/>
    <x v="415"/>
  </r>
  <r>
    <x v="26"/>
    <m/>
    <n v="2.1000000000000001E-2"/>
    <x v="360"/>
    <n v="619518"/>
    <x v="433"/>
  </r>
  <r>
    <x v="26"/>
    <m/>
    <n v="0"/>
    <x v="361"/>
    <n v="619518"/>
    <x v="1"/>
  </r>
  <r>
    <x v="26"/>
    <m/>
    <n v="0"/>
    <x v="362"/>
    <n v="619518"/>
    <x v="1"/>
  </r>
  <r>
    <x v="26"/>
    <m/>
    <n v="0"/>
    <x v="363"/>
    <n v="619518"/>
    <x v="1"/>
  </r>
  <r>
    <x v="26"/>
    <m/>
    <n v="1E-3"/>
    <x v="364"/>
    <n v="619518"/>
    <x v="414"/>
  </r>
  <r>
    <x v="26"/>
    <m/>
    <n v="0"/>
    <x v="365"/>
    <n v="619518"/>
    <x v="1"/>
  </r>
  <r>
    <x v="26"/>
    <m/>
    <n v="0"/>
    <x v="366"/>
    <n v="619518"/>
    <x v="1"/>
  </r>
  <r>
    <x v="26"/>
    <m/>
    <n v="0"/>
    <x v="367"/>
    <n v="619518"/>
    <x v="1"/>
  </r>
  <r>
    <x v="26"/>
    <m/>
    <n v="5.0000000000000001E-3"/>
    <x v="368"/>
    <n v="619518"/>
    <x v="432"/>
  </r>
  <r>
    <x v="26"/>
    <m/>
    <n v="4.0000000000000001E-3"/>
    <x v="369"/>
    <n v="619518"/>
    <x v="415"/>
  </r>
  <r>
    <x v="26"/>
    <m/>
    <n v="0"/>
    <x v="370"/>
    <n v="619518"/>
    <x v="1"/>
  </r>
  <r>
    <x v="26"/>
    <m/>
    <n v="6.0000000000000001E-3"/>
    <x v="371"/>
    <n v="619518"/>
    <x v="418"/>
  </r>
  <r>
    <x v="26"/>
    <m/>
    <n v="5.0000000000000001E-3"/>
    <x v="372"/>
    <n v="619518"/>
    <x v="432"/>
  </r>
  <r>
    <x v="26"/>
    <m/>
    <n v="0"/>
    <x v="373"/>
    <n v="619518"/>
    <x v="1"/>
  </r>
  <r>
    <x v="26"/>
    <m/>
    <n v="0"/>
    <x v="374"/>
    <n v="619518"/>
    <x v="1"/>
  </r>
  <r>
    <x v="26"/>
    <m/>
    <n v="1E-3"/>
    <x v="375"/>
    <n v="619518"/>
    <x v="414"/>
  </r>
  <r>
    <x v="26"/>
    <m/>
    <n v="1E-3"/>
    <x v="376"/>
    <n v="619518"/>
    <x v="414"/>
  </r>
  <r>
    <x v="26"/>
    <m/>
    <n v="0"/>
    <x v="377"/>
    <n v="619518"/>
    <x v="1"/>
  </r>
  <r>
    <x v="26"/>
    <m/>
    <n v="0"/>
    <x v="378"/>
    <n v="619518"/>
    <x v="1"/>
  </r>
  <r>
    <x v="27"/>
    <m/>
    <m/>
    <x v="0"/>
    <n v="619518"/>
    <x v="1"/>
  </r>
  <r>
    <x v="27"/>
    <s v="4c208580ad4f2e7e33ab77bae52e45b99fba1f4c"/>
    <m/>
    <x v="0"/>
    <n v="393"/>
    <x v="1"/>
  </r>
  <r>
    <x v="27"/>
    <m/>
    <m/>
    <x v="0"/>
    <n v="393"/>
    <x v="1"/>
  </r>
  <r>
    <x v="27"/>
    <m/>
    <n v="0.27400000000000002"/>
    <x v="1"/>
    <n v="393"/>
    <x v="438"/>
  </r>
  <r>
    <x v="27"/>
    <m/>
    <n v="1.9E-2"/>
    <x v="8"/>
    <n v="393"/>
    <x v="439"/>
  </r>
  <r>
    <x v="27"/>
    <m/>
    <n v="6.0000000000000001E-3"/>
    <x v="72"/>
    <n v="393"/>
    <x v="440"/>
  </r>
  <r>
    <x v="27"/>
    <m/>
    <n v="2E-3"/>
    <x v="379"/>
    <n v="393"/>
    <x v="441"/>
  </r>
  <r>
    <x v="27"/>
    <m/>
    <n v="2E-3"/>
    <x v="82"/>
    <n v="393"/>
    <x v="441"/>
  </r>
  <r>
    <x v="27"/>
    <m/>
    <n v="8.0000000000000002E-3"/>
    <x v="67"/>
    <n v="393"/>
    <x v="442"/>
  </r>
  <r>
    <x v="27"/>
    <m/>
    <n v="2E-3"/>
    <x v="68"/>
    <n v="393"/>
    <x v="441"/>
  </r>
  <r>
    <x v="27"/>
    <m/>
    <n v="2E-3"/>
    <x v="78"/>
    <n v="393"/>
    <x v="441"/>
  </r>
  <r>
    <x v="27"/>
    <m/>
    <n v="2E-3"/>
    <x v="71"/>
    <n v="393"/>
    <x v="441"/>
  </r>
  <r>
    <x v="27"/>
    <m/>
    <n v="4.0000000000000001E-3"/>
    <x v="13"/>
    <n v="393"/>
    <x v="443"/>
  </r>
  <r>
    <x v="27"/>
    <m/>
    <n v="2E-3"/>
    <x v="17"/>
    <n v="393"/>
    <x v="441"/>
  </r>
  <r>
    <x v="27"/>
    <m/>
    <n v="2E-3"/>
    <x v="2"/>
    <n v="393"/>
    <x v="441"/>
  </r>
  <r>
    <x v="27"/>
    <m/>
    <n v="0.65200000000000002"/>
    <x v="7"/>
    <n v="393"/>
    <x v="444"/>
  </r>
  <r>
    <x v="27"/>
    <m/>
    <n v="1.4E-2"/>
    <x v="20"/>
    <n v="393"/>
    <x v="445"/>
  </r>
  <r>
    <x v="27"/>
    <m/>
    <n v="2E-3"/>
    <x v="16"/>
    <n v="393"/>
    <x v="441"/>
  </r>
  <r>
    <x v="27"/>
    <m/>
    <n v="2E-3"/>
    <x v="23"/>
    <n v="393"/>
    <x v="441"/>
  </r>
  <r>
    <x v="27"/>
    <m/>
    <m/>
    <x v="0"/>
    <n v="393"/>
    <x v="1"/>
  </r>
  <r>
    <x v="27"/>
    <s v="a324117b7f95666d15701212d31b6966b1309a48"/>
    <m/>
    <x v="0"/>
    <n v="45"/>
    <x v="1"/>
  </r>
  <r>
    <x v="27"/>
    <m/>
    <m/>
    <x v="0"/>
    <n v="45"/>
    <x v="1"/>
  </r>
  <r>
    <x v="27"/>
    <m/>
    <n v="0.26100000000000001"/>
    <x v="74"/>
    <n v="45"/>
    <x v="446"/>
  </r>
  <r>
    <x v="27"/>
    <m/>
    <n v="0.73799999999999999"/>
    <x v="6"/>
    <n v="45"/>
    <x v="447"/>
  </r>
  <r>
    <x v="27"/>
    <m/>
    <m/>
    <x v="0"/>
    <n v="45"/>
    <x v="1"/>
  </r>
  <r>
    <x v="27"/>
    <s v="9176cf37e325074cbf6d76f7d6b0f47ac7c35f4e"/>
    <m/>
    <x v="0"/>
    <n v="139"/>
    <x v="1"/>
  </r>
  <r>
    <x v="27"/>
    <m/>
    <m/>
    <x v="0"/>
    <n v="139"/>
    <x v="1"/>
  </r>
  <r>
    <x v="27"/>
    <m/>
    <n v="0.29399999999999998"/>
    <x v="72"/>
    <n v="139"/>
    <x v="448"/>
  </r>
  <r>
    <x v="27"/>
    <m/>
    <n v="0.104"/>
    <x v="67"/>
    <n v="139"/>
    <x v="449"/>
  </r>
  <r>
    <x v="27"/>
    <m/>
    <n v="0.33400000000000002"/>
    <x v="74"/>
    <n v="139"/>
    <x v="450"/>
  </r>
  <r>
    <x v="27"/>
    <m/>
    <n v="0.26500000000000001"/>
    <x v="4"/>
    <n v="139"/>
    <x v="451"/>
  </r>
  <r>
    <x v="27"/>
    <m/>
    <m/>
    <x v="0"/>
    <n v="139"/>
    <x v="1"/>
  </r>
  <r>
    <x v="27"/>
    <s v="c8b2c1c15937b4911ce35c7eabc266330b0f0a1a"/>
    <m/>
    <x v="0"/>
    <n v="7"/>
    <x v="1"/>
  </r>
  <r>
    <x v="27"/>
    <m/>
    <m/>
    <x v="0"/>
    <n v="7"/>
    <x v="1"/>
  </r>
  <r>
    <x v="27"/>
    <m/>
    <n v="1"/>
    <x v="72"/>
    <n v="7"/>
    <x v="15"/>
  </r>
  <r>
    <x v="27"/>
    <m/>
    <m/>
    <x v="0"/>
    <n v="7"/>
    <x v="1"/>
  </r>
  <r>
    <x v="27"/>
    <s v="1018dbb7775981e9a21e7338e03509f1e812c762"/>
    <m/>
    <x v="0"/>
    <n v="643"/>
    <x v="1"/>
  </r>
  <r>
    <x v="27"/>
    <m/>
    <m/>
    <x v="0"/>
    <n v="643"/>
    <x v="1"/>
  </r>
  <r>
    <x v="27"/>
    <m/>
    <n v="1.4999999999999999E-2"/>
    <x v="72"/>
    <n v="643"/>
    <x v="452"/>
  </r>
  <r>
    <x v="27"/>
    <m/>
    <n v="0.98399999999999999"/>
    <x v="74"/>
    <n v="643"/>
    <x v="453"/>
  </r>
  <r>
    <x v="27"/>
    <m/>
    <m/>
    <x v="0"/>
    <n v="643"/>
    <x v="1"/>
  </r>
  <r>
    <x v="27"/>
    <s v="6245259aca8f9bf85af7c896eb36be4ca3ba0a5b"/>
    <m/>
    <x v="0"/>
    <n v="148"/>
    <x v="1"/>
  </r>
  <r>
    <x v="27"/>
    <m/>
    <m/>
    <x v="0"/>
    <n v="148"/>
    <x v="1"/>
  </r>
  <r>
    <x v="27"/>
    <m/>
    <n v="0.627"/>
    <x v="67"/>
    <n v="148"/>
    <x v="454"/>
  </r>
  <r>
    <x v="27"/>
    <m/>
    <n v="7.0999999999999994E-2"/>
    <x v="74"/>
    <n v="148"/>
    <x v="455"/>
  </r>
  <r>
    <x v="27"/>
    <m/>
    <n v="0.16300000000000001"/>
    <x v="2"/>
    <n v="148"/>
    <x v="456"/>
  </r>
  <r>
    <x v="27"/>
    <m/>
    <n v="0.13600000000000001"/>
    <x v="4"/>
    <n v="148"/>
    <x v="74"/>
  </r>
  <r>
    <x v="27"/>
    <m/>
    <m/>
    <x v="0"/>
    <n v="148"/>
    <x v="1"/>
  </r>
  <r>
    <x v="27"/>
    <s v="98a0c6f7c2a91d28a1f48c8fb0805e6745f0e8f9"/>
    <m/>
    <x v="0"/>
    <n v="146"/>
    <x v="1"/>
  </r>
  <r>
    <x v="27"/>
    <m/>
    <m/>
    <x v="0"/>
    <n v="146"/>
    <x v="1"/>
  </r>
  <r>
    <x v="27"/>
    <m/>
    <n v="0.64"/>
    <x v="67"/>
    <n v="146"/>
    <x v="149"/>
  </r>
  <r>
    <x v="27"/>
    <m/>
    <n v="7.1999999999999995E-2"/>
    <x v="74"/>
    <n v="146"/>
    <x v="150"/>
  </r>
  <r>
    <x v="27"/>
    <m/>
    <n v="0.16700000000000001"/>
    <x v="2"/>
    <n v="146"/>
    <x v="151"/>
  </r>
  <r>
    <x v="27"/>
    <m/>
    <n v="0.11899999999999999"/>
    <x v="4"/>
    <n v="146"/>
    <x v="152"/>
  </r>
  <r>
    <x v="27"/>
    <m/>
    <m/>
    <x v="0"/>
    <n v="146"/>
    <x v="1"/>
  </r>
  <r>
    <x v="27"/>
    <s v="69771e18ff4ff572924a4242f807cdbeccb60a87"/>
    <m/>
    <x v="0"/>
    <n v="442"/>
    <x v="1"/>
  </r>
  <r>
    <x v="27"/>
    <m/>
    <m/>
    <x v="0"/>
    <n v="442"/>
    <x v="1"/>
  </r>
  <r>
    <x v="27"/>
    <m/>
    <n v="3.4000000000000002E-2"/>
    <x v="72"/>
    <n v="442"/>
    <x v="457"/>
  </r>
  <r>
    <x v="27"/>
    <m/>
    <n v="0.34599999999999997"/>
    <x v="67"/>
    <n v="442"/>
    <x v="458"/>
  </r>
  <r>
    <x v="27"/>
    <m/>
    <n v="0.61799999999999999"/>
    <x v="4"/>
    <n v="442"/>
    <x v="459"/>
  </r>
  <r>
    <x v="27"/>
    <m/>
    <m/>
    <x v="0"/>
    <n v="442"/>
    <x v="1"/>
  </r>
  <r>
    <x v="27"/>
    <s v="8b0d5c879339e16f06829ebb4265e54b1a356b2a"/>
    <m/>
    <x v="0"/>
    <n v="230"/>
    <x v="1"/>
  </r>
  <r>
    <x v="27"/>
    <m/>
    <m/>
    <x v="0"/>
    <n v="230"/>
    <x v="1"/>
  </r>
  <r>
    <x v="27"/>
    <m/>
    <n v="0.50700000000000001"/>
    <x v="2"/>
    <n v="230"/>
    <x v="366"/>
  </r>
  <r>
    <x v="27"/>
    <m/>
    <n v="0.41099999999999998"/>
    <x v="3"/>
    <n v="230"/>
    <x v="367"/>
  </r>
  <r>
    <x v="27"/>
    <m/>
    <n v="8.1000000000000003E-2"/>
    <x v="5"/>
    <n v="230"/>
    <x v="368"/>
  </r>
  <r>
    <x v="27"/>
    <m/>
    <m/>
    <x v="0"/>
    <n v="230"/>
    <x v="1"/>
  </r>
  <r>
    <x v="27"/>
    <s v="4857b8701526b07b1dedd508e768a980bf21c1dd"/>
    <m/>
    <x v="0"/>
    <n v="35"/>
    <x v="1"/>
  </r>
  <r>
    <x v="27"/>
    <m/>
    <m/>
    <x v="0"/>
    <n v="35"/>
    <x v="1"/>
  </r>
  <r>
    <x v="27"/>
    <m/>
    <n v="0.48099999999999998"/>
    <x v="10"/>
    <n v="35"/>
    <x v="460"/>
  </r>
  <r>
    <x v="27"/>
    <m/>
    <n v="6.2E-2"/>
    <x v="53"/>
    <n v="35"/>
    <x v="461"/>
  </r>
  <r>
    <x v="27"/>
    <m/>
    <n v="0.45600000000000002"/>
    <x v="7"/>
    <n v="35"/>
    <x v="462"/>
  </r>
  <r>
    <x v="28"/>
    <m/>
    <m/>
    <x v="0"/>
    <n v="35"/>
    <x v="1"/>
  </r>
  <r>
    <x v="28"/>
    <s v="3de470bbddb4cd228161f90a7034dc1deb8b12fd"/>
    <m/>
    <x v="0"/>
    <n v="108"/>
    <x v="1"/>
  </r>
  <r>
    <x v="28"/>
    <m/>
    <m/>
    <x v="0"/>
    <n v="108"/>
    <x v="1"/>
  </r>
  <r>
    <x v="28"/>
    <m/>
    <n v="0.17499999999999999"/>
    <x v="8"/>
    <n v="108"/>
    <x v="463"/>
  </r>
  <r>
    <x v="28"/>
    <m/>
    <n v="0.73399999999999999"/>
    <x v="13"/>
    <n v="108"/>
    <x v="464"/>
  </r>
  <r>
    <x v="28"/>
    <m/>
    <n v="3.5999999999999997E-2"/>
    <x v="7"/>
    <n v="108"/>
    <x v="465"/>
  </r>
  <r>
    <x v="28"/>
    <m/>
    <n v="2.4E-2"/>
    <x v="20"/>
    <n v="108"/>
    <x v="466"/>
  </r>
  <r>
    <x v="28"/>
    <m/>
    <n v="2.9000000000000001E-2"/>
    <x v="15"/>
    <n v="108"/>
    <x v="467"/>
  </r>
  <r>
    <x v="28"/>
    <m/>
    <m/>
    <x v="0"/>
    <n v="108"/>
    <x v="1"/>
  </r>
  <r>
    <x v="28"/>
    <s v="6dea111420582f580ff8caab2e783b228f4e0f61"/>
    <m/>
    <x v="0"/>
    <n v="4"/>
    <x v="1"/>
  </r>
  <r>
    <x v="28"/>
    <m/>
    <m/>
    <x v="0"/>
    <n v="4"/>
    <x v="1"/>
  </r>
  <r>
    <x v="28"/>
    <m/>
    <n v="1"/>
    <x v="52"/>
    <n v="4"/>
    <x v="12"/>
  </r>
  <r>
    <x v="28"/>
    <m/>
    <m/>
    <x v="0"/>
    <n v="4"/>
    <x v="1"/>
  </r>
  <r>
    <x v="28"/>
    <s v="d079a819ec6a3c5c50f4498720e5034bc1ded268"/>
    <m/>
    <x v="0"/>
    <n v="2"/>
    <x v="1"/>
  </r>
  <r>
    <x v="28"/>
    <m/>
    <m/>
    <x v="0"/>
    <n v="2"/>
    <x v="1"/>
  </r>
  <r>
    <x v="28"/>
    <m/>
    <n v="1"/>
    <x v="12"/>
    <n v="2"/>
    <x v="41"/>
  </r>
  <r>
    <x v="28"/>
    <m/>
    <m/>
    <x v="0"/>
    <n v="2"/>
    <x v="1"/>
  </r>
  <r>
    <x v="28"/>
    <s v="a99774c9f332bf8b2eab51f42a6f2a6692c22fba"/>
    <m/>
    <x v="0"/>
    <n v="139"/>
    <x v="1"/>
  </r>
  <r>
    <x v="28"/>
    <m/>
    <m/>
    <x v="0"/>
    <n v="139"/>
    <x v="1"/>
  </r>
  <r>
    <x v="28"/>
    <m/>
    <n v="1"/>
    <x v="13"/>
    <n v="139"/>
    <x v="468"/>
  </r>
  <r>
    <x v="28"/>
    <m/>
    <m/>
    <x v="0"/>
    <n v="139"/>
    <x v="1"/>
  </r>
  <r>
    <x v="28"/>
    <s v="c456786eb2e812440fa6854e2f730b161e6e70ea"/>
    <m/>
    <x v="0"/>
    <n v="103"/>
    <x v="1"/>
  </r>
  <r>
    <x v="28"/>
    <m/>
    <m/>
    <x v="0"/>
    <n v="103"/>
    <x v="1"/>
  </r>
  <r>
    <x v="28"/>
    <m/>
    <n v="1"/>
    <x v="13"/>
    <n v="103"/>
    <x v="469"/>
  </r>
  <r>
    <x v="28"/>
    <m/>
    <m/>
    <x v="0"/>
    <n v="103"/>
    <x v="1"/>
  </r>
  <r>
    <x v="28"/>
    <s v="80788f57c289fdf5f02418bc46dee6c802e966b9"/>
    <m/>
    <x v="0"/>
    <n v="98"/>
    <x v="1"/>
  </r>
  <r>
    <x v="28"/>
    <m/>
    <m/>
    <x v="0"/>
    <n v="98"/>
    <x v="1"/>
  </r>
  <r>
    <x v="28"/>
    <m/>
    <n v="1.6E-2"/>
    <x v="22"/>
    <n v="98"/>
    <x v="470"/>
  </r>
  <r>
    <x v="28"/>
    <m/>
    <n v="0.86699999999999999"/>
    <x v="13"/>
    <n v="98"/>
    <x v="471"/>
  </r>
  <r>
    <x v="28"/>
    <m/>
    <n v="0.115"/>
    <x v="7"/>
    <n v="98"/>
    <x v="472"/>
  </r>
  <r>
    <x v="28"/>
    <m/>
    <m/>
    <x v="0"/>
    <n v="98"/>
    <x v="1"/>
  </r>
  <r>
    <x v="28"/>
    <s v="7cf2a7c7a025257bab5d86d79f350301ba1a36e4"/>
    <m/>
    <x v="0"/>
    <n v="52"/>
    <x v="1"/>
  </r>
  <r>
    <x v="28"/>
    <m/>
    <m/>
    <x v="0"/>
    <n v="52"/>
    <x v="1"/>
  </r>
  <r>
    <x v="28"/>
    <m/>
    <n v="1"/>
    <x v="13"/>
    <n v="52"/>
    <x v="473"/>
  </r>
  <r>
    <x v="28"/>
    <m/>
    <m/>
    <x v="0"/>
    <n v="52"/>
    <x v="1"/>
  </r>
  <r>
    <x v="28"/>
    <s v="d7b4f787b0c2885ba80f76a54a4961a32ee1debf"/>
    <m/>
    <x v="0"/>
    <n v="1"/>
    <x v="1"/>
  </r>
  <r>
    <x v="28"/>
    <m/>
    <m/>
    <x v="0"/>
    <n v="1"/>
    <x v="1"/>
  </r>
  <r>
    <x v="28"/>
    <m/>
    <n v="1"/>
    <x v="52"/>
    <n v="1"/>
    <x v="169"/>
  </r>
  <r>
    <x v="28"/>
    <m/>
    <m/>
    <x v="0"/>
    <n v="1"/>
    <x v="1"/>
  </r>
  <r>
    <x v="28"/>
    <s v="527ee3561d90aad6a66c7c656d2950eef6f1331b"/>
    <m/>
    <x v="0"/>
    <n v="29"/>
    <x v="1"/>
  </r>
  <r>
    <x v="28"/>
    <m/>
    <m/>
    <x v="0"/>
    <n v="29"/>
    <x v="1"/>
  </r>
  <r>
    <x v="28"/>
    <m/>
    <n v="1"/>
    <x v="13"/>
    <n v="29"/>
    <x v="404"/>
  </r>
  <r>
    <x v="28"/>
    <m/>
    <m/>
    <x v="0"/>
    <n v="29"/>
    <x v="1"/>
  </r>
  <r>
    <x v="28"/>
    <s v="4fc19b1e98165ee1518c568a6ab9d5a1fece8db4"/>
    <m/>
    <x v="0"/>
    <n v="124"/>
    <x v="1"/>
  </r>
  <r>
    <x v="28"/>
    <m/>
    <m/>
    <x v="0"/>
    <n v="124"/>
    <x v="1"/>
  </r>
  <r>
    <x v="28"/>
    <m/>
    <n v="1"/>
    <x v="52"/>
    <n v="124"/>
    <x v="474"/>
  </r>
  <r>
    <x v="28"/>
    <m/>
    <m/>
    <x v="0"/>
    <n v="124"/>
    <x v="1"/>
  </r>
  <r>
    <x v="28"/>
    <s v="629f77c7b5979216f36840153d67eaa8a60082bc"/>
    <m/>
    <x v="0"/>
    <n v="12"/>
    <x v="1"/>
  </r>
  <r>
    <x v="28"/>
    <m/>
    <m/>
    <x v="0"/>
    <n v="12"/>
    <x v="1"/>
  </r>
  <r>
    <x v="28"/>
    <m/>
    <n v="1"/>
    <x v="52"/>
    <n v="12"/>
    <x v="80"/>
  </r>
  <r>
    <x v="28"/>
    <m/>
    <m/>
    <x v="0"/>
    <n v="12"/>
    <x v="1"/>
  </r>
  <r>
    <x v="28"/>
    <s v="191940508ab4b41b117ec82b5c321d1a04024e8c"/>
    <m/>
    <x v="0"/>
    <n v="183"/>
    <x v="1"/>
  </r>
  <r>
    <x v="28"/>
    <m/>
    <m/>
    <x v="0"/>
    <n v="183"/>
    <x v="1"/>
  </r>
  <r>
    <x v="28"/>
    <m/>
    <n v="0.86699999999999999"/>
    <x v="13"/>
    <n v="183"/>
    <x v="475"/>
  </r>
  <r>
    <x v="28"/>
    <m/>
    <n v="0.13200000000000001"/>
    <x v="7"/>
    <n v="183"/>
    <x v="476"/>
  </r>
  <r>
    <x v="28"/>
    <m/>
    <m/>
    <x v="0"/>
    <n v="183"/>
    <x v="1"/>
  </r>
  <r>
    <x v="28"/>
    <s v="017fc448ba39e0ee731b84b21991c7a3646a8724"/>
    <m/>
    <x v="0"/>
    <n v="457"/>
    <x v="1"/>
  </r>
  <r>
    <x v="28"/>
    <m/>
    <m/>
    <x v="0"/>
    <n v="457"/>
    <x v="1"/>
  </r>
  <r>
    <x v="28"/>
    <m/>
    <n v="0.40100000000000002"/>
    <x v="13"/>
    <n v="457"/>
    <x v="477"/>
  </r>
  <r>
    <x v="28"/>
    <m/>
    <n v="0.496"/>
    <x v="7"/>
    <n v="457"/>
    <x v="478"/>
  </r>
  <r>
    <x v="28"/>
    <m/>
    <n v="8.8999999999999996E-2"/>
    <x v="16"/>
    <n v="457"/>
    <x v="479"/>
  </r>
  <r>
    <x v="28"/>
    <m/>
    <n v="1.2E-2"/>
    <x v="23"/>
    <n v="457"/>
    <x v="480"/>
  </r>
  <r>
    <x v="28"/>
    <m/>
    <m/>
    <x v="0"/>
    <n v="457"/>
    <x v="1"/>
  </r>
  <r>
    <x v="28"/>
    <s v="3cc05710297fd3e62b6a8398a1f217ffced75420"/>
    <m/>
    <x v="0"/>
    <n v="219"/>
    <x v="1"/>
  </r>
  <r>
    <x v="28"/>
    <m/>
    <m/>
    <x v="0"/>
    <n v="219"/>
    <x v="1"/>
  </r>
  <r>
    <x v="28"/>
    <m/>
    <n v="4.0000000000000001E-3"/>
    <x v="1"/>
    <n v="219"/>
    <x v="481"/>
  </r>
  <r>
    <x v="28"/>
    <m/>
    <n v="0.01"/>
    <x v="69"/>
    <n v="219"/>
    <x v="482"/>
  </r>
  <r>
    <x v="28"/>
    <m/>
    <n v="4.0000000000000001E-3"/>
    <x v="8"/>
    <n v="219"/>
    <x v="481"/>
  </r>
  <r>
    <x v="28"/>
    <m/>
    <n v="0.90500000000000003"/>
    <x v="13"/>
    <n v="219"/>
    <x v="483"/>
  </r>
  <r>
    <x v="28"/>
    <m/>
    <n v="4.3999999999999997E-2"/>
    <x v="7"/>
    <n v="219"/>
    <x v="484"/>
  </r>
  <r>
    <x v="28"/>
    <m/>
    <n v="0.03"/>
    <x v="16"/>
    <n v="219"/>
    <x v="485"/>
  </r>
  <r>
    <x v="28"/>
    <m/>
    <m/>
    <x v="0"/>
    <n v="219"/>
    <x v="1"/>
  </r>
  <r>
    <x v="28"/>
    <s v="e191494d5092181e222c022fe44741951af91a2f"/>
    <m/>
    <x v="0"/>
    <n v="4"/>
    <x v="1"/>
  </r>
  <r>
    <x v="28"/>
    <m/>
    <m/>
    <x v="0"/>
    <n v="4"/>
    <x v="1"/>
  </r>
  <r>
    <x v="28"/>
    <m/>
    <n v="1"/>
    <x v="13"/>
    <n v="4"/>
    <x v="12"/>
  </r>
  <r>
    <x v="28"/>
    <m/>
    <m/>
    <x v="0"/>
    <n v="4"/>
    <x v="1"/>
  </r>
  <r>
    <x v="28"/>
    <s v="1690ee431e889f95fd3d7492cdea84598e1771dd"/>
    <m/>
    <x v="0"/>
    <n v="2"/>
    <x v="1"/>
  </r>
  <r>
    <x v="28"/>
    <m/>
    <m/>
    <x v="0"/>
    <n v="2"/>
    <x v="1"/>
  </r>
  <r>
    <x v="28"/>
    <m/>
    <n v="1"/>
    <x v="380"/>
    <n v="2"/>
    <x v="41"/>
  </r>
  <r>
    <x v="28"/>
    <m/>
    <m/>
    <x v="0"/>
    <n v="2"/>
    <x v="1"/>
  </r>
  <r>
    <x v="28"/>
    <s v="fb81d9912660a6c71ffbafda33156f8935e98f65"/>
    <m/>
    <x v="0"/>
    <n v="350"/>
    <x v="1"/>
  </r>
  <r>
    <x v="28"/>
    <m/>
    <m/>
    <x v="0"/>
    <n v="350"/>
    <x v="1"/>
  </r>
  <r>
    <x v="28"/>
    <m/>
    <n v="0.99299999999999999"/>
    <x v="13"/>
    <n v="350"/>
    <x v="486"/>
  </r>
  <r>
    <x v="28"/>
    <m/>
    <n v="6.0000000000000001E-3"/>
    <x v="23"/>
    <n v="350"/>
    <x v="487"/>
  </r>
  <r>
    <x v="28"/>
    <m/>
    <m/>
    <x v="0"/>
    <n v="350"/>
    <x v="1"/>
  </r>
  <r>
    <x v="28"/>
    <s v="6dbb5ece65a84c220cf0a5ba1a08fd02f9a3d196"/>
    <m/>
    <x v="0"/>
    <n v="48"/>
    <x v="1"/>
  </r>
  <r>
    <x v="28"/>
    <m/>
    <m/>
    <x v="0"/>
    <n v="48"/>
    <x v="1"/>
  </r>
  <r>
    <x v="28"/>
    <m/>
    <n v="0.92700000000000005"/>
    <x v="13"/>
    <n v="48"/>
    <x v="488"/>
  </r>
  <r>
    <x v="28"/>
    <m/>
    <n v="7.1999999999999995E-2"/>
    <x v="7"/>
    <n v="48"/>
    <x v="489"/>
  </r>
  <r>
    <x v="28"/>
    <m/>
    <m/>
    <x v="0"/>
    <n v="48"/>
    <x v="1"/>
  </r>
  <r>
    <x v="28"/>
    <s v="58488fbe0b8ef074eb02bc4c229da7f24fa560ad"/>
    <m/>
    <x v="0"/>
    <n v="73"/>
    <x v="1"/>
  </r>
  <r>
    <x v="28"/>
    <m/>
    <m/>
    <x v="0"/>
    <n v="73"/>
    <x v="1"/>
  </r>
  <r>
    <x v="28"/>
    <m/>
    <n v="0.28499999999999998"/>
    <x v="1"/>
    <n v="73"/>
    <x v="490"/>
  </r>
  <r>
    <x v="28"/>
    <m/>
    <n v="0.153"/>
    <x v="67"/>
    <n v="73"/>
    <x v="491"/>
  </r>
  <r>
    <x v="28"/>
    <m/>
    <n v="0.56000000000000005"/>
    <x v="13"/>
    <n v="73"/>
    <x v="492"/>
  </r>
  <r>
    <x v="28"/>
    <m/>
    <m/>
    <x v="0"/>
    <n v="73"/>
    <x v="1"/>
  </r>
  <r>
    <x v="28"/>
    <s v="dbd592d44734ee39887ad3605937ec003dc60bfb"/>
    <m/>
    <x v="0"/>
    <n v="114"/>
    <x v="1"/>
  </r>
  <r>
    <x v="28"/>
    <m/>
    <m/>
    <x v="0"/>
    <n v="114"/>
    <x v="1"/>
  </r>
  <r>
    <x v="28"/>
    <m/>
    <n v="3.5000000000000003E-2"/>
    <x v="1"/>
    <n v="114"/>
    <x v="493"/>
  </r>
  <r>
    <x v="28"/>
    <m/>
    <n v="7.8E-2"/>
    <x v="69"/>
    <n v="114"/>
    <x v="494"/>
  </r>
  <r>
    <x v="28"/>
    <m/>
    <n v="4.2000000000000003E-2"/>
    <x v="8"/>
    <n v="114"/>
    <x v="495"/>
  </r>
  <r>
    <x v="28"/>
    <m/>
    <n v="0.13300000000000001"/>
    <x v="68"/>
    <n v="114"/>
    <x v="496"/>
  </r>
  <r>
    <x v="28"/>
    <m/>
    <n v="0.42"/>
    <x v="13"/>
    <n v="114"/>
    <x v="497"/>
  </r>
  <r>
    <x v="28"/>
    <m/>
    <n v="0.25600000000000001"/>
    <x v="7"/>
    <n v="114"/>
    <x v="498"/>
  </r>
  <r>
    <x v="28"/>
    <m/>
    <n v="3.3000000000000002E-2"/>
    <x v="16"/>
    <n v="114"/>
    <x v="499"/>
  </r>
  <r>
    <x v="28"/>
    <m/>
    <m/>
    <x v="0"/>
    <n v="114"/>
    <x v="1"/>
  </r>
  <r>
    <x v="28"/>
    <s v="752c667ce442f28489fcecc5497a934e31eda007"/>
    <m/>
    <x v="0"/>
    <n v="22"/>
    <x v="1"/>
  </r>
  <r>
    <x v="28"/>
    <m/>
    <m/>
    <x v="0"/>
    <n v="22"/>
    <x v="1"/>
  </r>
  <r>
    <x v="28"/>
    <m/>
    <n v="0.64600000000000002"/>
    <x v="13"/>
    <n v="22"/>
    <x v="500"/>
  </r>
  <r>
    <x v="28"/>
    <m/>
    <n v="0.35299999999999998"/>
    <x v="7"/>
    <n v="22"/>
    <x v="501"/>
  </r>
  <r>
    <x v="28"/>
    <m/>
    <m/>
    <x v="0"/>
    <n v="22"/>
    <x v="1"/>
  </r>
  <r>
    <x v="28"/>
    <s v="580141520aab378006d3c8d36daad42813886b88"/>
    <m/>
    <x v="0"/>
    <n v="14"/>
    <x v="1"/>
  </r>
  <r>
    <x v="28"/>
    <m/>
    <m/>
    <x v="0"/>
    <n v="14"/>
    <x v="1"/>
  </r>
  <r>
    <x v="28"/>
    <m/>
    <n v="0.33400000000000002"/>
    <x v="8"/>
    <n v="14"/>
    <x v="502"/>
  </r>
  <r>
    <x v="28"/>
    <m/>
    <n v="0.66500000000000004"/>
    <x v="7"/>
    <n v="14"/>
    <x v="503"/>
  </r>
  <r>
    <x v="28"/>
    <m/>
    <m/>
    <x v="0"/>
    <n v="14"/>
    <x v="1"/>
  </r>
  <r>
    <x v="28"/>
    <s v="d2f3fd8487beca20866fb91716025915275b904a"/>
    <m/>
    <x v="0"/>
    <n v="4"/>
    <x v="1"/>
  </r>
  <r>
    <x v="28"/>
    <m/>
    <m/>
    <x v="0"/>
    <n v="4"/>
    <x v="1"/>
  </r>
  <r>
    <x v="28"/>
    <m/>
    <n v="1"/>
    <x v="52"/>
    <n v="4"/>
    <x v="12"/>
  </r>
  <r>
    <x v="28"/>
    <m/>
    <m/>
    <x v="0"/>
    <n v="4"/>
    <x v="1"/>
  </r>
  <r>
    <x v="28"/>
    <s v="af057b64bad3fff652b98137e66dd138833d46c0"/>
    <m/>
    <x v="0"/>
    <n v="5"/>
    <x v="1"/>
  </r>
  <r>
    <x v="28"/>
    <m/>
    <m/>
    <x v="0"/>
    <n v="5"/>
    <x v="1"/>
  </r>
  <r>
    <x v="28"/>
    <m/>
    <n v="1"/>
    <x v="13"/>
    <n v="5"/>
    <x v="230"/>
  </r>
  <r>
    <x v="28"/>
    <m/>
    <m/>
    <x v="0"/>
    <n v="5"/>
    <x v="1"/>
  </r>
  <r>
    <x v="28"/>
    <s v="7f74dfc223f6aafac1c01ae12da8db52bbf25a59"/>
    <m/>
    <x v="0"/>
    <n v="24"/>
    <x v="1"/>
  </r>
  <r>
    <x v="28"/>
    <m/>
    <m/>
    <x v="0"/>
    <n v="24"/>
    <x v="1"/>
  </r>
  <r>
    <x v="28"/>
    <m/>
    <n v="0.91700000000000004"/>
    <x v="52"/>
    <n v="24"/>
    <x v="504"/>
  </r>
  <r>
    <x v="28"/>
    <m/>
    <n v="8.2000000000000003E-2"/>
    <x v="13"/>
    <n v="24"/>
    <x v="505"/>
  </r>
  <r>
    <x v="28"/>
    <m/>
    <m/>
    <x v="0"/>
    <n v="24"/>
    <x v="1"/>
  </r>
  <r>
    <x v="28"/>
    <s v="b007d671ecda744635846279baf60357c70e3ee9"/>
    <m/>
    <x v="0"/>
    <n v="2"/>
    <x v="1"/>
  </r>
  <r>
    <x v="28"/>
    <m/>
    <m/>
    <x v="0"/>
    <n v="2"/>
    <x v="1"/>
  </r>
  <r>
    <x v="28"/>
    <m/>
    <n v="1"/>
    <x v="13"/>
    <n v="2"/>
    <x v="41"/>
  </r>
  <r>
    <x v="28"/>
    <m/>
    <m/>
    <x v="0"/>
    <n v="2"/>
    <x v="1"/>
  </r>
  <r>
    <x v="28"/>
    <s v="174c677aec7671b4d7b7dfeda1f769b9a14cc7e1"/>
    <m/>
    <x v="0"/>
    <n v="3"/>
    <x v="1"/>
  </r>
  <r>
    <x v="28"/>
    <m/>
    <m/>
    <x v="0"/>
    <n v="3"/>
    <x v="1"/>
  </r>
  <r>
    <x v="28"/>
    <m/>
    <n v="1"/>
    <x v="13"/>
    <n v="3"/>
    <x v="141"/>
  </r>
  <r>
    <x v="29"/>
    <m/>
    <m/>
    <x v="0"/>
    <n v="3"/>
    <x v="1"/>
  </r>
  <r>
    <x v="29"/>
    <s v="5632cbd52558daeecaf42270a7e919418cb53ab0"/>
    <m/>
    <x v="0"/>
    <n v="4"/>
    <x v="1"/>
  </r>
  <r>
    <x v="29"/>
    <m/>
    <m/>
    <x v="0"/>
    <n v="4"/>
    <x v="1"/>
  </r>
  <r>
    <x v="29"/>
    <m/>
    <n v="0.5"/>
    <x v="84"/>
    <n v="4"/>
    <x v="41"/>
  </r>
  <r>
    <x v="29"/>
    <m/>
    <n v="0.5"/>
    <x v="79"/>
    <n v="4"/>
    <x v="41"/>
  </r>
  <r>
    <x v="29"/>
    <m/>
    <m/>
    <x v="0"/>
    <n v="4"/>
    <x v="1"/>
  </r>
  <r>
    <x v="29"/>
    <s v="1c4485591f5511564bd85bd314fdd9af03429a6e"/>
    <m/>
    <x v="0"/>
    <n v="941"/>
    <x v="1"/>
  </r>
  <r>
    <x v="29"/>
    <m/>
    <m/>
    <x v="0"/>
    <n v="941"/>
    <x v="1"/>
  </r>
  <r>
    <x v="29"/>
    <m/>
    <n v="1"/>
    <x v="381"/>
    <n v="941"/>
    <x v="506"/>
  </r>
  <r>
    <x v="29"/>
    <m/>
    <m/>
    <x v="0"/>
    <n v="941"/>
    <x v="1"/>
  </r>
  <r>
    <x v="29"/>
    <s v="153f2302cac190167dd1c039ad2c68c4aa520fcc"/>
    <m/>
    <x v="0"/>
    <n v="398"/>
    <x v="1"/>
  </r>
  <r>
    <x v="29"/>
    <m/>
    <m/>
    <x v="0"/>
    <n v="398"/>
    <x v="1"/>
  </r>
  <r>
    <x v="29"/>
    <m/>
    <n v="1"/>
    <x v="80"/>
    <n v="398"/>
    <x v="507"/>
  </r>
  <r>
    <x v="29"/>
    <m/>
    <m/>
    <x v="0"/>
    <n v="398"/>
    <x v="1"/>
  </r>
  <r>
    <x v="29"/>
    <s v="23b998ebaf42560281ca93a67d5cb90f53b533a1"/>
    <m/>
    <x v="0"/>
    <n v="2998"/>
    <x v="1"/>
  </r>
  <r>
    <x v="29"/>
    <m/>
    <m/>
    <x v="0"/>
    <n v="2998"/>
    <x v="1"/>
  </r>
  <r>
    <x v="29"/>
    <m/>
    <n v="1"/>
    <x v="381"/>
    <n v="2998"/>
    <x v="508"/>
  </r>
  <r>
    <x v="29"/>
    <m/>
    <m/>
    <x v="0"/>
    <n v="2998"/>
    <x v="1"/>
  </r>
  <r>
    <x v="29"/>
    <s v="4f3cf19d951ce143c541c01cd4ec87d06f40556d"/>
    <m/>
    <x v="0"/>
    <n v="6"/>
    <x v="1"/>
  </r>
  <r>
    <x v="29"/>
    <m/>
    <m/>
    <x v="0"/>
    <n v="6"/>
    <x v="1"/>
  </r>
  <r>
    <x v="29"/>
    <m/>
    <n v="1"/>
    <x v="79"/>
    <n v="6"/>
    <x v="148"/>
  </r>
  <r>
    <x v="29"/>
    <m/>
    <m/>
    <x v="0"/>
    <n v="6"/>
    <x v="1"/>
  </r>
  <r>
    <x v="29"/>
    <s v="9a5f41d211fe3679aacd4a5191252a5c749fbe96"/>
    <m/>
    <x v="0"/>
    <n v="220"/>
    <x v="1"/>
  </r>
  <r>
    <x v="29"/>
    <m/>
    <m/>
    <x v="0"/>
    <n v="220"/>
    <x v="1"/>
  </r>
  <r>
    <x v="29"/>
    <m/>
    <n v="1"/>
    <x v="80"/>
    <n v="220"/>
    <x v="509"/>
  </r>
  <r>
    <x v="30"/>
    <m/>
    <m/>
    <x v="0"/>
    <n v="220"/>
    <x v="1"/>
  </r>
  <r>
    <x v="30"/>
    <s v="459b9e9d0f2f1ae1cbca07f8728a6ca253871d30"/>
    <m/>
    <x v="0"/>
    <n v="2"/>
    <x v="1"/>
  </r>
  <r>
    <x v="30"/>
    <m/>
    <m/>
    <x v="0"/>
    <n v="2"/>
    <x v="1"/>
  </r>
  <r>
    <x v="30"/>
    <m/>
    <n v="1"/>
    <x v="382"/>
    <n v="2"/>
    <x v="41"/>
  </r>
  <r>
    <x v="31"/>
    <m/>
    <m/>
    <x v="0"/>
    <n v="2"/>
    <x v="1"/>
  </r>
  <r>
    <x v="31"/>
    <s v="5d4b3fe40cfe91857850d89a7a99a07d41b1d48d"/>
    <m/>
    <x v="0"/>
    <n v="5"/>
    <x v="1"/>
  </r>
  <r>
    <x v="31"/>
    <m/>
    <m/>
    <x v="0"/>
    <n v="5"/>
    <x v="1"/>
  </r>
  <r>
    <x v="31"/>
    <m/>
    <n v="1"/>
    <x v="51"/>
    <n v="5"/>
    <x v="230"/>
  </r>
  <r>
    <x v="32"/>
    <m/>
    <m/>
    <x v="0"/>
    <n v="5"/>
    <x v="1"/>
  </r>
  <r>
    <x v="32"/>
    <s v="09d2bf2a43cbf6e7ac10d4dc89934528001d0b69"/>
    <m/>
    <x v="0"/>
    <n v="268"/>
    <x v="1"/>
  </r>
  <r>
    <x v="32"/>
    <m/>
    <m/>
    <x v="0"/>
    <n v="268"/>
    <x v="1"/>
  </r>
  <r>
    <x v="32"/>
    <m/>
    <n v="0.249"/>
    <x v="383"/>
    <n v="268"/>
    <x v="510"/>
  </r>
  <r>
    <x v="32"/>
    <m/>
    <n v="0.70399999999999996"/>
    <x v="14"/>
    <n v="268"/>
    <x v="511"/>
  </r>
  <r>
    <x v="32"/>
    <m/>
    <n v="4.4999999999999998E-2"/>
    <x v="16"/>
    <n v="268"/>
    <x v="512"/>
  </r>
  <r>
    <x v="32"/>
    <m/>
    <m/>
    <x v="0"/>
    <n v="268"/>
    <x v="1"/>
  </r>
  <r>
    <x v="32"/>
    <s v="0fd5d7a29ccc7c15c6e7fb2126d347f5996cf13f"/>
    <m/>
    <x v="0"/>
    <n v="1132"/>
    <x v="1"/>
  </r>
  <r>
    <x v="32"/>
    <m/>
    <m/>
    <x v="0"/>
    <n v="1132"/>
    <x v="1"/>
  </r>
  <r>
    <x v="32"/>
    <m/>
    <n v="8.5999999999999993E-2"/>
    <x v="17"/>
    <n v="1132"/>
    <x v="513"/>
  </r>
  <r>
    <x v="32"/>
    <m/>
    <n v="0.90200000000000002"/>
    <x v="7"/>
    <n v="1132"/>
    <x v="514"/>
  </r>
  <r>
    <x v="32"/>
    <m/>
    <n v="3.0000000000000001E-3"/>
    <x v="16"/>
    <n v="1132"/>
    <x v="515"/>
  </r>
  <r>
    <x v="32"/>
    <m/>
    <n v="7.0000000000000001E-3"/>
    <x v="23"/>
    <n v="1132"/>
    <x v="516"/>
  </r>
  <r>
    <x v="32"/>
    <m/>
    <m/>
    <x v="0"/>
    <n v="1132"/>
    <x v="1"/>
  </r>
  <r>
    <x v="32"/>
    <s v="7f9f47574be4100aa226b879c232c8da49ca1261"/>
    <m/>
    <x v="0"/>
    <n v="133"/>
    <x v="1"/>
  </r>
  <r>
    <x v="32"/>
    <m/>
    <m/>
    <x v="0"/>
    <n v="133"/>
    <x v="1"/>
  </r>
  <r>
    <x v="32"/>
    <m/>
    <n v="1"/>
    <x v="16"/>
    <n v="133"/>
    <x v="517"/>
  </r>
  <r>
    <x v="32"/>
    <m/>
    <m/>
    <x v="0"/>
    <n v="133"/>
    <x v="1"/>
  </r>
  <r>
    <x v="32"/>
    <s v="293993b4535d32464a87e15e4abd7ae3a2eee891"/>
    <m/>
    <x v="0"/>
    <n v="20"/>
    <x v="1"/>
  </r>
  <r>
    <x v="32"/>
    <m/>
    <m/>
    <x v="0"/>
    <n v="20"/>
    <x v="1"/>
  </r>
  <r>
    <x v="32"/>
    <m/>
    <n v="0.18"/>
    <x v="20"/>
    <n v="20"/>
    <x v="20"/>
  </r>
  <r>
    <x v="32"/>
    <m/>
    <n v="0.81899999999999995"/>
    <x v="16"/>
    <n v="20"/>
    <x v="518"/>
  </r>
  <r>
    <x v="32"/>
    <m/>
    <m/>
    <x v="0"/>
    <n v="20"/>
    <x v="1"/>
  </r>
  <r>
    <x v="32"/>
    <s v="7915e212dc903f8d65b5c67d3c1bc501e0d3e610"/>
    <m/>
    <x v="0"/>
    <n v="95"/>
    <x v="1"/>
  </r>
  <r>
    <x v="32"/>
    <m/>
    <m/>
    <x v="0"/>
    <n v="95"/>
    <x v="1"/>
  </r>
  <r>
    <x v="32"/>
    <m/>
    <n v="0.32"/>
    <x v="53"/>
    <n v="95"/>
    <x v="519"/>
  </r>
  <r>
    <x v="32"/>
    <m/>
    <n v="0.23400000000000001"/>
    <x v="14"/>
    <n v="95"/>
    <x v="520"/>
  </r>
  <r>
    <x v="32"/>
    <m/>
    <n v="0.44400000000000001"/>
    <x v="16"/>
    <n v="95"/>
    <x v="521"/>
  </r>
  <r>
    <x v="32"/>
    <m/>
    <m/>
    <x v="0"/>
    <n v="95"/>
    <x v="1"/>
  </r>
  <r>
    <x v="32"/>
    <s v="0d5acb0e3a6b0f1cdf7f252aa9a13afb1e884848"/>
    <m/>
    <x v="0"/>
    <n v="453"/>
    <x v="1"/>
  </r>
  <r>
    <x v="32"/>
    <m/>
    <m/>
    <x v="0"/>
    <n v="453"/>
    <x v="1"/>
  </r>
  <r>
    <x v="32"/>
    <m/>
    <n v="0.626"/>
    <x v="53"/>
    <n v="453"/>
    <x v="522"/>
  </r>
  <r>
    <x v="32"/>
    <m/>
    <n v="6.7000000000000004E-2"/>
    <x v="20"/>
    <n v="453"/>
    <x v="523"/>
  </r>
  <r>
    <x v="32"/>
    <m/>
    <n v="0.30599999999999999"/>
    <x v="16"/>
    <n v="453"/>
    <x v="524"/>
  </r>
  <r>
    <x v="32"/>
    <m/>
    <m/>
    <x v="0"/>
    <n v="453"/>
    <x v="1"/>
  </r>
  <r>
    <x v="32"/>
    <s v="ec4f2ef38ccf83ac1e57d55bd00816f1db72df2f"/>
    <m/>
    <x v="0"/>
    <n v="61"/>
    <x v="1"/>
  </r>
  <r>
    <x v="32"/>
    <m/>
    <m/>
    <x v="0"/>
    <n v="61"/>
    <x v="1"/>
  </r>
  <r>
    <x v="32"/>
    <m/>
    <n v="4.2000000000000003E-2"/>
    <x v="384"/>
    <n v="61"/>
    <x v="525"/>
  </r>
  <r>
    <x v="32"/>
    <m/>
    <n v="0.30199999999999999"/>
    <x v="73"/>
    <n v="61"/>
    <x v="526"/>
  </r>
  <r>
    <x v="32"/>
    <m/>
    <n v="9.9000000000000005E-2"/>
    <x v="53"/>
    <n v="61"/>
    <x v="527"/>
  </r>
  <r>
    <x v="32"/>
    <m/>
    <n v="0.55600000000000005"/>
    <x v="16"/>
    <n v="61"/>
    <x v="528"/>
  </r>
  <r>
    <x v="32"/>
    <m/>
    <m/>
    <x v="0"/>
    <n v="61"/>
    <x v="1"/>
  </r>
  <r>
    <x v="32"/>
    <s v="8c98fd5efa6c76d6b7b1d51862b599f2f93d5f85"/>
    <m/>
    <x v="0"/>
    <n v="33"/>
    <x v="1"/>
  </r>
  <r>
    <x v="32"/>
    <m/>
    <m/>
    <x v="0"/>
    <n v="33"/>
    <x v="1"/>
  </r>
  <r>
    <x v="32"/>
    <m/>
    <n v="1"/>
    <x v="73"/>
    <n v="33"/>
    <x v="529"/>
  </r>
  <r>
    <x v="33"/>
    <m/>
    <m/>
    <x v="0"/>
    <n v="33"/>
    <x v="1"/>
  </r>
  <r>
    <x v="33"/>
    <s v="caa0432e6e3f3f5355dcedbc2352625b07453435"/>
    <m/>
    <x v="0"/>
    <n v="127"/>
    <x v="1"/>
  </r>
  <r>
    <x v="33"/>
    <m/>
    <m/>
    <x v="0"/>
    <n v="127"/>
    <x v="1"/>
  </r>
  <r>
    <x v="33"/>
    <m/>
    <n v="0.32900000000000001"/>
    <x v="84"/>
    <n v="127"/>
    <x v="530"/>
  </r>
  <r>
    <x v="33"/>
    <m/>
    <n v="0.42799999999999999"/>
    <x v="7"/>
    <n v="127"/>
    <x v="531"/>
  </r>
  <r>
    <x v="33"/>
    <m/>
    <n v="0.24199999999999999"/>
    <x v="20"/>
    <n v="127"/>
    <x v="532"/>
  </r>
  <r>
    <x v="33"/>
    <m/>
    <m/>
    <x v="0"/>
    <n v="127"/>
    <x v="1"/>
  </r>
  <r>
    <x v="33"/>
    <s v="655f58f01b010a98256e9c2f0e34f7910570aa72"/>
    <m/>
    <x v="0"/>
    <n v="93"/>
    <x v="1"/>
  </r>
  <r>
    <x v="33"/>
    <m/>
    <m/>
    <x v="0"/>
    <n v="93"/>
    <x v="1"/>
  </r>
  <r>
    <x v="33"/>
    <m/>
    <n v="3.3000000000000002E-2"/>
    <x v="7"/>
    <n v="93"/>
    <x v="533"/>
  </r>
  <r>
    <x v="33"/>
    <m/>
    <n v="0.96599999999999997"/>
    <x v="21"/>
    <n v="93"/>
    <x v="534"/>
  </r>
  <r>
    <x v="33"/>
    <m/>
    <m/>
    <x v="0"/>
    <n v="93"/>
    <x v="1"/>
  </r>
  <r>
    <x v="33"/>
    <s v="0a7accd28c89b91ca85b57a5b152dbbd8014c58c"/>
    <m/>
    <x v="0"/>
    <n v="542"/>
    <x v="1"/>
  </r>
  <r>
    <x v="33"/>
    <m/>
    <m/>
    <x v="0"/>
    <n v="542"/>
    <x v="1"/>
  </r>
  <r>
    <x v="33"/>
    <m/>
    <n v="0.29899999999999999"/>
    <x v="17"/>
    <n v="542"/>
    <x v="535"/>
  </r>
  <r>
    <x v="33"/>
    <m/>
    <n v="0.19700000000000001"/>
    <x v="20"/>
    <n v="542"/>
    <x v="536"/>
  </r>
  <r>
    <x v="33"/>
    <m/>
    <n v="0.498"/>
    <x v="21"/>
    <n v="542"/>
    <x v="537"/>
  </r>
  <r>
    <x v="33"/>
    <m/>
    <n v="4.0000000000000001E-3"/>
    <x v="23"/>
    <n v="542"/>
    <x v="538"/>
  </r>
  <r>
    <x v="33"/>
    <m/>
    <m/>
    <x v="0"/>
    <n v="542"/>
    <x v="1"/>
  </r>
  <r>
    <x v="33"/>
    <s v="5b6e8778de15735391f5e5181961eee907c57a8d"/>
    <m/>
    <x v="0"/>
    <n v="196"/>
    <x v="1"/>
  </r>
  <r>
    <x v="33"/>
    <m/>
    <m/>
    <x v="0"/>
    <n v="196"/>
    <x v="1"/>
  </r>
  <r>
    <x v="33"/>
    <m/>
    <n v="0.99399999999999999"/>
    <x v="21"/>
    <n v="196"/>
    <x v="539"/>
  </r>
  <r>
    <x v="33"/>
    <m/>
    <n v="5.0000000000000001E-3"/>
    <x v="23"/>
    <n v="196"/>
    <x v="540"/>
  </r>
  <r>
    <x v="33"/>
    <m/>
    <m/>
    <x v="0"/>
    <n v="196"/>
    <x v="1"/>
  </r>
  <r>
    <x v="33"/>
    <s v="c9b6f371a00112af31b5fc76297ab3605d47dd25"/>
    <m/>
    <x v="0"/>
    <n v="171"/>
    <x v="1"/>
  </r>
  <r>
    <x v="33"/>
    <m/>
    <m/>
    <x v="0"/>
    <n v="171"/>
    <x v="1"/>
  </r>
  <r>
    <x v="33"/>
    <m/>
    <n v="0.68"/>
    <x v="84"/>
    <n v="171"/>
    <x v="541"/>
  </r>
  <r>
    <x v="33"/>
    <m/>
    <n v="2.4E-2"/>
    <x v="12"/>
    <n v="171"/>
    <x v="542"/>
  </r>
  <r>
    <x v="33"/>
    <m/>
    <n v="0.29499999999999998"/>
    <x v="79"/>
    <n v="171"/>
    <x v="543"/>
  </r>
  <r>
    <x v="33"/>
    <m/>
    <m/>
    <x v="0"/>
    <n v="171"/>
    <x v="1"/>
  </r>
  <r>
    <x v="33"/>
    <s v="b208bb85e809e73a2f3c28584d27f6966e32e276"/>
    <m/>
    <x v="0"/>
    <n v="556"/>
    <x v="1"/>
  </r>
  <r>
    <x v="33"/>
    <m/>
    <m/>
    <x v="0"/>
    <n v="556"/>
    <x v="1"/>
  </r>
  <r>
    <x v="33"/>
    <m/>
    <n v="0.53400000000000003"/>
    <x v="385"/>
    <n v="556"/>
    <x v="544"/>
  </r>
  <r>
    <x v="33"/>
    <m/>
    <n v="0.46500000000000002"/>
    <x v="384"/>
    <n v="556"/>
    <x v="545"/>
  </r>
  <r>
    <x v="33"/>
    <m/>
    <m/>
    <x v="0"/>
    <n v="556"/>
    <x v="1"/>
  </r>
  <r>
    <x v="33"/>
    <s v="2326733efda1097c284c8ba1cb82df3297aa8e1f"/>
    <m/>
    <x v="0"/>
    <n v="4"/>
    <x v="1"/>
  </r>
  <r>
    <x v="33"/>
    <m/>
    <m/>
    <x v="0"/>
    <n v="4"/>
    <x v="1"/>
  </r>
  <r>
    <x v="33"/>
    <m/>
    <n v="1"/>
    <x v="385"/>
    <n v="4"/>
    <x v="12"/>
  </r>
  <r>
    <x v="33"/>
    <m/>
    <m/>
    <x v="0"/>
    <n v="4"/>
    <x v="1"/>
  </r>
  <r>
    <x v="33"/>
    <s v="71d75ac4865665f4418a5f26200506f45a6d98d1"/>
    <m/>
    <x v="0"/>
    <n v="44"/>
    <x v="1"/>
  </r>
  <r>
    <x v="33"/>
    <m/>
    <m/>
    <x v="0"/>
    <n v="44"/>
    <x v="1"/>
  </r>
  <r>
    <x v="33"/>
    <m/>
    <n v="1"/>
    <x v="386"/>
    <n v="44"/>
    <x v="13"/>
  </r>
  <r>
    <x v="33"/>
    <m/>
    <m/>
    <x v="0"/>
    <n v="44"/>
    <x v="1"/>
  </r>
  <r>
    <x v="33"/>
    <s v="cd57c77fd4cf42173a5c9209032ef72504f4ecfa"/>
    <m/>
    <x v="0"/>
    <n v="79"/>
    <x v="1"/>
  </r>
  <r>
    <x v="33"/>
    <m/>
    <m/>
    <x v="0"/>
    <n v="79"/>
    <x v="1"/>
  </r>
  <r>
    <x v="33"/>
    <m/>
    <n v="0.95499999999999996"/>
    <x v="84"/>
    <n v="79"/>
    <x v="546"/>
  </r>
  <r>
    <x v="33"/>
    <m/>
    <n v="4.3999999999999997E-2"/>
    <x v="79"/>
    <n v="79"/>
    <x v="547"/>
  </r>
  <r>
    <x v="33"/>
    <m/>
    <m/>
    <x v="0"/>
    <n v="79"/>
    <x v="1"/>
  </r>
  <r>
    <x v="33"/>
    <s v="1eb659385f121af14b521690c4310259b4b0f733"/>
    <m/>
    <x v="0"/>
    <n v="99"/>
    <x v="1"/>
  </r>
  <r>
    <x v="33"/>
    <m/>
    <m/>
    <x v="0"/>
    <n v="99"/>
    <x v="1"/>
  </r>
  <r>
    <x v="33"/>
    <m/>
    <n v="1"/>
    <x v="8"/>
    <n v="99"/>
    <x v="548"/>
  </r>
  <r>
    <x v="33"/>
    <m/>
    <m/>
    <x v="0"/>
    <n v="99"/>
    <x v="1"/>
  </r>
  <r>
    <x v="33"/>
    <s v="b13b6d94618848579855da4114025fabee85cb6d"/>
    <m/>
    <x v="0"/>
    <n v="183"/>
    <x v="1"/>
  </r>
  <r>
    <x v="33"/>
    <m/>
    <m/>
    <x v="0"/>
    <n v="183"/>
    <x v="1"/>
  </r>
  <r>
    <x v="33"/>
    <m/>
    <n v="0.33500000000000002"/>
    <x v="11"/>
    <n v="183"/>
    <x v="549"/>
  </r>
  <r>
    <x v="33"/>
    <m/>
    <n v="0.34699999999999998"/>
    <x v="8"/>
    <n v="183"/>
    <x v="550"/>
  </r>
  <r>
    <x v="33"/>
    <m/>
    <n v="0.316"/>
    <x v="7"/>
    <n v="183"/>
    <x v="551"/>
  </r>
  <r>
    <x v="33"/>
    <m/>
    <m/>
    <x v="0"/>
    <n v="183"/>
    <x v="1"/>
  </r>
  <r>
    <x v="33"/>
    <s v="4add46aa8dd05a5c6d8af2c798eef6e9b5e4164b"/>
    <m/>
    <x v="0"/>
    <n v="923"/>
    <x v="1"/>
  </r>
  <r>
    <x v="33"/>
    <m/>
    <m/>
    <x v="0"/>
    <n v="923"/>
    <x v="1"/>
  </r>
  <r>
    <x v="33"/>
    <m/>
    <n v="0"/>
    <x v="22"/>
    <n v="923"/>
    <x v="1"/>
  </r>
  <r>
    <x v="33"/>
    <m/>
    <n v="0.999"/>
    <x v="87"/>
    <n v="923"/>
    <x v="552"/>
  </r>
  <r>
    <x v="34"/>
    <m/>
    <m/>
    <x v="0"/>
    <n v="923"/>
    <x v="1"/>
  </r>
  <r>
    <x v="34"/>
    <s v="83f2b119dfbd527c73ce0f63d3c6dcb586edb33f"/>
    <m/>
    <x v="0"/>
    <n v="202"/>
    <x v="1"/>
  </r>
  <r>
    <x v="34"/>
    <m/>
    <m/>
    <x v="0"/>
    <n v="202"/>
    <x v="1"/>
  </r>
  <r>
    <x v="34"/>
    <m/>
    <n v="1"/>
    <x v="82"/>
    <n v="202"/>
    <x v="553"/>
  </r>
  <r>
    <x v="34"/>
    <m/>
    <m/>
    <x v="0"/>
    <n v="202"/>
    <x v="1"/>
  </r>
  <r>
    <x v="34"/>
    <s v="fceab66c30c64d5c9de1454c2c412445ef8b0362"/>
    <m/>
    <x v="0"/>
    <n v="418"/>
    <x v="1"/>
  </r>
  <r>
    <x v="34"/>
    <m/>
    <m/>
    <x v="0"/>
    <n v="418"/>
    <x v="1"/>
  </r>
  <r>
    <x v="34"/>
    <m/>
    <n v="1"/>
    <x v="82"/>
    <n v="418"/>
    <x v="554"/>
  </r>
  <r>
    <x v="34"/>
    <m/>
    <m/>
    <x v="0"/>
    <n v="418"/>
    <x v="1"/>
  </r>
  <r>
    <x v="34"/>
    <s v="09815011a48ce9753cd9bb5cd6fe48541897c576"/>
    <m/>
    <x v="0"/>
    <n v="760"/>
    <x v="1"/>
  </r>
  <r>
    <x v="34"/>
    <m/>
    <m/>
    <x v="0"/>
    <n v="760"/>
    <x v="1"/>
  </r>
  <r>
    <x v="34"/>
    <m/>
    <n v="0.99099999999999999"/>
    <x v="82"/>
    <n v="760"/>
    <x v="555"/>
  </r>
  <r>
    <x v="34"/>
    <m/>
    <n v="8.0000000000000002E-3"/>
    <x v="23"/>
    <n v="760"/>
    <x v="556"/>
  </r>
  <r>
    <x v="35"/>
    <m/>
    <m/>
    <x v="0"/>
    <n v="760"/>
    <x v="1"/>
  </r>
  <r>
    <x v="35"/>
    <s v="eec11bb2f9e7f428afcfe4036a79dbc231e1d6a0"/>
    <m/>
    <x v="0"/>
    <n v="105"/>
    <x v="1"/>
  </r>
  <r>
    <x v="35"/>
    <m/>
    <m/>
    <x v="0"/>
    <n v="105"/>
    <x v="1"/>
  </r>
  <r>
    <x v="35"/>
    <m/>
    <n v="1"/>
    <x v="13"/>
    <n v="105"/>
    <x v="557"/>
  </r>
  <r>
    <x v="35"/>
    <m/>
    <m/>
    <x v="0"/>
    <n v="105"/>
    <x v="1"/>
  </r>
  <r>
    <x v="35"/>
    <s v="d432d2e50be1974bff5c30b9911e5a6ddf27a725"/>
    <m/>
    <x v="0"/>
    <n v="229"/>
    <x v="1"/>
  </r>
  <r>
    <x v="35"/>
    <m/>
    <m/>
    <x v="0"/>
    <n v="229"/>
    <x v="1"/>
  </r>
  <r>
    <x v="35"/>
    <m/>
    <n v="1"/>
    <x v="13"/>
    <n v="229"/>
    <x v="558"/>
  </r>
  <r>
    <x v="35"/>
    <m/>
    <m/>
    <x v="0"/>
    <n v="229"/>
    <x v="1"/>
  </r>
  <r>
    <x v="35"/>
    <s v="31dd0e70b3e3d84d2f048b6dcd522c6b409f913f"/>
    <m/>
    <x v="0"/>
    <n v="88"/>
    <x v="1"/>
  </r>
  <r>
    <x v="35"/>
    <m/>
    <m/>
    <x v="0"/>
    <n v="88"/>
    <x v="1"/>
  </r>
  <r>
    <x v="35"/>
    <m/>
    <n v="1"/>
    <x v="13"/>
    <n v="88"/>
    <x v="559"/>
  </r>
  <r>
    <x v="35"/>
    <m/>
    <m/>
    <x v="0"/>
    <n v="88"/>
    <x v="1"/>
  </r>
  <r>
    <x v="35"/>
    <s v="072d42fd7f374de0e4ce59b5ce711df4f5bff744"/>
    <m/>
    <x v="0"/>
    <n v="279"/>
    <x v="1"/>
  </r>
  <r>
    <x v="35"/>
    <m/>
    <m/>
    <x v="0"/>
    <n v="279"/>
    <x v="1"/>
  </r>
  <r>
    <x v="35"/>
    <m/>
    <n v="1"/>
    <x v="13"/>
    <n v="279"/>
    <x v="560"/>
  </r>
  <r>
    <x v="35"/>
    <m/>
    <m/>
    <x v="0"/>
    <n v="279"/>
    <x v="1"/>
  </r>
  <r>
    <x v="35"/>
    <s v="c0fcdc06f1b1af2fdb88fbef0cd85546a848be50"/>
    <m/>
    <x v="0"/>
    <n v="266"/>
    <x v="1"/>
  </r>
  <r>
    <x v="35"/>
    <m/>
    <m/>
    <x v="0"/>
    <n v="266"/>
    <x v="1"/>
  </r>
  <r>
    <x v="35"/>
    <m/>
    <n v="6.0000000000000001E-3"/>
    <x v="22"/>
    <n v="266"/>
    <x v="561"/>
  </r>
  <r>
    <x v="35"/>
    <m/>
    <n v="0.99299999999999999"/>
    <x v="13"/>
    <n v="266"/>
    <x v="562"/>
  </r>
  <r>
    <x v="35"/>
    <m/>
    <m/>
    <x v="0"/>
    <n v="266"/>
    <x v="1"/>
  </r>
  <r>
    <x v="35"/>
    <s v="d9c3bebb6b5b48dea69d5548b2d75db009812ee5"/>
    <m/>
    <x v="0"/>
    <n v="17"/>
    <x v="1"/>
  </r>
  <r>
    <x v="35"/>
    <m/>
    <m/>
    <x v="0"/>
    <n v="17"/>
    <x v="1"/>
  </r>
  <r>
    <x v="35"/>
    <m/>
    <n v="1"/>
    <x v="13"/>
    <n v="17"/>
    <x v="162"/>
  </r>
  <r>
    <x v="35"/>
    <m/>
    <m/>
    <x v="0"/>
    <n v="17"/>
    <x v="1"/>
  </r>
  <r>
    <x v="35"/>
    <s v="b6fe6121a9942ba4d0b41a9f4d7d5f023bbb4ff1"/>
    <m/>
    <x v="0"/>
    <n v="267"/>
    <x v="1"/>
  </r>
  <r>
    <x v="35"/>
    <m/>
    <m/>
    <x v="0"/>
    <n v="267"/>
    <x v="1"/>
  </r>
  <r>
    <x v="35"/>
    <m/>
    <n v="3.0000000000000001E-3"/>
    <x v="22"/>
    <n v="267"/>
    <x v="563"/>
  </r>
  <r>
    <x v="35"/>
    <m/>
    <n v="0.79900000000000004"/>
    <x v="13"/>
    <n v="267"/>
    <x v="564"/>
  </r>
  <r>
    <x v="35"/>
    <m/>
    <n v="0.19700000000000001"/>
    <x v="7"/>
    <n v="267"/>
    <x v="565"/>
  </r>
  <r>
    <x v="35"/>
    <m/>
    <m/>
    <x v="0"/>
    <n v="267"/>
    <x v="1"/>
  </r>
  <r>
    <x v="35"/>
    <s v="1881bea84dbf26aec2e6231231e24ae0fe48bb4e"/>
    <m/>
    <x v="0"/>
    <n v="49"/>
    <x v="1"/>
  </r>
  <r>
    <x v="35"/>
    <m/>
    <m/>
    <x v="0"/>
    <n v="49"/>
    <x v="1"/>
  </r>
  <r>
    <x v="35"/>
    <m/>
    <n v="1"/>
    <x v="13"/>
    <n v="49"/>
    <x v="566"/>
  </r>
  <r>
    <x v="35"/>
    <m/>
    <m/>
    <x v="0"/>
    <n v="49"/>
    <x v="1"/>
  </r>
  <r>
    <x v="35"/>
    <s v="9ce6d26279363cde5bb2dc0266415b0dd6f646a0"/>
    <m/>
    <x v="0"/>
    <n v="880"/>
    <x v="1"/>
  </r>
  <r>
    <x v="35"/>
    <m/>
    <m/>
    <x v="0"/>
    <n v="880"/>
    <x v="1"/>
  </r>
  <r>
    <x v="35"/>
    <m/>
    <n v="0.98699999999999999"/>
    <x v="13"/>
    <n v="880"/>
    <x v="567"/>
  </r>
  <r>
    <x v="35"/>
    <m/>
    <n v="4.0000000000000001E-3"/>
    <x v="7"/>
    <n v="880"/>
    <x v="568"/>
  </r>
  <r>
    <x v="35"/>
    <m/>
    <n v="8.0000000000000002E-3"/>
    <x v="23"/>
    <n v="880"/>
    <x v="569"/>
  </r>
  <r>
    <x v="35"/>
    <m/>
    <m/>
    <x v="0"/>
    <n v="880"/>
    <x v="1"/>
  </r>
  <r>
    <x v="35"/>
    <s v="11034679871b5ad8afa0c18fccd8c19289f7e1c1"/>
    <m/>
    <x v="0"/>
    <n v="179"/>
    <x v="1"/>
  </r>
  <r>
    <x v="35"/>
    <m/>
    <m/>
    <x v="0"/>
    <n v="179"/>
    <x v="1"/>
  </r>
  <r>
    <x v="35"/>
    <m/>
    <n v="0.93799999999999994"/>
    <x v="13"/>
    <n v="179"/>
    <x v="570"/>
  </r>
  <r>
    <x v="35"/>
    <m/>
    <n v="4.7E-2"/>
    <x v="7"/>
    <n v="179"/>
    <x v="571"/>
  </r>
  <r>
    <x v="35"/>
    <m/>
    <n v="1.4E-2"/>
    <x v="23"/>
    <n v="179"/>
    <x v="278"/>
  </r>
  <r>
    <x v="35"/>
    <m/>
    <m/>
    <x v="0"/>
    <n v="179"/>
    <x v="1"/>
  </r>
  <r>
    <x v="35"/>
    <s v="c1659f322c082f20c0256cd4779e2c38a2b56ecc"/>
    <m/>
    <x v="0"/>
    <n v="4"/>
    <x v="1"/>
  </r>
  <r>
    <x v="35"/>
    <m/>
    <m/>
    <x v="0"/>
    <n v="4"/>
    <x v="1"/>
  </r>
  <r>
    <x v="35"/>
    <m/>
    <n v="1"/>
    <x v="13"/>
    <n v="4"/>
    <x v="12"/>
  </r>
  <r>
    <x v="35"/>
    <m/>
    <m/>
    <x v="0"/>
    <n v="4"/>
    <x v="1"/>
  </r>
  <r>
    <x v="35"/>
    <s v="5bb8d17eacd7e6d5bb9ea5ef18167664b645eb3c"/>
    <m/>
    <x v="0"/>
    <n v="307"/>
    <x v="1"/>
  </r>
  <r>
    <x v="35"/>
    <m/>
    <m/>
    <x v="0"/>
    <n v="307"/>
    <x v="1"/>
  </r>
  <r>
    <x v="35"/>
    <m/>
    <n v="0.92700000000000005"/>
    <x v="13"/>
    <n v="307"/>
    <x v="572"/>
  </r>
  <r>
    <x v="35"/>
    <m/>
    <n v="6.6000000000000003E-2"/>
    <x v="7"/>
    <n v="307"/>
    <x v="573"/>
  </r>
  <r>
    <x v="35"/>
    <m/>
    <n v="6.0000000000000001E-3"/>
    <x v="23"/>
    <n v="307"/>
    <x v="574"/>
  </r>
  <r>
    <x v="35"/>
    <m/>
    <m/>
    <x v="0"/>
    <n v="307"/>
    <x v="1"/>
  </r>
  <r>
    <x v="35"/>
    <s v="3be5d76cc11ee3e8412299b6f6d42c5f655bed06"/>
    <m/>
    <x v="0"/>
    <n v="131"/>
    <x v="1"/>
  </r>
  <r>
    <x v="35"/>
    <m/>
    <m/>
    <x v="0"/>
    <n v="131"/>
    <x v="1"/>
  </r>
  <r>
    <x v="35"/>
    <m/>
    <n v="5.0999999999999997E-2"/>
    <x v="1"/>
    <n v="131"/>
    <x v="575"/>
  </r>
  <r>
    <x v="35"/>
    <m/>
    <n v="5.8000000000000003E-2"/>
    <x v="69"/>
    <n v="131"/>
    <x v="576"/>
  </r>
  <r>
    <x v="35"/>
    <m/>
    <n v="6.4000000000000001E-2"/>
    <x v="8"/>
    <n v="131"/>
    <x v="577"/>
  </r>
  <r>
    <x v="35"/>
    <m/>
    <n v="0.21299999999999999"/>
    <x v="13"/>
    <n v="131"/>
    <x v="578"/>
  </r>
  <r>
    <x v="35"/>
    <m/>
    <n v="0.45"/>
    <x v="7"/>
    <n v="131"/>
    <x v="579"/>
  </r>
  <r>
    <x v="35"/>
    <m/>
    <n v="0.161"/>
    <x v="16"/>
    <n v="131"/>
    <x v="580"/>
  </r>
  <r>
    <x v="35"/>
    <m/>
    <m/>
    <x v="0"/>
    <n v="131"/>
    <x v="1"/>
  </r>
  <r>
    <x v="35"/>
    <s v="a156d9a1bd205367c5b4dd8d12e6246090fafbbd"/>
    <m/>
    <x v="0"/>
    <n v="655"/>
    <x v="1"/>
  </r>
  <r>
    <x v="35"/>
    <m/>
    <m/>
    <x v="0"/>
    <n v="655"/>
    <x v="1"/>
  </r>
  <r>
    <x v="35"/>
    <m/>
    <n v="0.94"/>
    <x v="13"/>
    <n v="655"/>
    <x v="581"/>
  </r>
  <r>
    <x v="35"/>
    <m/>
    <n v="1.4999999999999999E-2"/>
    <x v="7"/>
    <n v="655"/>
    <x v="582"/>
  </r>
  <r>
    <x v="35"/>
    <m/>
    <n v="7.0000000000000001E-3"/>
    <x v="20"/>
    <n v="655"/>
    <x v="583"/>
  </r>
  <r>
    <x v="35"/>
    <m/>
    <n v="1.2999999999999999E-2"/>
    <x v="79"/>
    <n v="655"/>
    <x v="584"/>
  </r>
  <r>
    <x v="35"/>
    <m/>
    <n v="2.4E-2"/>
    <x v="23"/>
    <n v="655"/>
    <x v="585"/>
  </r>
  <r>
    <x v="36"/>
    <m/>
    <m/>
    <x v="0"/>
    <n v="655"/>
    <x v="1"/>
  </r>
  <r>
    <x v="36"/>
    <s v="0ee5538e5d03b678005ea8442d21cf18751c4afb"/>
    <m/>
    <x v="0"/>
    <n v="2"/>
    <x v="1"/>
  </r>
  <r>
    <x v="36"/>
    <m/>
    <m/>
    <x v="0"/>
    <n v="2"/>
    <x v="1"/>
  </r>
  <r>
    <x v="36"/>
    <m/>
    <n v="1"/>
    <x v="76"/>
    <n v="2"/>
    <x v="41"/>
  </r>
  <r>
    <x v="37"/>
    <m/>
    <m/>
    <x v="0"/>
    <n v="2"/>
    <x v="1"/>
  </r>
  <r>
    <x v="37"/>
    <s v="0cc8d91cb3f1a60d5a80f97ec13660b850b99bc3"/>
    <m/>
    <x v="0"/>
    <n v="36"/>
    <x v="1"/>
  </r>
  <r>
    <x v="37"/>
    <m/>
    <m/>
    <x v="0"/>
    <n v="36"/>
    <x v="1"/>
  </r>
  <r>
    <x v="37"/>
    <m/>
    <n v="0.54600000000000004"/>
    <x v="10"/>
    <n v="36"/>
    <x v="586"/>
  </r>
  <r>
    <x v="37"/>
    <m/>
    <n v="0.22600000000000001"/>
    <x v="86"/>
    <n v="36"/>
    <x v="587"/>
  </r>
  <r>
    <x v="37"/>
    <m/>
    <n v="0.22700000000000001"/>
    <x v="12"/>
    <n v="36"/>
    <x v="588"/>
  </r>
  <r>
    <x v="38"/>
    <m/>
    <m/>
    <x v="0"/>
    <n v="36"/>
    <x v="1"/>
  </r>
  <r>
    <x v="38"/>
    <s v="a353e16805d573af3d5ab4d32fbda87ec98d5c40"/>
    <m/>
    <x v="0"/>
    <n v="1908"/>
    <x v="1"/>
  </r>
  <r>
    <x v="38"/>
    <m/>
    <m/>
    <x v="0"/>
    <n v="1908"/>
    <x v="1"/>
  </r>
  <r>
    <x v="38"/>
    <m/>
    <n v="4.0000000000000001E-3"/>
    <x v="1"/>
    <n v="1908"/>
    <x v="307"/>
  </r>
  <r>
    <x v="38"/>
    <m/>
    <n v="5.0000000000000001E-3"/>
    <x v="69"/>
    <n v="1908"/>
    <x v="308"/>
  </r>
  <r>
    <x v="38"/>
    <m/>
    <n v="2.1000000000000001E-2"/>
    <x v="8"/>
    <n v="1908"/>
    <x v="309"/>
  </r>
  <r>
    <x v="38"/>
    <m/>
    <n v="2E-3"/>
    <x v="78"/>
    <n v="1908"/>
    <x v="310"/>
  </r>
  <r>
    <x v="38"/>
    <m/>
    <n v="1.7999999999999999E-2"/>
    <x v="13"/>
    <n v="1908"/>
    <x v="311"/>
  </r>
  <r>
    <x v="38"/>
    <m/>
    <n v="7.0000000000000001E-3"/>
    <x v="2"/>
    <n v="1908"/>
    <x v="312"/>
  </r>
  <r>
    <x v="38"/>
    <m/>
    <n v="4.9000000000000002E-2"/>
    <x v="7"/>
    <n v="1908"/>
    <x v="313"/>
  </r>
  <r>
    <x v="38"/>
    <m/>
    <n v="1E-3"/>
    <x v="85"/>
    <n v="1908"/>
    <x v="314"/>
  </r>
  <r>
    <x v="38"/>
    <m/>
    <n v="0.88800000000000001"/>
    <x v="20"/>
    <n v="1908"/>
    <x v="315"/>
  </r>
  <r>
    <x v="38"/>
    <m/>
    <n v="1E-3"/>
    <x v="16"/>
    <n v="1908"/>
    <x v="314"/>
  </r>
  <r>
    <x v="38"/>
    <m/>
    <m/>
    <x v="0"/>
    <n v="1908"/>
    <x v="1"/>
  </r>
  <r>
    <x v="38"/>
    <s v="8ec5d664cbc47578d01ffb07aa31f32544b1a345"/>
    <m/>
    <x v="0"/>
    <n v="8"/>
    <x v="1"/>
  </r>
  <r>
    <x v="38"/>
    <m/>
    <m/>
    <x v="0"/>
    <n v="8"/>
    <x v="1"/>
  </r>
  <r>
    <x v="38"/>
    <m/>
    <n v="1"/>
    <x v="13"/>
    <n v="8"/>
    <x v="100"/>
  </r>
  <r>
    <x v="38"/>
    <m/>
    <m/>
    <x v="0"/>
    <n v="8"/>
    <x v="1"/>
  </r>
  <r>
    <x v="38"/>
    <s v="cdd1172ad392b8c2321e4e140b020edf8c97b7c9"/>
    <m/>
    <x v="0"/>
    <n v="140"/>
    <x v="1"/>
  </r>
  <r>
    <x v="38"/>
    <m/>
    <m/>
    <x v="0"/>
    <n v="140"/>
    <x v="1"/>
  </r>
  <r>
    <x v="38"/>
    <m/>
    <n v="4.8000000000000001E-2"/>
    <x v="382"/>
    <n v="140"/>
    <x v="589"/>
  </r>
  <r>
    <x v="38"/>
    <m/>
    <n v="0.67"/>
    <x v="7"/>
    <n v="140"/>
    <x v="590"/>
  </r>
  <r>
    <x v="38"/>
    <m/>
    <n v="0.28100000000000003"/>
    <x v="20"/>
    <n v="140"/>
    <x v="591"/>
  </r>
  <r>
    <x v="39"/>
    <m/>
    <m/>
    <x v="0"/>
    <n v="140"/>
    <x v="1"/>
  </r>
  <r>
    <x v="39"/>
    <s v="a98f839cf93baba5e424c427f4ed73395e7c3c1e"/>
    <m/>
    <x v="0"/>
    <n v="80"/>
    <x v="1"/>
  </r>
  <r>
    <x v="39"/>
    <m/>
    <m/>
    <x v="0"/>
    <n v="80"/>
    <x v="1"/>
  </r>
  <r>
    <x v="39"/>
    <m/>
    <n v="6.7000000000000004E-2"/>
    <x v="80"/>
    <n v="80"/>
    <x v="592"/>
  </r>
  <r>
    <x v="39"/>
    <m/>
    <n v="0.01"/>
    <x v="383"/>
    <n v="80"/>
    <x v="593"/>
  </r>
  <r>
    <x v="39"/>
    <m/>
    <n v="1.0999999999999999E-2"/>
    <x v="387"/>
    <n v="80"/>
    <x v="594"/>
  </r>
  <r>
    <x v="39"/>
    <m/>
    <n v="7.0000000000000007E-2"/>
    <x v="388"/>
    <n v="80"/>
    <x v="595"/>
  </r>
  <r>
    <x v="39"/>
    <m/>
    <n v="1.6E-2"/>
    <x v="52"/>
    <n v="80"/>
    <x v="596"/>
  </r>
  <r>
    <x v="39"/>
    <m/>
    <n v="4.1000000000000002E-2"/>
    <x v="53"/>
    <n v="80"/>
    <x v="597"/>
  </r>
  <r>
    <x v="39"/>
    <m/>
    <n v="8.0000000000000002E-3"/>
    <x v="379"/>
    <n v="80"/>
    <x v="598"/>
  </r>
  <r>
    <x v="39"/>
    <m/>
    <n v="4.7E-2"/>
    <x v="20"/>
    <n v="80"/>
    <x v="599"/>
  </r>
  <r>
    <x v="39"/>
    <m/>
    <n v="2.1000000000000001E-2"/>
    <x v="86"/>
    <n v="80"/>
    <x v="600"/>
  </r>
  <r>
    <x v="39"/>
    <m/>
    <n v="6.4000000000000001E-2"/>
    <x v="12"/>
    <n v="80"/>
    <x v="601"/>
  </r>
  <r>
    <x v="39"/>
    <m/>
    <n v="0.54800000000000004"/>
    <x v="389"/>
    <n v="80"/>
    <x v="602"/>
  </r>
  <r>
    <x v="39"/>
    <m/>
    <n v="0.09"/>
    <x v="21"/>
    <n v="80"/>
    <x v="603"/>
  </r>
  <r>
    <x v="40"/>
    <m/>
    <m/>
    <x v="0"/>
    <m/>
    <x v="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Q395" firstHeaderRow="1" firstDataRow="2" firstDataCol="1"/>
  <pivotFields count="6">
    <pivotField axis="axisCol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showAll="0"/>
    <pivotField axis="axisRow" showAll="0">
      <items count="391">
        <item x="80"/>
        <item x="51"/>
        <item x="381"/>
        <item x="383"/>
        <item x="10"/>
        <item x="387"/>
        <item x="388"/>
        <item x="384"/>
        <item x="385"/>
        <item x="11"/>
        <item x="73"/>
        <item x="52"/>
        <item x="53"/>
        <item x="380"/>
        <item x="386"/>
        <item x="84"/>
        <item x="81"/>
        <item x="89"/>
        <item x="88"/>
        <item x="23"/>
        <item x="22"/>
        <item x="382"/>
        <item x="14"/>
        <item x="76"/>
        <item x="7"/>
        <item x="9"/>
        <item x="1"/>
        <item x="8"/>
        <item x="69"/>
        <item x="70"/>
        <item x="72"/>
        <item x="379"/>
        <item x="82"/>
        <item x="67"/>
        <item x="75"/>
        <item x="68"/>
        <item x="78"/>
        <item x="71"/>
        <item x="13"/>
        <item x="17"/>
        <item x="3"/>
        <item x="74"/>
        <item x="2"/>
        <item x="77"/>
        <item x="6"/>
        <item x="4"/>
        <item x="5"/>
        <item x="20"/>
        <item x="85"/>
        <item x="18"/>
        <item x="50"/>
        <item x="16"/>
        <item x="83"/>
        <item x="86"/>
        <item x="12"/>
        <item x="24"/>
        <item x="79"/>
        <item x="21"/>
        <item x="389"/>
        <item x="19"/>
        <item x="15"/>
        <item x="87"/>
        <item x="65"/>
        <item x="49"/>
        <item x="27"/>
        <item x="25"/>
        <item x="26"/>
        <item x="29"/>
        <item x="28"/>
        <item x="30"/>
        <item x="4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x="46"/>
        <item x="47"/>
        <item x="90"/>
        <item x="360"/>
        <item x="98"/>
        <item x="91"/>
        <item x="92"/>
        <item x="94"/>
        <item x="93"/>
        <item x="97"/>
        <item x="95"/>
        <item x="96"/>
        <item x="102"/>
        <item x="99"/>
        <item x="100"/>
        <item x="101"/>
        <item x="103"/>
        <item x="105"/>
        <item x="104"/>
        <item x="106"/>
        <item x="118"/>
        <item x="112"/>
        <item x="110"/>
        <item x="107"/>
        <item x="108"/>
        <item x="109"/>
        <item x="111"/>
        <item x="114"/>
        <item x="113"/>
        <item x="115"/>
        <item x="117"/>
        <item x="116"/>
        <item x="120"/>
        <item x="119"/>
        <item x="126"/>
        <item x="121"/>
        <item x="122"/>
        <item x="123"/>
        <item x="124"/>
        <item x="125"/>
        <item x="128"/>
        <item x="127"/>
        <item x="132"/>
        <item x="129"/>
        <item x="130"/>
        <item x="131"/>
        <item x="134"/>
        <item x="133"/>
        <item x="136"/>
        <item x="135"/>
        <item x="138"/>
        <item x="137"/>
        <item x="140"/>
        <item x="139"/>
        <item x="142"/>
        <item x="141"/>
        <item x="145"/>
        <item x="144"/>
        <item x="143"/>
        <item x="183"/>
        <item x="150"/>
        <item x="147"/>
        <item x="146"/>
        <item x="149"/>
        <item x="148"/>
        <item x="151"/>
        <item x="152"/>
        <item x="155"/>
        <item x="154"/>
        <item x="153"/>
        <item x="158"/>
        <item x="157"/>
        <item x="156"/>
        <item x="159"/>
        <item x="162"/>
        <item x="160"/>
        <item x="161"/>
        <item x="163"/>
        <item x="170"/>
        <item x="165"/>
        <item x="164"/>
        <item x="167"/>
        <item x="166"/>
        <item x="169"/>
        <item x="168"/>
        <item x="172"/>
        <item x="171"/>
        <item x="175"/>
        <item x="174"/>
        <item x="173"/>
        <item x="182"/>
        <item x="177"/>
        <item x="176"/>
        <item x="179"/>
        <item x="178"/>
        <item x="181"/>
        <item x="180"/>
        <item x="184"/>
        <item x="198"/>
        <item x="186"/>
        <item x="185"/>
        <item x="187"/>
        <item x="188"/>
        <item x="189"/>
        <item x="191"/>
        <item x="190"/>
        <item x="192"/>
        <item x="193"/>
        <item x="197"/>
        <item x="194"/>
        <item x="195"/>
        <item x="196"/>
        <item x="200"/>
        <item x="199"/>
        <item x="202"/>
        <item x="201"/>
        <item x="204"/>
        <item x="203"/>
        <item x="206"/>
        <item x="205"/>
        <item x="215"/>
        <item x="207"/>
        <item x="209"/>
        <item x="208"/>
        <item x="210"/>
        <item x="212"/>
        <item x="211"/>
        <item x="214"/>
        <item x="213"/>
        <item x="217"/>
        <item x="216"/>
        <item x="236"/>
        <item x="224"/>
        <item x="218"/>
        <item x="219"/>
        <item x="220"/>
        <item x="221"/>
        <item x="222"/>
        <item x="223"/>
        <item x="225"/>
        <item x="228"/>
        <item x="227"/>
        <item x="226"/>
        <item x="230"/>
        <item x="229"/>
        <item x="235"/>
        <item x="234"/>
        <item x="231"/>
        <item x="232"/>
        <item x="233"/>
        <item x="238"/>
        <item x="237"/>
        <item x="241"/>
        <item x="240"/>
        <item x="239"/>
        <item x="242"/>
        <item x="243"/>
        <item x="244"/>
        <item x="252"/>
        <item x="246"/>
        <item x="245"/>
        <item x="247"/>
        <item x="248"/>
        <item x="250"/>
        <item x="249"/>
        <item x="251"/>
        <item x="288"/>
        <item x="254"/>
        <item x="253"/>
        <item x="255"/>
        <item x="256"/>
        <item x="257"/>
        <item x="262"/>
        <item x="261"/>
        <item x="258"/>
        <item x="259"/>
        <item x="260"/>
        <item x="263"/>
        <item x="265"/>
        <item x="264"/>
        <item x="266"/>
        <item x="270"/>
        <item x="269"/>
        <item x="267"/>
        <item x="268"/>
        <item x="274"/>
        <item x="273"/>
        <item x="271"/>
        <item x="272"/>
        <item x="275"/>
        <item x="276"/>
        <item x="281"/>
        <item x="280"/>
        <item x="277"/>
        <item x="278"/>
        <item x="279"/>
        <item x="283"/>
        <item x="282"/>
        <item x="285"/>
        <item x="284"/>
        <item x="286"/>
        <item x="287"/>
        <item x="290"/>
        <item x="289"/>
        <item x="292"/>
        <item x="291"/>
        <item x="296"/>
        <item x="293"/>
        <item x="295"/>
        <item x="294"/>
        <item x="300"/>
        <item x="298"/>
        <item x="297"/>
        <item x="299"/>
        <item x="304"/>
        <item x="301"/>
        <item x="302"/>
        <item x="303"/>
        <item x="306"/>
        <item x="305"/>
        <item x="308"/>
        <item x="307"/>
        <item x="324"/>
        <item x="318"/>
        <item x="310"/>
        <item x="309"/>
        <item x="311"/>
        <item x="313"/>
        <item x="312"/>
        <item x="315"/>
        <item x="314"/>
        <item x="317"/>
        <item x="316"/>
        <item x="319"/>
        <item x="320"/>
        <item x="323"/>
        <item x="322"/>
        <item x="321"/>
        <item x="325"/>
        <item x="326"/>
        <item x="339"/>
        <item x="327"/>
        <item x="328"/>
        <item x="329"/>
        <item x="330"/>
        <item x="338"/>
        <item x="331"/>
        <item x="332"/>
        <item x="337"/>
        <item x="335"/>
        <item x="333"/>
        <item x="334"/>
        <item x="336"/>
        <item x="344"/>
        <item x="340"/>
        <item x="341"/>
        <item x="342"/>
        <item x="343"/>
        <item x="345"/>
        <item x="348"/>
        <item x="346"/>
        <item x="347"/>
        <item x="350"/>
        <item x="349"/>
        <item x="353"/>
        <item x="351"/>
        <item x="352"/>
        <item x="355"/>
        <item x="354"/>
        <item x="357"/>
        <item x="356"/>
        <item x="359"/>
        <item x="358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7"/>
        <item x="375"/>
        <item x="376"/>
        <item x="378"/>
        <item x="64"/>
        <item x="63"/>
        <item x="54"/>
        <item x="55"/>
        <item x="56"/>
        <item x="57"/>
        <item x="58"/>
        <item x="59"/>
        <item x="62"/>
        <item x="60"/>
        <item x="61"/>
        <item x="66"/>
        <item x="0"/>
        <item t="default"/>
      </items>
    </pivotField>
    <pivotField showAll="0"/>
    <pivotField dataField="1" showAll="0">
      <items count="606">
        <item x="1"/>
        <item x="295"/>
        <item x="598"/>
        <item x="216"/>
        <item x="19"/>
        <item x="274"/>
        <item x="22"/>
        <item x="217"/>
        <item x="441"/>
        <item x="593"/>
        <item x="563"/>
        <item x="481"/>
        <item x="594"/>
        <item x="286"/>
        <item x="540"/>
        <item x="62"/>
        <item x="169"/>
        <item x="299"/>
        <item x="29"/>
        <item x="284"/>
        <item x="403"/>
        <item x="32"/>
        <item x="346"/>
        <item x="296"/>
        <item x="596"/>
        <item x="195"/>
        <item x="120"/>
        <item x="44"/>
        <item x="210"/>
        <item x="402"/>
        <item x="116"/>
        <item x="196"/>
        <item x="470"/>
        <item x="443"/>
        <item x="561"/>
        <item x="600"/>
        <item x="387"/>
        <item x="327"/>
        <item x="203"/>
        <item x="574"/>
        <item x="121"/>
        <item x="314"/>
        <item x="117"/>
        <item x="323"/>
        <item x="66"/>
        <item x="505"/>
        <item x="273"/>
        <item x="182"/>
        <item x="348"/>
        <item x="41"/>
        <item x="64"/>
        <item x="487"/>
        <item x="103"/>
        <item x="98"/>
        <item x="538"/>
        <item x="461"/>
        <item x="482"/>
        <item x="337"/>
        <item x="206"/>
        <item x="24"/>
        <item x="332"/>
        <item x="440"/>
        <item x="363"/>
        <item x="374"/>
        <item x="278"/>
        <item x="219"/>
        <item x="365"/>
        <item x="525"/>
        <item x="466"/>
        <item x="118"/>
        <item x="371"/>
        <item x="194"/>
        <item x="375"/>
        <item x="352"/>
        <item x="138"/>
        <item x="345"/>
        <item x="131"/>
        <item x="329"/>
        <item x="209"/>
        <item x="175"/>
        <item x="141"/>
        <item x="27"/>
        <item x="533"/>
        <item x="8"/>
        <item x="467"/>
        <item x="442"/>
        <item x="17"/>
        <item x="115"/>
        <item x="597"/>
        <item x="515"/>
        <item x="112"/>
        <item x="489"/>
        <item x="109"/>
        <item x="547"/>
        <item x="328"/>
        <item x="568"/>
        <item x="228"/>
        <item x="110"/>
        <item x="247"/>
        <item x="20"/>
        <item x="122"/>
        <item x="218"/>
        <item x="99"/>
        <item x="599"/>
        <item x="499"/>
        <item x="386"/>
        <item x="410"/>
        <item x="361"/>
        <item x="212"/>
        <item x="310"/>
        <item x="108"/>
        <item x="373"/>
        <item x="319"/>
        <item x="465"/>
        <item x="127"/>
        <item x="347"/>
        <item x="493"/>
        <item x="186"/>
        <item x="12"/>
        <item x="542"/>
        <item x="113"/>
        <item x="73"/>
        <item x="405"/>
        <item x="128"/>
        <item x="583"/>
        <item x="502"/>
        <item x="202"/>
        <item x="495"/>
        <item x="75"/>
        <item x="281"/>
        <item x="179"/>
        <item x="230"/>
        <item x="71"/>
        <item x="236"/>
        <item x="185"/>
        <item x="601"/>
        <item x="333"/>
        <item x="592"/>
        <item x="275"/>
        <item x="111"/>
        <item x="137"/>
        <item x="480"/>
        <item x="377"/>
        <item x="445"/>
        <item x="595"/>
        <item x="285"/>
        <item x="326"/>
        <item x="102"/>
        <item x="408"/>
        <item x="148"/>
        <item x="527"/>
        <item x="556"/>
        <item x="101"/>
        <item x="167"/>
        <item x="125"/>
        <item x="485"/>
        <item x="205"/>
        <item x="188"/>
        <item x="575"/>
        <item x="589"/>
        <item x="15"/>
        <item x="569"/>
        <item x="603"/>
        <item x="5"/>
        <item x="239"/>
        <item x="439"/>
        <item x="33"/>
        <item x="576"/>
        <item x="307"/>
        <item x="246"/>
        <item x="342"/>
        <item x="316"/>
        <item x="501"/>
        <item x="197"/>
        <item x="516"/>
        <item x="63"/>
        <item x="100"/>
        <item x="124"/>
        <item x="135"/>
        <item x="587"/>
        <item x="588"/>
        <item x="67"/>
        <item x="357"/>
        <item x="287"/>
        <item x="577"/>
        <item x="571"/>
        <item x="26"/>
        <item x="240"/>
        <item x="584"/>
        <item x="292"/>
        <item x="207"/>
        <item x="412"/>
        <item x="339"/>
        <item x="494"/>
        <item x="28"/>
        <item x="3"/>
        <item x="503"/>
        <item x="191"/>
        <item x="198"/>
        <item x="229"/>
        <item x="168"/>
        <item x="308"/>
        <item x="484"/>
        <item x="452"/>
        <item x="233"/>
        <item x="317"/>
        <item x="214"/>
        <item x="582"/>
        <item x="177"/>
        <item x="97"/>
        <item x="21"/>
        <item x="407"/>
        <item x="123"/>
        <item x="293"/>
        <item x="30"/>
        <item x="455"/>
        <item x="150"/>
        <item x="105"/>
        <item x="82"/>
        <item x="61"/>
        <item x="232"/>
        <item x="129"/>
        <item x="491"/>
        <item x="472"/>
        <item x="2"/>
        <item x="133"/>
        <item x="174"/>
        <item x="183"/>
        <item x="213"/>
        <item x="336"/>
        <item x="446"/>
        <item x="65"/>
        <item x="231"/>
        <item x="80"/>
        <item x="512"/>
        <item x="153"/>
        <item x="36"/>
        <item x="184"/>
        <item x="312"/>
        <item x="321"/>
        <item x="370"/>
        <item x="9"/>
        <item x="500"/>
        <item x="252"/>
        <item x="449"/>
        <item x="399"/>
        <item x="193"/>
        <item x="272"/>
        <item x="14"/>
        <item x="360"/>
        <item x="457"/>
        <item x="496"/>
        <item x="263"/>
        <item x="291"/>
        <item x="401"/>
        <item x="84"/>
        <item x="585"/>
        <item x="221"/>
        <item x="462"/>
        <item x="172"/>
        <item x="518"/>
        <item x="126"/>
        <item x="460"/>
        <item x="162"/>
        <item x="152"/>
        <item x="350"/>
        <item x="40"/>
        <item x="255"/>
        <item x="369"/>
        <item x="526"/>
        <item x="368"/>
        <item x="264"/>
        <item x="463"/>
        <item x="173"/>
        <item x="23"/>
        <item x="380"/>
        <item x="586"/>
        <item x="18"/>
        <item x="83"/>
        <item x="6"/>
        <item x="74"/>
        <item x="573"/>
        <item x="490"/>
        <item x="294"/>
        <item x="384"/>
        <item x="580"/>
        <item x="134"/>
        <item x="376"/>
        <item x="504"/>
        <item x="520"/>
        <item x="298"/>
        <item x="397"/>
        <item x="170"/>
        <item x="81"/>
        <item x="265"/>
        <item x="251"/>
        <item x="266"/>
        <item x="94"/>
        <item x="31"/>
        <item x="158"/>
        <item x="456"/>
        <item x="476"/>
        <item x="151"/>
        <item x="106"/>
        <item x="356"/>
        <item x="238"/>
        <item x="104"/>
        <item x="234"/>
        <item x="114"/>
        <item x="25"/>
        <item x="578"/>
        <item x="341"/>
        <item x="201"/>
        <item x="227"/>
        <item x="404"/>
        <item x="498"/>
        <item x="335"/>
        <item x="303"/>
        <item x="288"/>
        <item x="523"/>
        <item x="519"/>
        <item x="532"/>
        <item x="211"/>
        <item x="351"/>
        <item x="39"/>
        <item x="95"/>
        <item x="364"/>
        <item x="529"/>
        <item x="372"/>
        <item x="447"/>
        <item x="225"/>
        <item x="72"/>
        <item x="528"/>
        <item x="119"/>
        <item x="226"/>
        <item x="311"/>
        <item x="394"/>
        <item x="320"/>
        <item x="107"/>
        <item x="451"/>
        <item x="157"/>
        <item x="340"/>
        <item x="591"/>
        <item x="224"/>
        <item x="180"/>
        <item x="309"/>
        <item x="253"/>
        <item x="479"/>
        <item x="318"/>
        <item x="448"/>
        <item x="492"/>
        <item x="271"/>
        <item x="530"/>
        <item x="160"/>
        <item x="223"/>
        <item x="521"/>
        <item x="400"/>
        <item x="338"/>
        <item x="165"/>
        <item x="189"/>
        <item x="331"/>
        <item x="68"/>
        <item x="300"/>
        <item x="249"/>
        <item x="140"/>
        <item x="260"/>
        <item x="602"/>
        <item x="13"/>
        <item x="76"/>
        <item x="488"/>
        <item x="159"/>
        <item x="245"/>
        <item x="396"/>
        <item x="280"/>
        <item x="34"/>
        <item x="450"/>
        <item x="79"/>
        <item x="497"/>
        <item x="566"/>
        <item x="204"/>
        <item x="354"/>
        <item x="302"/>
        <item x="289"/>
        <item x="543"/>
        <item x="385"/>
        <item x="355"/>
        <item x="473"/>
        <item x="383"/>
        <item x="565"/>
        <item x="37"/>
        <item x="531"/>
        <item x="259"/>
        <item x="10"/>
        <item x="46"/>
        <item x="4"/>
        <item x="93"/>
        <item x="178"/>
        <item x="551"/>
        <item x="579"/>
        <item x="305"/>
        <item x="398"/>
        <item x="283"/>
        <item x="70"/>
        <item x="549"/>
        <item x="142"/>
        <item x="378"/>
        <item x="550"/>
        <item x="241"/>
        <item x="353"/>
        <item x="510"/>
        <item x="164"/>
        <item x="358"/>
        <item x="393"/>
        <item x="35"/>
        <item x="256"/>
        <item x="16"/>
        <item x="546"/>
        <item x="406"/>
        <item x="53"/>
        <item x="222"/>
        <item x="11"/>
        <item x="220"/>
        <item x="464"/>
        <item x="77"/>
        <item x="262"/>
        <item x="279"/>
        <item x="325"/>
        <item x="471"/>
        <item x="409"/>
        <item x="559"/>
        <item x="304"/>
        <item x="534"/>
        <item x="147"/>
        <item x="454"/>
        <item x="322"/>
        <item x="149"/>
        <item x="313"/>
        <item x="590"/>
        <item x="367"/>
        <item x="301"/>
        <item x="344"/>
        <item x="513"/>
        <item x="334"/>
        <item x="362"/>
        <item x="548"/>
        <item x="359"/>
        <item x="297"/>
        <item x="139"/>
        <item x="469"/>
        <item x="557"/>
        <item x="536"/>
        <item x="438"/>
        <item x="161"/>
        <item x="7"/>
        <item x="268"/>
        <item x="42"/>
        <item x="541"/>
        <item x="366"/>
        <item x="187"/>
        <item x="277"/>
        <item x="474"/>
        <item x="517"/>
        <item x="349"/>
        <item x="524"/>
        <item x="468"/>
        <item x="43"/>
        <item x="176"/>
        <item x="276"/>
        <item x="52"/>
        <item x="458"/>
        <item x="248"/>
        <item x="163"/>
        <item x="475"/>
        <item x="250"/>
        <item x="535"/>
        <item x="343"/>
        <item x="570"/>
        <item x="155"/>
        <item x="306"/>
        <item x="477"/>
        <item x="145"/>
        <item x="395"/>
        <item x="511"/>
        <item x="539"/>
        <item x="254"/>
        <item x="483"/>
        <item x="553"/>
        <item x="564"/>
        <item x="509"/>
        <item x="181"/>
        <item x="478"/>
        <item x="558"/>
        <item x="57"/>
        <item x="90"/>
        <item x="38"/>
        <item x="237"/>
        <item x="379"/>
        <item x="444"/>
        <item x="545"/>
        <item x="562"/>
        <item x="235"/>
        <item x="537"/>
        <item x="459"/>
        <item x="388"/>
        <item x="560"/>
        <item x="243"/>
        <item x="242"/>
        <item x="522"/>
        <item x="572"/>
        <item x="258"/>
        <item x="544"/>
        <item x="261"/>
        <item x="411"/>
        <item x="96"/>
        <item x="171"/>
        <item x="86"/>
        <item x="486"/>
        <item x="267"/>
        <item x="154"/>
        <item x="507"/>
        <item x="290"/>
        <item x="257"/>
        <item x="554"/>
        <item x="270"/>
        <item x="381"/>
        <item x="269"/>
        <item x="282"/>
        <item x="382"/>
        <item x="190"/>
        <item x="330"/>
        <item x="54"/>
        <item x="143"/>
        <item x="192"/>
        <item x="581"/>
        <item x="414"/>
        <item x="453"/>
        <item x="215"/>
        <item x="156"/>
        <item x="199"/>
        <item x="244"/>
        <item x="555"/>
        <item x="200"/>
        <item x="60"/>
        <item x="78"/>
        <item x="567"/>
        <item x="552"/>
        <item x="506"/>
        <item x="514"/>
        <item x="47"/>
        <item x="413"/>
        <item x="69"/>
        <item x="59"/>
        <item x="144"/>
        <item x="132"/>
        <item x="45"/>
        <item x="208"/>
        <item x="56"/>
        <item x="130"/>
        <item x="58"/>
        <item x="315"/>
        <item x="324"/>
        <item x="55"/>
        <item x="417"/>
        <item x="146"/>
        <item x="87"/>
        <item x="415"/>
        <item x="136"/>
        <item x="508"/>
        <item x="432"/>
        <item x="166"/>
        <item x="418"/>
        <item x="420"/>
        <item x="392"/>
        <item x="431"/>
        <item x="50"/>
        <item x="430"/>
        <item x="89"/>
        <item x="48"/>
        <item x="416"/>
        <item x="426"/>
        <item x="421"/>
        <item x="434"/>
        <item x="88"/>
        <item x="91"/>
        <item x="437"/>
        <item x="391"/>
        <item x="427"/>
        <item x="419"/>
        <item x="390"/>
        <item x="389"/>
        <item x="423"/>
        <item x="85"/>
        <item x="436"/>
        <item x="433"/>
        <item x="435"/>
        <item x="49"/>
        <item x="428"/>
        <item x="92"/>
        <item x="429"/>
        <item x="422"/>
        <item x="425"/>
        <item x="424"/>
        <item x="51"/>
        <item x="0"/>
        <item x="604"/>
        <item t="default"/>
      </items>
    </pivotField>
  </pivotFields>
  <rowFields count="1">
    <field x="3"/>
  </rowFields>
  <rowItems count="3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 t="grand">
      <x/>
    </i>
  </rowItems>
  <colFields count="1">
    <field x="0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Sum of LOC Per Component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June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e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790"/>
  <sheetViews>
    <sheetView tabSelected="1" topLeftCell="AI389" zoomScale="70" zoomScaleNormal="70" workbookViewId="0">
      <selection activeCell="AY790" sqref="AX401:AY790"/>
    </sheetView>
  </sheetViews>
  <sheetFormatPr defaultRowHeight="15" x14ac:dyDescent="0.25"/>
  <cols>
    <col min="1" max="1" width="76.42578125" customWidth="1"/>
    <col min="2" max="2" width="16.28515625" bestFit="1" customWidth="1"/>
    <col min="3" max="3" width="8.28515625" bestFit="1" customWidth="1"/>
    <col min="4" max="4" width="15.42578125" bestFit="1" customWidth="1"/>
    <col min="5" max="5" width="12.28515625" bestFit="1" customWidth="1"/>
    <col min="6" max="6" width="15.7109375" bestFit="1" customWidth="1"/>
    <col min="7" max="7" width="14.28515625" bestFit="1" customWidth="1"/>
    <col min="8" max="8" width="11.42578125" bestFit="1" customWidth="1"/>
    <col min="9" max="9" width="11" bestFit="1" customWidth="1"/>
    <col min="10" max="10" width="8.42578125" bestFit="1" customWidth="1"/>
    <col min="11" max="11" width="13.5703125" bestFit="1" customWidth="1"/>
    <col min="12" max="12" width="12" bestFit="1" customWidth="1"/>
    <col min="13" max="13" width="15.85546875" bestFit="1" customWidth="1"/>
    <col min="14" max="14" width="13.5703125" bestFit="1" customWidth="1"/>
    <col min="15" max="15" width="10.28515625" bestFit="1" customWidth="1"/>
    <col min="16" max="16" width="13.42578125" bestFit="1" customWidth="1"/>
    <col min="17" max="17" width="14" bestFit="1" customWidth="1"/>
    <col min="18" max="18" width="11.5703125" bestFit="1" customWidth="1"/>
    <col min="19" max="19" width="10.7109375" bestFit="1" customWidth="1"/>
    <col min="20" max="20" width="11.85546875" bestFit="1" customWidth="1"/>
    <col min="21" max="21" width="11.140625" bestFit="1" customWidth="1"/>
    <col min="22" max="22" width="10.7109375" bestFit="1" customWidth="1"/>
    <col min="23" max="23" width="9" bestFit="1" customWidth="1"/>
    <col min="24" max="24" width="15.42578125" bestFit="1" customWidth="1"/>
    <col min="25" max="25" width="17.7109375" bestFit="1" customWidth="1"/>
    <col min="26" max="26" width="10.42578125" bestFit="1" customWidth="1"/>
    <col min="27" max="27" width="11.5703125" bestFit="1" customWidth="1"/>
    <col min="28" max="28" width="15.85546875" bestFit="1" customWidth="1"/>
    <col min="29" max="29" width="14.42578125" bestFit="1" customWidth="1"/>
    <col min="30" max="30" width="9" bestFit="1" customWidth="1"/>
    <col min="31" max="31" width="11.85546875" bestFit="1" customWidth="1"/>
    <col min="32" max="32" width="17.85546875" bestFit="1" customWidth="1"/>
    <col min="33" max="33" width="13.28515625" bestFit="1" customWidth="1"/>
    <col min="34" max="34" width="13.140625" bestFit="1" customWidth="1"/>
    <col min="35" max="35" width="12" bestFit="1" customWidth="1"/>
    <col min="36" max="36" width="11.7109375" bestFit="1" customWidth="1"/>
    <col min="37" max="37" width="9.5703125" bestFit="1" customWidth="1"/>
    <col min="38" max="38" width="16.140625" bestFit="1" customWidth="1"/>
    <col min="39" max="39" width="12" bestFit="1" customWidth="1"/>
    <col min="40" max="40" width="10.7109375" bestFit="1" customWidth="1"/>
    <col min="41" max="41" width="11" bestFit="1" customWidth="1"/>
    <col min="42" max="42" width="7.28515625" bestFit="1" customWidth="1"/>
    <col min="43" max="43" width="11.28515625" bestFit="1" customWidth="1"/>
    <col min="46" max="46" width="76.42578125" bestFit="1" customWidth="1"/>
    <col min="47" max="47" width="14" bestFit="1" customWidth="1"/>
  </cols>
  <sheetData>
    <row r="3" spans="1:88" x14ac:dyDescent="0.25">
      <c r="A3" s="4" t="s">
        <v>774</v>
      </c>
      <c r="B3" s="4" t="s">
        <v>773</v>
      </c>
      <c r="AT3" t="s">
        <v>774</v>
      </c>
      <c r="AU3" t="s">
        <v>773</v>
      </c>
    </row>
    <row r="4" spans="1:88" x14ac:dyDescent="0.25">
      <c r="A4" s="4" t="s">
        <v>770</v>
      </c>
      <c r="B4" t="s">
        <v>7</v>
      </c>
      <c r="C4" t="s">
        <v>16</v>
      </c>
      <c r="D4" t="s">
        <v>736</v>
      </c>
      <c r="E4" t="s">
        <v>737</v>
      </c>
      <c r="F4" t="s">
        <v>738</v>
      </c>
      <c r="G4" t="s">
        <v>739</v>
      </c>
      <c r="H4" t="s">
        <v>740</v>
      </c>
      <c r="I4" t="s">
        <v>741</v>
      </c>
      <c r="J4" t="s">
        <v>145</v>
      </c>
      <c r="K4" t="s">
        <v>742</v>
      </c>
      <c r="L4" t="s">
        <v>743</v>
      </c>
      <c r="M4" t="s">
        <v>744</v>
      </c>
      <c r="N4" t="s">
        <v>745</v>
      </c>
      <c r="O4" t="s">
        <v>746</v>
      </c>
      <c r="P4" t="s">
        <v>747</v>
      </c>
      <c r="Q4" t="s">
        <v>222</v>
      </c>
      <c r="R4" t="s">
        <v>748</v>
      </c>
      <c r="S4" t="s">
        <v>749</v>
      </c>
      <c r="T4" t="s">
        <v>750</v>
      </c>
      <c r="U4" t="s">
        <v>751</v>
      </c>
      <c r="V4" t="s">
        <v>752</v>
      </c>
      <c r="W4" t="s">
        <v>266</v>
      </c>
      <c r="X4" t="s">
        <v>753</v>
      </c>
      <c r="Y4" t="s">
        <v>754</v>
      </c>
      <c r="Z4" t="s">
        <v>755</v>
      </c>
      <c r="AA4" t="s">
        <v>756</v>
      </c>
      <c r="AB4" t="s">
        <v>757</v>
      </c>
      <c r="AC4" t="s">
        <v>758</v>
      </c>
      <c r="AD4" t="s">
        <v>623</v>
      </c>
      <c r="AE4" t="s">
        <v>759</v>
      </c>
      <c r="AF4" t="s">
        <v>760</v>
      </c>
      <c r="AG4" t="s">
        <v>761</v>
      </c>
      <c r="AH4" t="s">
        <v>762</v>
      </c>
      <c r="AI4" t="s">
        <v>763</v>
      </c>
      <c r="AJ4" t="s">
        <v>764</v>
      </c>
      <c r="AK4" t="s">
        <v>765</v>
      </c>
      <c r="AL4" t="s">
        <v>766</v>
      </c>
      <c r="AM4" t="s">
        <v>767</v>
      </c>
      <c r="AN4" t="s">
        <v>768</v>
      </c>
      <c r="AO4" t="s">
        <v>769</v>
      </c>
      <c r="AP4" t="s">
        <v>771</v>
      </c>
      <c r="AQ4" t="s">
        <v>772</v>
      </c>
      <c r="AT4" t="s">
        <v>770</v>
      </c>
      <c r="AU4" t="s">
        <v>7</v>
      </c>
      <c r="AV4" t="s">
        <v>16</v>
      </c>
      <c r="AW4" t="s">
        <v>736</v>
      </c>
      <c r="AX4" t="s">
        <v>737</v>
      </c>
      <c r="AY4" t="s">
        <v>738</v>
      </c>
      <c r="AZ4" t="s">
        <v>739</v>
      </c>
      <c r="BA4" t="s">
        <v>740</v>
      </c>
      <c r="BB4" t="s">
        <v>741</v>
      </c>
      <c r="BC4" t="s">
        <v>145</v>
      </c>
      <c r="BD4" t="s">
        <v>742</v>
      </c>
      <c r="BE4" t="s">
        <v>743</v>
      </c>
      <c r="BF4" t="s">
        <v>744</v>
      </c>
      <c r="BG4" t="s">
        <v>745</v>
      </c>
      <c r="BH4" t="s">
        <v>746</v>
      </c>
      <c r="BI4" t="s">
        <v>747</v>
      </c>
      <c r="BJ4" t="s">
        <v>222</v>
      </c>
      <c r="BK4" t="s">
        <v>748</v>
      </c>
      <c r="BL4" t="s">
        <v>749</v>
      </c>
      <c r="BM4" t="s">
        <v>750</v>
      </c>
      <c r="BN4" t="s">
        <v>751</v>
      </c>
      <c r="BO4" t="s">
        <v>752</v>
      </c>
      <c r="BP4" t="s">
        <v>266</v>
      </c>
      <c r="BQ4" t="s">
        <v>753</v>
      </c>
      <c r="BR4" t="s">
        <v>754</v>
      </c>
      <c r="BS4" t="s">
        <v>755</v>
      </c>
      <c r="BT4" t="s">
        <v>756</v>
      </c>
      <c r="BU4" t="s">
        <v>757</v>
      </c>
      <c r="BV4" t="s">
        <v>758</v>
      </c>
      <c r="BW4" t="s">
        <v>623</v>
      </c>
      <c r="BX4" t="s">
        <v>759</v>
      </c>
      <c r="BY4" t="s">
        <v>760</v>
      </c>
      <c r="BZ4" t="s">
        <v>761</v>
      </c>
      <c r="CA4" t="s">
        <v>762</v>
      </c>
      <c r="CB4" t="s">
        <v>763</v>
      </c>
      <c r="CC4" t="s">
        <v>764</v>
      </c>
      <c r="CD4" t="s">
        <v>765</v>
      </c>
      <c r="CE4" t="s">
        <v>766</v>
      </c>
      <c r="CF4" t="s">
        <v>767</v>
      </c>
      <c r="CG4" t="s">
        <v>768</v>
      </c>
      <c r="CH4" t="s">
        <v>769</v>
      </c>
      <c r="CI4" t="s">
        <v>771</v>
      </c>
      <c r="CJ4" t="s">
        <v>772</v>
      </c>
    </row>
    <row r="5" spans="1:88" x14ac:dyDescent="0.25">
      <c r="A5" s="5" t="s">
        <v>216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>
        <v>45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>
        <v>186.52800000000002</v>
      </c>
      <c r="AC5" s="6"/>
      <c r="AD5" s="6"/>
      <c r="AE5" s="6">
        <v>618</v>
      </c>
      <c r="AF5" s="6"/>
      <c r="AG5" s="6"/>
      <c r="AH5" s="6"/>
      <c r="AI5" s="6"/>
      <c r="AJ5" s="6"/>
      <c r="AK5" s="6"/>
      <c r="AL5" s="6"/>
      <c r="AM5" s="6"/>
      <c r="AN5" s="6"/>
      <c r="AO5" s="6">
        <v>5.36</v>
      </c>
      <c r="AP5" s="6"/>
      <c r="AQ5" s="6">
        <v>854.88800000000003</v>
      </c>
      <c r="AT5" t="s">
        <v>216</v>
      </c>
      <c r="AU5" s="7">
        <f t="shared" ref="AU5:BH5" si="0">(0)/854.888</f>
        <v>0</v>
      </c>
      <c r="AV5" s="7">
        <f t="shared" si="0"/>
        <v>0</v>
      </c>
      <c r="AW5" s="7">
        <f t="shared" si="0"/>
        <v>0</v>
      </c>
      <c r="AX5" s="7">
        <f t="shared" si="0"/>
        <v>0</v>
      </c>
      <c r="AY5" s="7">
        <f t="shared" si="0"/>
        <v>0</v>
      </c>
      <c r="AZ5" s="7">
        <f t="shared" si="0"/>
        <v>0</v>
      </c>
      <c r="BA5" s="7">
        <f t="shared" si="0"/>
        <v>0</v>
      </c>
      <c r="BB5" s="7">
        <f t="shared" si="0"/>
        <v>0</v>
      </c>
      <c r="BC5" s="7">
        <f t="shared" si="0"/>
        <v>0</v>
      </c>
      <c r="BD5" s="7">
        <f t="shared" si="0"/>
        <v>0</v>
      </c>
      <c r="BE5" s="7">
        <f t="shared" si="0"/>
        <v>0</v>
      </c>
      <c r="BF5" s="7">
        <f t="shared" si="0"/>
        <v>0</v>
      </c>
      <c r="BG5" s="7">
        <f t="shared" si="0"/>
        <v>0</v>
      </c>
      <c r="BH5" s="7">
        <f t="shared" si="0"/>
        <v>0</v>
      </c>
      <c r="BI5" s="7">
        <v>5.2638474279671721E-2</v>
      </c>
      <c r="BJ5" s="7">
        <f t="shared" ref="BJ5:BT5" si="1">(0)/854.888</f>
        <v>0</v>
      </c>
      <c r="BK5" s="7">
        <f t="shared" si="1"/>
        <v>0</v>
      </c>
      <c r="BL5" s="7">
        <f t="shared" si="1"/>
        <v>0</v>
      </c>
      <c r="BM5" s="7">
        <f t="shared" si="1"/>
        <v>0</v>
      </c>
      <c r="BN5" s="7">
        <f t="shared" si="1"/>
        <v>0</v>
      </c>
      <c r="BO5" s="7">
        <f t="shared" si="1"/>
        <v>0</v>
      </c>
      <c r="BP5" s="7">
        <f t="shared" si="1"/>
        <v>0</v>
      </c>
      <c r="BQ5" s="7">
        <f t="shared" si="1"/>
        <v>0</v>
      </c>
      <c r="BR5" s="7">
        <f t="shared" si="1"/>
        <v>0</v>
      </c>
      <c r="BS5" s="7">
        <f t="shared" si="1"/>
        <v>0</v>
      </c>
      <c r="BT5" s="7">
        <f t="shared" si="1"/>
        <v>0</v>
      </c>
      <c r="BU5" s="7">
        <v>0.21818998512085797</v>
      </c>
      <c r="BV5" s="7">
        <f>(0)/854.888</f>
        <v>0</v>
      </c>
      <c r="BW5" s="7">
        <f>(0)/854.888</f>
        <v>0</v>
      </c>
      <c r="BX5" s="7">
        <v>0.72290171344082499</v>
      </c>
      <c r="BY5" s="7">
        <f t="shared" ref="BY5:CG5" si="2">(0)/854.888</f>
        <v>0</v>
      </c>
      <c r="BZ5" s="7">
        <f t="shared" si="2"/>
        <v>0</v>
      </c>
      <c r="CA5" s="7">
        <f t="shared" si="2"/>
        <v>0</v>
      </c>
      <c r="CB5" s="7">
        <f t="shared" si="2"/>
        <v>0</v>
      </c>
      <c r="CC5" s="7">
        <f t="shared" si="2"/>
        <v>0</v>
      </c>
      <c r="CD5" s="7">
        <f t="shared" si="2"/>
        <v>0</v>
      </c>
      <c r="CE5" s="7">
        <f t="shared" si="2"/>
        <v>0</v>
      </c>
      <c r="CF5" s="7">
        <f t="shared" si="2"/>
        <v>0</v>
      </c>
      <c r="CG5" s="7">
        <f t="shared" si="2"/>
        <v>0</v>
      </c>
      <c r="CH5" s="7">
        <v>6.2698271586453429E-3</v>
      </c>
      <c r="CI5">
        <f>0</f>
        <v>0</v>
      </c>
      <c r="CJ5">
        <v>854.88800000000003</v>
      </c>
    </row>
    <row r="6" spans="1:88" x14ac:dyDescent="0.25">
      <c r="A6" s="5" t="s">
        <v>100</v>
      </c>
      <c r="B6" s="6"/>
      <c r="C6" s="6"/>
      <c r="D6" s="6"/>
      <c r="E6" s="6"/>
      <c r="F6" s="6"/>
      <c r="G6" s="6"/>
      <c r="H6" s="6">
        <v>4</v>
      </c>
      <c r="I6" s="6"/>
      <c r="J6" s="6"/>
      <c r="K6" s="6"/>
      <c r="L6" s="6"/>
      <c r="M6" s="6"/>
      <c r="N6" s="6"/>
      <c r="O6" s="6"/>
      <c r="P6" s="6">
        <v>15</v>
      </c>
      <c r="Q6" s="6"/>
      <c r="R6" s="6"/>
      <c r="S6" s="6"/>
      <c r="T6" s="6">
        <v>11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>
        <v>5</v>
      </c>
      <c r="AH6" s="6"/>
      <c r="AI6" s="6"/>
      <c r="AJ6" s="6"/>
      <c r="AK6" s="6"/>
      <c r="AL6" s="6"/>
      <c r="AM6" s="6"/>
      <c r="AN6" s="6"/>
      <c r="AO6" s="6"/>
      <c r="AP6" s="6"/>
      <c r="AQ6" s="6">
        <v>35</v>
      </c>
      <c r="AT6" t="s">
        <v>100</v>
      </c>
      <c r="AU6" s="7">
        <f t="shared" ref="AU6:AZ6" si="3">(0)/35</f>
        <v>0</v>
      </c>
      <c r="AV6" s="7">
        <f t="shared" si="3"/>
        <v>0</v>
      </c>
      <c r="AW6" s="7">
        <f t="shared" si="3"/>
        <v>0</v>
      </c>
      <c r="AX6" s="7">
        <f t="shared" si="3"/>
        <v>0</v>
      </c>
      <c r="AY6" s="7">
        <f t="shared" si="3"/>
        <v>0</v>
      </c>
      <c r="AZ6" s="7">
        <f t="shared" si="3"/>
        <v>0</v>
      </c>
      <c r="BA6" s="7">
        <v>0.11428571428571428</v>
      </c>
      <c r="BB6" s="7">
        <f t="shared" ref="BB6:BH6" si="4">(0)/35</f>
        <v>0</v>
      </c>
      <c r="BC6" s="7">
        <f t="shared" si="4"/>
        <v>0</v>
      </c>
      <c r="BD6" s="7">
        <f t="shared" si="4"/>
        <v>0</v>
      </c>
      <c r="BE6" s="7">
        <f t="shared" si="4"/>
        <v>0</v>
      </c>
      <c r="BF6" s="7">
        <f t="shared" si="4"/>
        <v>0</v>
      </c>
      <c r="BG6" s="7">
        <f t="shared" si="4"/>
        <v>0</v>
      </c>
      <c r="BH6" s="7">
        <f t="shared" si="4"/>
        <v>0</v>
      </c>
      <c r="BI6" s="7">
        <v>0.42857142857142855</v>
      </c>
      <c r="BJ6" s="7">
        <f>(0)/35</f>
        <v>0</v>
      </c>
      <c r="BK6" s="7">
        <f>(0)/35</f>
        <v>0</v>
      </c>
      <c r="BL6" s="7">
        <f>(0)/35</f>
        <v>0</v>
      </c>
      <c r="BM6" s="7">
        <v>0.31428571428571428</v>
      </c>
      <c r="BN6" s="7">
        <f t="shared" ref="BN6:BY6" si="5">(0)/35</f>
        <v>0</v>
      </c>
      <c r="BO6" s="7">
        <f t="shared" si="5"/>
        <v>0</v>
      </c>
      <c r="BP6" s="7">
        <f t="shared" si="5"/>
        <v>0</v>
      </c>
      <c r="BQ6" s="7">
        <f t="shared" si="5"/>
        <v>0</v>
      </c>
      <c r="BR6" s="7">
        <f t="shared" si="5"/>
        <v>0</v>
      </c>
      <c r="BS6" s="7">
        <f t="shared" si="5"/>
        <v>0</v>
      </c>
      <c r="BT6" s="7">
        <f t="shared" si="5"/>
        <v>0</v>
      </c>
      <c r="BU6" s="7">
        <f t="shared" si="5"/>
        <v>0</v>
      </c>
      <c r="BV6" s="7">
        <f t="shared" si="5"/>
        <v>0</v>
      </c>
      <c r="BW6" s="7">
        <f t="shared" si="5"/>
        <v>0</v>
      </c>
      <c r="BX6" s="7">
        <f t="shared" si="5"/>
        <v>0</v>
      </c>
      <c r="BY6" s="7">
        <f t="shared" si="5"/>
        <v>0</v>
      </c>
      <c r="BZ6" s="7">
        <v>0.14285714285714285</v>
      </c>
      <c r="CA6" s="7">
        <f t="shared" ref="CA6:CH6" si="6">(0)/35</f>
        <v>0</v>
      </c>
      <c r="CB6" s="7">
        <f t="shared" si="6"/>
        <v>0</v>
      </c>
      <c r="CC6" s="7">
        <f t="shared" si="6"/>
        <v>0</v>
      </c>
      <c r="CD6" s="7">
        <f t="shared" si="6"/>
        <v>0</v>
      </c>
      <c r="CE6" s="7">
        <f t="shared" si="6"/>
        <v>0</v>
      </c>
      <c r="CF6" s="7">
        <f t="shared" si="6"/>
        <v>0</v>
      </c>
      <c r="CG6" s="7">
        <f t="shared" si="6"/>
        <v>0</v>
      </c>
      <c r="CH6" s="7">
        <f t="shared" si="6"/>
        <v>0</v>
      </c>
      <c r="CI6">
        <f>0</f>
        <v>0</v>
      </c>
      <c r="CJ6">
        <v>35</v>
      </c>
    </row>
    <row r="7" spans="1:88" x14ac:dyDescent="0.25">
      <c r="A7" s="5" t="s">
        <v>657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>
        <v>3939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>
        <v>3939</v>
      </c>
      <c r="AT7" t="s">
        <v>657</v>
      </c>
      <c r="AU7" s="7">
        <f t="shared" ref="AU7:BW7" si="7">(0)/3939</f>
        <v>0</v>
      </c>
      <c r="AV7" s="7">
        <f t="shared" si="7"/>
        <v>0</v>
      </c>
      <c r="AW7" s="7">
        <f t="shared" si="7"/>
        <v>0</v>
      </c>
      <c r="AX7" s="7">
        <f t="shared" si="7"/>
        <v>0</v>
      </c>
      <c r="AY7" s="7">
        <f t="shared" si="7"/>
        <v>0</v>
      </c>
      <c r="AZ7" s="7">
        <f t="shared" si="7"/>
        <v>0</v>
      </c>
      <c r="BA7" s="7">
        <f t="shared" si="7"/>
        <v>0</v>
      </c>
      <c r="BB7" s="7">
        <f t="shared" si="7"/>
        <v>0</v>
      </c>
      <c r="BC7" s="7">
        <f t="shared" si="7"/>
        <v>0</v>
      </c>
      <c r="BD7" s="7">
        <f t="shared" si="7"/>
        <v>0</v>
      </c>
      <c r="BE7" s="7">
        <f t="shared" si="7"/>
        <v>0</v>
      </c>
      <c r="BF7" s="7">
        <f t="shared" si="7"/>
        <v>0</v>
      </c>
      <c r="BG7" s="7">
        <f t="shared" si="7"/>
        <v>0</v>
      </c>
      <c r="BH7" s="7">
        <f t="shared" si="7"/>
        <v>0</v>
      </c>
      <c r="BI7" s="7">
        <f t="shared" si="7"/>
        <v>0</v>
      </c>
      <c r="BJ7" s="7">
        <f t="shared" si="7"/>
        <v>0</v>
      </c>
      <c r="BK7" s="7">
        <f t="shared" si="7"/>
        <v>0</v>
      </c>
      <c r="BL7" s="7">
        <f t="shared" si="7"/>
        <v>0</v>
      </c>
      <c r="BM7" s="7">
        <f t="shared" si="7"/>
        <v>0</v>
      </c>
      <c r="BN7" s="7">
        <f t="shared" si="7"/>
        <v>0</v>
      </c>
      <c r="BO7" s="7">
        <f t="shared" si="7"/>
        <v>0</v>
      </c>
      <c r="BP7" s="7">
        <f t="shared" si="7"/>
        <v>0</v>
      </c>
      <c r="BQ7" s="7">
        <f t="shared" si="7"/>
        <v>0</v>
      </c>
      <c r="BR7" s="7">
        <f t="shared" si="7"/>
        <v>0</v>
      </c>
      <c r="BS7" s="7">
        <f t="shared" si="7"/>
        <v>0</v>
      </c>
      <c r="BT7" s="7">
        <f t="shared" si="7"/>
        <v>0</v>
      </c>
      <c r="BU7" s="7">
        <f t="shared" si="7"/>
        <v>0</v>
      </c>
      <c r="BV7" s="7">
        <f t="shared" si="7"/>
        <v>0</v>
      </c>
      <c r="BW7" s="7">
        <f t="shared" si="7"/>
        <v>0</v>
      </c>
      <c r="BX7" s="7">
        <v>1</v>
      </c>
      <c r="BY7" s="7">
        <f t="shared" ref="BY7:CH7" si="8">(0)/3939</f>
        <v>0</v>
      </c>
      <c r="BZ7" s="7">
        <f t="shared" si="8"/>
        <v>0</v>
      </c>
      <c r="CA7" s="7">
        <f t="shared" si="8"/>
        <v>0</v>
      </c>
      <c r="CB7" s="7">
        <f t="shared" si="8"/>
        <v>0</v>
      </c>
      <c r="CC7" s="7">
        <f t="shared" si="8"/>
        <v>0</v>
      </c>
      <c r="CD7" s="7">
        <f t="shared" si="8"/>
        <v>0</v>
      </c>
      <c r="CE7" s="7">
        <f t="shared" si="8"/>
        <v>0</v>
      </c>
      <c r="CF7" s="7">
        <f t="shared" si="8"/>
        <v>0</v>
      </c>
      <c r="CG7" s="7">
        <f t="shared" si="8"/>
        <v>0</v>
      </c>
      <c r="CH7" s="7">
        <f t="shared" si="8"/>
        <v>0</v>
      </c>
      <c r="CI7">
        <f>0</f>
        <v>0</v>
      </c>
      <c r="CJ7">
        <v>3939</v>
      </c>
    </row>
    <row r="8" spans="1:88" x14ac:dyDescent="0.25">
      <c r="A8" s="5" t="s">
        <v>672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>
        <v>66.731999999999999</v>
      </c>
      <c r="AI8" s="6"/>
      <c r="AJ8" s="6"/>
      <c r="AK8" s="6"/>
      <c r="AL8" s="6"/>
      <c r="AM8" s="6"/>
      <c r="AN8" s="6"/>
      <c r="AO8" s="6">
        <v>0.8</v>
      </c>
      <c r="AP8" s="6"/>
      <c r="AQ8" s="6">
        <v>67.531999999999996</v>
      </c>
      <c r="AT8" t="s">
        <v>672</v>
      </c>
      <c r="AU8" s="7">
        <f t="shared" ref="AU8:BZ8" si="9">(0)/67.532</f>
        <v>0</v>
      </c>
      <c r="AV8" s="7">
        <f t="shared" si="9"/>
        <v>0</v>
      </c>
      <c r="AW8" s="7">
        <f t="shared" si="9"/>
        <v>0</v>
      </c>
      <c r="AX8" s="7">
        <f t="shared" si="9"/>
        <v>0</v>
      </c>
      <c r="AY8" s="7">
        <f t="shared" si="9"/>
        <v>0</v>
      </c>
      <c r="AZ8" s="7">
        <f t="shared" si="9"/>
        <v>0</v>
      </c>
      <c r="BA8" s="7">
        <f t="shared" si="9"/>
        <v>0</v>
      </c>
      <c r="BB8" s="7">
        <f t="shared" si="9"/>
        <v>0</v>
      </c>
      <c r="BC8" s="7">
        <f t="shared" si="9"/>
        <v>0</v>
      </c>
      <c r="BD8" s="7">
        <f t="shared" si="9"/>
        <v>0</v>
      </c>
      <c r="BE8" s="7">
        <f t="shared" si="9"/>
        <v>0</v>
      </c>
      <c r="BF8" s="7">
        <f t="shared" si="9"/>
        <v>0</v>
      </c>
      <c r="BG8" s="7">
        <f t="shared" si="9"/>
        <v>0</v>
      </c>
      <c r="BH8" s="7">
        <f t="shared" si="9"/>
        <v>0</v>
      </c>
      <c r="BI8" s="7">
        <f t="shared" si="9"/>
        <v>0</v>
      </c>
      <c r="BJ8" s="7">
        <f t="shared" si="9"/>
        <v>0</v>
      </c>
      <c r="BK8" s="7">
        <f t="shared" si="9"/>
        <v>0</v>
      </c>
      <c r="BL8" s="7">
        <f t="shared" si="9"/>
        <v>0</v>
      </c>
      <c r="BM8" s="7">
        <f t="shared" si="9"/>
        <v>0</v>
      </c>
      <c r="BN8" s="7">
        <f t="shared" si="9"/>
        <v>0</v>
      </c>
      <c r="BO8" s="7">
        <f t="shared" si="9"/>
        <v>0</v>
      </c>
      <c r="BP8" s="7">
        <f t="shared" si="9"/>
        <v>0</v>
      </c>
      <c r="BQ8" s="7">
        <f t="shared" si="9"/>
        <v>0</v>
      </c>
      <c r="BR8" s="7">
        <f t="shared" si="9"/>
        <v>0</v>
      </c>
      <c r="BS8" s="7">
        <f t="shared" si="9"/>
        <v>0</v>
      </c>
      <c r="BT8" s="7">
        <f t="shared" si="9"/>
        <v>0</v>
      </c>
      <c r="BU8" s="7">
        <f t="shared" si="9"/>
        <v>0</v>
      </c>
      <c r="BV8" s="7">
        <f t="shared" si="9"/>
        <v>0</v>
      </c>
      <c r="BW8" s="7">
        <f t="shared" si="9"/>
        <v>0</v>
      </c>
      <c r="BX8" s="7">
        <f t="shared" si="9"/>
        <v>0</v>
      </c>
      <c r="BY8" s="7">
        <f t="shared" si="9"/>
        <v>0</v>
      </c>
      <c r="BZ8" s="7">
        <f t="shared" si="9"/>
        <v>0</v>
      </c>
      <c r="CA8" s="7">
        <v>0.98815376414144407</v>
      </c>
      <c r="CB8" s="7">
        <f t="shared" ref="CB8:CG8" si="10">(0)/67.532</f>
        <v>0</v>
      </c>
      <c r="CC8" s="7">
        <f t="shared" si="10"/>
        <v>0</v>
      </c>
      <c r="CD8" s="7">
        <f t="shared" si="10"/>
        <v>0</v>
      </c>
      <c r="CE8" s="7">
        <f t="shared" si="10"/>
        <v>0</v>
      </c>
      <c r="CF8" s="7">
        <f t="shared" si="10"/>
        <v>0</v>
      </c>
      <c r="CG8" s="7">
        <f t="shared" si="10"/>
        <v>0</v>
      </c>
      <c r="CH8" s="7">
        <v>1.1846235858555945E-2</v>
      </c>
      <c r="CI8">
        <f>0</f>
        <v>0</v>
      </c>
      <c r="CJ8">
        <v>67.531999999999996</v>
      </c>
    </row>
    <row r="9" spans="1:88" x14ac:dyDescent="0.25">
      <c r="A9" s="5" t="s">
        <v>26</v>
      </c>
      <c r="B9" s="6"/>
      <c r="C9" s="6"/>
      <c r="D9" s="6"/>
      <c r="E9" s="6">
        <v>141</v>
      </c>
      <c r="F9" s="6"/>
      <c r="G9" s="6"/>
      <c r="H9" s="6">
        <v>91.115999999999985</v>
      </c>
      <c r="I9" s="6"/>
      <c r="J9" s="6"/>
      <c r="K9" s="6"/>
      <c r="L9" s="6">
        <v>24.081</v>
      </c>
      <c r="M9" s="6"/>
      <c r="N9" s="6">
        <v>11.648</v>
      </c>
      <c r="O9" s="6"/>
      <c r="P9" s="6"/>
      <c r="Q9" s="6">
        <v>46.480000000000004</v>
      </c>
      <c r="R9" s="6">
        <v>233.32400000000001</v>
      </c>
      <c r="S9" s="6"/>
      <c r="T9" s="6"/>
      <c r="U9" s="6"/>
      <c r="V9" s="6">
        <v>16</v>
      </c>
      <c r="W9" s="6"/>
      <c r="X9" s="6"/>
      <c r="Y9" s="6"/>
      <c r="Z9" s="6"/>
      <c r="AA9" s="6"/>
      <c r="AB9" s="6"/>
      <c r="AC9" s="6">
        <v>16.835000000000001</v>
      </c>
      <c r="AD9" s="6"/>
      <c r="AE9" s="6"/>
      <c r="AF9" s="6"/>
      <c r="AG9" s="6"/>
      <c r="AH9" s="6"/>
      <c r="AI9" s="6"/>
      <c r="AJ9" s="6"/>
      <c r="AK9" s="6"/>
      <c r="AL9" s="6"/>
      <c r="AM9" s="6">
        <v>19.656000000000002</v>
      </c>
      <c r="AN9" s="6"/>
      <c r="AO9" s="6"/>
      <c r="AP9" s="6"/>
      <c r="AQ9" s="6">
        <v>600.1400000000001</v>
      </c>
      <c r="AT9" t="s">
        <v>26</v>
      </c>
      <c r="AU9" s="7">
        <f>(0)/600.14</f>
        <v>0</v>
      </c>
      <c r="AV9" s="7">
        <f>(0)/600.14</f>
        <v>0</v>
      </c>
      <c r="AW9" s="7">
        <f>(0)/600.14</f>
        <v>0</v>
      </c>
      <c r="AX9" s="7">
        <v>0.2349451794581264</v>
      </c>
      <c r="AY9" s="7">
        <f>(0)/600.14</f>
        <v>0</v>
      </c>
      <c r="AZ9" s="7">
        <f>(0)/600.14</f>
        <v>0</v>
      </c>
      <c r="BA9" s="7">
        <v>0.15182457426600454</v>
      </c>
      <c r="BB9" s="7">
        <f>(0)/600.14</f>
        <v>0</v>
      </c>
      <c r="BC9" s="7">
        <f>(0)/600.14</f>
        <v>0</v>
      </c>
      <c r="BD9" s="7">
        <f>(0)/600.14</f>
        <v>0</v>
      </c>
      <c r="BE9" s="7">
        <v>4.0125637351284694E-2</v>
      </c>
      <c r="BF9" s="7">
        <f>(0)/600.14</f>
        <v>0</v>
      </c>
      <c r="BG9" s="7">
        <v>1.9408804612257136E-2</v>
      </c>
      <c r="BH9" s="7">
        <f>(0)/600.14</f>
        <v>0</v>
      </c>
      <c r="BI9" s="7">
        <f>(0)/600.14</f>
        <v>0</v>
      </c>
      <c r="BJ9" s="7">
        <v>7.7448595327756845E-2</v>
      </c>
      <c r="BK9" s="7">
        <v>0.38878261738927578</v>
      </c>
      <c r="BL9" s="7">
        <f>(0)/600.14</f>
        <v>0</v>
      </c>
      <c r="BM9" s="7">
        <f>(0)/600.14</f>
        <v>0</v>
      </c>
      <c r="BN9" s="7">
        <f>(0)/600.14</f>
        <v>0</v>
      </c>
      <c r="BO9" s="7">
        <v>2.6660445895957605E-2</v>
      </c>
      <c r="BP9" s="7">
        <f t="shared" ref="BP9:BU9" si="11">(0)/600.14</f>
        <v>0</v>
      </c>
      <c r="BQ9" s="7">
        <f t="shared" si="11"/>
        <v>0</v>
      </c>
      <c r="BR9" s="7">
        <f t="shared" si="11"/>
        <v>0</v>
      </c>
      <c r="BS9" s="7">
        <f t="shared" si="11"/>
        <v>0</v>
      </c>
      <c r="BT9" s="7">
        <f t="shared" si="11"/>
        <v>0</v>
      </c>
      <c r="BU9" s="7">
        <f t="shared" si="11"/>
        <v>0</v>
      </c>
      <c r="BV9" s="7">
        <v>2.8051787916152895E-2</v>
      </c>
      <c r="BW9" s="7">
        <f t="shared" ref="BW9:CE9" si="12">(0)/600.14</f>
        <v>0</v>
      </c>
      <c r="BX9" s="7">
        <f t="shared" si="12"/>
        <v>0</v>
      </c>
      <c r="BY9" s="7">
        <f t="shared" si="12"/>
        <v>0</v>
      </c>
      <c r="BZ9" s="7">
        <f t="shared" si="12"/>
        <v>0</v>
      </c>
      <c r="CA9" s="7">
        <f t="shared" si="12"/>
        <v>0</v>
      </c>
      <c r="CB9" s="7">
        <f t="shared" si="12"/>
        <v>0</v>
      </c>
      <c r="CC9" s="7">
        <f t="shared" si="12"/>
        <v>0</v>
      </c>
      <c r="CD9" s="7">
        <f t="shared" si="12"/>
        <v>0</v>
      </c>
      <c r="CE9" s="7">
        <f t="shared" si="12"/>
        <v>0</v>
      </c>
      <c r="CF9" s="7">
        <v>3.2752357783183923E-2</v>
      </c>
      <c r="CG9" s="7">
        <f>(0)/600.14</f>
        <v>0</v>
      </c>
      <c r="CH9" s="7">
        <f>(0)/600.14</f>
        <v>0</v>
      </c>
      <c r="CI9">
        <f>0</f>
        <v>0</v>
      </c>
      <c r="CJ9">
        <v>600.1400000000001</v>
      </c>
    </row>
    <row r="10" spans="1:88" x14ac:dyDescent="0.25">
      <c r="A10" s="5" t="s">
        <v>732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>
        <v>0.87999999999999989</v>
      </c>
      <c r="AP10" s="6"/>
      <c r="AQ10" s="6">
        <v>0.87999999999999989</v>
      </c>
      <c r="AT10" t="s">
        <v>732</v>
      </c>
      <c r="AU10" s="7">
        <v>0.88</v>
      </c>
      <c r="AV10" s="7">
        <v>0.88</v>
      </c>
      <c r="AW10" s="7">
        <v>0.88</v>
      </c>
      <c r="AX10" s="7">
        <v>0.88</v>
      </c>
      <c r="AY10" s="7">
        <v>0.88</v>
      </c>
      <c r="AZ10" s="7">
        <v>0.88</v>
      </c>
      <c r="BA10" s="7">
        <v>0.88</v>
      </c>
      <c r="BB10" s="7">
        <v>0.88</v>
      </c>
      <c r="BC10" s="7">
        <v>0.88</v>
      </c>
      <c r="BD10" s="7">
        <v>0.88</v>
      </c>
      <c r="BE10" s="7">
        <v>0.88</v>
      </c>
      <c r="BF10" s="7">
        <v>0.88</v>
      </c>
      <c r="BG10" s="7">
        <v>0.88</v>
      </c>
      <c r="BH10" s="7">
        <v>0.88</v>
      </c>
      <c r="BI10" s="7">
        <v>0.88</v>
      </c>
      <c r="BJ10" s="7">
        <v>0.88</v>
      </c>
      <c r="BK10" s="7">
        <v>0.88</v>
      </c>
      <c r="BL10" s="7">
        <v>0.88</v>
      </c>
      <c r="BM10" s="7">
        <v>0.88</v>
      </c>
      <c r="BN10" s="7">
        <v>0.88</v>
      </c>
      <c r="BO10" s="7">
        <v>0.88</v>
      </c>
      <c r="BP10" s="7">
        <v>0.88</v>
      </c>
      <c r="BQ10" s="7">
        <v>0.88</v>
      </c>
      <c r="BR10" s="7">
        <v>0.88</v>
      </c>
      <c r="BS10" s="7">
        <v>0.88</v>
      </c>
      <c r="BT10" s="7">
        <v>0.88</v>
      </c>
      <c r="BU10" s="7">
        <v>0.88</v>
      </c>
      <c r="BV10" s="7">
        <v>0.88</v>
      </c>
      <c r="BW10" s="7">
        <v>0.88</v>
      </c>
      <c r="BX10" s="7">
        <v>0.88</v>
      </c>
      <c r="BY10" s="7">
        <v>0.88</v>
      </c>
      <c r="BZ10" s="7">
        <v>0.88</v>
      </c>
      <c r="CA10" s="7">
        <v>0.88</v>
      </c>
      <c r="CB10" s="7">
        <v>0.88</v>
      </c>
      <c r="CC10" s="7">
        <v>0.88</v>
      </c>
      <c r="CD10" s="7">
        <v>0.88</v>
      </c>
      <c r="CE10" s="7">
        <v>0.88</v>
      </c>
      <c r="CF10" s="7">
        <v>0.88</v>
      </c>
      <c r="CG10" s="7">
        <v>0.88</v>
      </c>
      <c r="CH10" s="7">
        <v>1</v>
      </c>
      <c r="CI10">
        <f>0</f>
        <v>0</v>
      </c>
      <c r="CJ10">
        <v>0.87999999999999989</v>
      </c>
    </row>
    <row r="11" spans="1:88" x14ac:dyDescent="0.25">
      <c r="A11" s="5" t="s">
        <v>733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5.6000000000000005</v>
      </c>
      <c r="AP11" s="6"/>
      <c r="AQ11" s="6">
        <v>5.6000000000000005</v>
      </c>
      <c r="AT11" t="s">
        <v>733</v>
      </c>
      <c r="AU11" s="7">
        <f t="shared" ref="AU11:CG11" si="13">(0)/5.6</f>
        <v>0</v>
      </c>
      <c r="AV11" s="7">
        <f t="shared" si="13"/>
        <v>0</v>
      </c>
      <c r="AW11" s="7">
        <f t="shared" si="13"/>
        <v>0</v>
      </c>
      <c r="AX11" s="7">
        <f t="shared" si="13"/>
        <v>0</v>
      </c>
      <c r="AY11" s="7">
        <f t="shared" si="13"/>
        <v>0</v>
      </c>
      <c r="AZ11" s="7">
        <f t="shared" si="13"/>
        <v>0</v>
      </c>
      <c r="BA11" s="7">
        <f t="shared" si="13"/>
        <v>0</v>
      </c>
      <c r="BB11" s="7">
        <f t="shared" si="13"/>
        <v>0</v>
      </c>
      <c r="BC11" s="7">
        <f t="shared" si="13"/>
        <v>0</v>
      </c>
      <c r="BD11" s="7">
        <f t="shared" si="13"/>
        <v>0</v>
      </c>
      <c r="BE11" s="7">
        <f t="shared" si="13"/>
        <v>0</v>
      </c>
      <c r="BF11" s="7">
        <f t="shared" si="13"/>
        <v>0</v>
      </c>
      <c r="BG11" s="7">
        <f t="shared" si="13"/>
        <v>0</v>
      </c>
      <c r="BH11" s="7">
        <f t="shared" si="13"/>
        <v>0</v>
      </c>
      <c r="BI11" s="7">
        <f t="shared" si="13"/>
        <v>0</v>
      </c>
      <c r="BJ11" s="7">
        <f t="shared" si="13"/>
        <v>0</v>
      </c>
      <c r="BK11" s="7">
        <f t="shared" si="13"/>
        <v>0</v>
      </c>
      <c r="BL11" s="7">
        <f t="shared" si="13"/>
        <v>0</v>
      </c>
      <c r="BM11" s="7">
        <f t="shared" si="13"/>
        <v>0</v>
      </c>
      <c r="BN11" s="7">
        <f t="shared" si="13"/>
        <v>0</v>
      </c>
      <c r="BO11" s="7">
        <f t="shared" si="13"/>
        <v>0</v>
      </c>
      <c r="BP11" s="7">
        <f t="shared" si="13"/>
        <v>0</v>
      </c>
      <c r="BQ11" s="7">
        <f t="shared" si="13"/>
        <v>0</v>
      </c>
      <c r="BR11" s="7">
        <f t="shared" si="13"/>
        <v>0</v>
      </c>
      <c r="BS11" s="7">
        <f t="shared" si="13"/>
        <v>0</v>
      </c>
      <c r="BT11" s="7">
        <f t="shared" si="13"/>
        <v>0</v>
      </c>
      <c r="BU11" s="7">
        <f t="shared" si="13"/>
        <v>0</v>
      </c>
      <c r="BV11" s="7">
        <f t="shared" si="13"/>
        <v>0</v>
      </c>
      <c r="BW11" s="7">
        <f t="shared" si="13"/>
        <v>0</v>
      </c>
      <c r="BX11" s="7">
        <f t="shared" si="13"/>
        <v>0</v>
      </c>
      <c r="BY11" s="7">
        <f t="shared" si="13"/>
        <v>0</v>
      </c>
      <c r="BZ11" s="7">
        <f t="shared" si="13"/>
        <v>0</v>
      </c>
      <c r="CA11" s="7">
        <f t="shared" si="13"/>
        <v>0</v>
      </c>
      <c r="CB11" s="7">
        <f t="shared" si="13"/>
        <v>0</v>
      </c>
      <c r="CC11" s="7">
        <f t="shared" si="13"/>
        <v>0</v>
      </c>
      <c r="CD11" s="7">
        <f t="shared" si="13"/>
        <v>0</v>
      </c>
      <c r="CE11" s="7">
        <f t="shared" si="13"/>
        <v>0</v>
      </c>
      <c r="CF11" s="7">
        <f t="shared" si="13"/>
        <v>0</v>
      </c>
      <c r="CG11" s="7">
        <f t="shared" si="13"/>
        <v>0</v>
      </c>
      <c r="CH11" s="7">
        <v>1</v>
      </c>
      <c r="CI11">
        <f>0</f>
        <v>0</v>
      </c>
      <c r="CJ11">
        <v>5.6000000000000005</v>
      </c>
    </row>
    <row r="12" spans="1:88" x14ac:dyDescent="0.25">
      <c r="A12" s="5" t="s">
        <v>679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>
        <v>2.5620000000000003</v>
      </c>
      <c r="AI12" s="6">
        <v>258.54000000000002</v>
      </c>
      <c r="AJ12" s="6"/>
      <c r="AK12" s="6"/>
      <c r="AL12" s="6"/>
      <c r="AM12" s="6"/>
      <c r="AN12" s="6"/>
      <c r="AO12" s="6"/>
      <c r="AP12" s="6"/>
      <c r="AQ12" s="6">
        <v>261.10200000000003</v>
      </c>
      <c r="AT12" t="s">
        <v>679</v>
      </c>
      <c r="AU12" s="7">
        <f t="shared" ref="AU12:BZ12" si="14">(0)/261.102</f>
        <v>0</v>
      </c>
      <c r="AV12" s="7">
        <f t="shared" si="14"/>
        <v>0</v>
      </c>
      <c r="AW12" s="7">
        <f t="shared" si="14"/>
        <v>0</v>
      </c>
      <c r="AX12" s="7">
        <f t="shared" si="14"/>
        <v>0</v>
      </c>
      <c r="AY12" s="7">
        <f t="shared" si="14"/>
        <v>0</v>
      </c>
      <c r="AZ12" s="7">
        <f t="shared" si="14"/>
        <v>0</v>
      </c>
      <c r="BA12" s="7">
        <f t="shared" si="14"/>
        <v>0</v>
      </c>
      <c r="BB12" s="7">
        <f t="shared" si="14"/>
        <v>0</v>
      </c>
      <c r="BC12" s="7">
        <f t="shared" si="14"/>
        <v>0</v>
      </c>
      <c r="BD12" s="7">
        <f t="shared" si="14"/>
        <v>0</v>
      </c>
      <c r="BE12" s="7">
        <f t="shared" si="14"/>
        <v>0</v>
      </c>
      <c r="BF12" s="7">
        <f t="shared" si="14"/>
        <v>0</v>
      </c>
      <c r="BG12" s="7">
        <f t="shared" si="14"/>
        <v>0</v>
      </c>
      <c r="BH12" s="7">
        <f t="shared" si="14"/>
        <v>0</v>
      </c>
      <c r="BI12" s="7">
        <f t="shared" si="14"/>
        <v>0</v>
      </c>
      <c r="BJ12" s="7">
        <f t="shared" si="14"/>
        <v>0</v>
      </c>
      <c r="BK12" s="7">
        <f t="shared" si="14"/>
        <v>0</v>
      </c>
      <c r="BL12" s="7">
        <f t="shared" si="14"/>
        <v>0</v>
      </c>
      <c r="BM12" s="7">
        <f t="shared" si="14"/>
        <v>0</v>
      </c>
      <c r="BN12" s="7">
        <f t="shared" si="14"/>
        <v>0</v>
      </c>
      <c r="BO12" s="7">
        <f t="shared" si="14"/>
        <v>0</v>
      </c>
      <c r="BP12" s="7">
        <f t="shared" si="14"/>
        <v>0</v>
      </c>
      <c r="BQ12" s="7">
        <f t="shared" si="14"/>
        <v>0</v>
      </c>
      <c r="BR12" s="7">
        <f t="shared" si="14"/>
        <v>0</v>
      </c>
      <c r="BS12" s="7">
        <f t="shared" si="14"/>
        <v>0</v>
      </c>
      <c r="BT12" s="7">
        <f t="shared" si="14"/>
        <v>0</v>
      </c>
      <c r="BU12" s="7">
        <f t="shared" si="14"/>
        <v>0</v>
      </c>
      <c r="BV12" s="7">
        <f t="shared" si="14"/>
        <v>0</v>
      </c>
      <c r="BW12" s="7">
        <f t="shared" si="14"/>
        <v>0</v>
      </c>
      <c r="BX12" s="7">
        <f t="shared" si="14"/>
        <v>0</v>
      </c>
      <c r="BY12" s="7">
        <f t="shared" si="14"/>
        <v>0</v>
      </c>
      <c r="BZ12" s="7">
        <f t="shared" si="14"/>
        <v>0</v>
      </c>
      <c r="CA12" s="7">
        <v>9.8122572787646203E-3</v>
      </c>
      <c r="CB12" s="7">
        <v>0.99018774272123533</v>
      </c>
      <c r="CC12" s="7">
        <f t="shared" ref="CC12:CH12" si="15">(0)/261.102</f>
        <v>0</v>
      </c>
      <c r="CD12" s="7">
        <f t="shared" si="15"/>
        <v>0</v>
      </c>
      <c r="CE12" s="7">
        <f t="shared" si="15"/>
        <v>0</v>
      </c>
      <c r="CF12" s="7">
        <f t="shared" si="15"/>
        <v>0</v>
      </c>
      <c r="CG12" s="7">
        <f t="shared" si="15"/>
        <v>0</v>
      </c>
      <c r="CH12" s="7">
        <f t="shared" si="15"/>
        <v>0</v>
      </c>
      <c r="CI12">
        <f>0</f>
        <v>0</v>
      </c>
      <c r="CJ12">
        <v>261.10200000000003</v>
      </c>
    </row>
    <row r="13" spans="1:88" x14ac:dyDescent="0.25">
      <c r="A13" s="5" t="s">
        <v>689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>
        <v>300.904</v>
      </c>
      <c r="AJ13" s="6"/>
      <c r="AK13" s="6"/>
      <c r="AL13" s="6"/>
      <c r="AM13" s="6"/>
      <c r="AN13" s="6"/>
      <c r="AO13" s="6"/>
      <c r="AP13" s="6"/>
      <c r="AQ13" s="6">
        <v>300.904</v>
      </c>
      <c r="AT13" t="s">
        <v>689</v>
      </c>
      <c r="AU13" s="7">
        <f t="shared" ref="AU13:CA13" si="16">(0)/300.904</f>
        <v>0</v>
      </c>
      <c r="AV13" s="7">
        <f t="shared" si="16"/>
        <v>0</v>
      </c>
      <c r="AW13" s="7">
        <f t="shared" si="16"/>
        <v>0</v>
      </c>
      <c r="AX13" s="7">
        <f t="shared" si="16"/>
        <v>0</v>
      </c>
      <c r="AY13" s="7">
        <f t="shared" si="16"/>
        <v>0</v>
      </c>
      <c r="AZ13" s="7">
        <f t="shared" si="16"/>
        <v>0</v>
      </c>
      <c r="BA13" s="7">
        <f t="shared" si="16"/>
        <v>0</v>
      </c>
      <c r="BB13" s="7">
        <f t="shared" si="16"/>
        <v>0</v>
      </c>
      <c r="BC13" s="7">
        <f t="shared" si="16"/>
        <v>0</v>
      </c>
      <c r="BD13" s="7">
        <f t="shared" si="16"/>
        <v>0</v>
      </c>
      <c r="BE13" s="7">
        <f t="shared" si="16"/>
        <v>0</v>
      </c>
      <c r="BF13" s="7">
        <f t="shared" si="16"/>
        <v>0</v>
      </c>
      <c r="BG13" s="7">
        <f t="shared" si="16"/>
        <v>0</v>
      </c>
      <c r="BH13" s="7">
        <f t="shared" si="16"/>
        <v>0</v>
      </c>
      <c r="BI13" s="7">
        <f t="shared" si="16"/>
        <v>0</v>
      </c>
      <c r="BJ13" s="7">
        <f t="shared" si="16"/>
        <v>0</v>
      </c>
      <c r="BK13" s="7">
        <f t="shared" si="16"/>
        <v>0</v>
      </c>
      <c r="BL13" s="7">
        <f t="shared" si="16"/>
        <v>0</v>
      </c>
      <c r="BM13" s="7">
        <f t="shared" si="16"/>
        <v>0</v>
      </c>
      <c r="BN13" s="7">
        <f t="shared" si="16"/>
        <v>0</v>
      </c>
      <c r="BO13" s="7">
        <f t="shared" si="16"/>
        <v>0</v>
      </c>
      <c r="BP13" s="7">
        <f t="shared" si="16"/>
        <v>0</v>
      </c>
      <c r="BQ13" s="7">
        <f t="shared" si="16"/>
        <v>0</v>
      </c>
      <c r="BR13" s="7">
        <f t="shared" si="16"/>
        <v>0</v>
      </c>
      <c r="BS13" s="7">
        <f t="shared" si="16"/>
        <v>0</v>
      </c>
      <c r="BT13" s="7">
        <f t="shared" si="16"/>
        <v>0</v>
      </c>
      <c r="BU13" s="7">
        <f t="shared" si="16"/>
        <v>0</v>
      </c>
      <c r="BV13" s="7">
        <f t="shared" si="16"/>
        <v>0</v>
      </c>
      <c r="BW13" s="7">
        <f t="shared" si="16"/>
        <v>0</v>
      </c>
      <c r="BX13" s="7">
        <f t="shared" si="16"/>
        <v>0</v>
      </c>
      <c r="BY13" s="7">
        <f t="shared" si="16"/>
        <v>0</v>
      </c>
      <c r="BZ13" s="7">
        <f t="shared" si="16"/>
        <v>0</v>
      </c>
      <c r="CA13" s="7">
        <f t="shared" si="16"/>
        <v>0</v>
      </c>
      <c r="CB13" s="7">
        <v>1</v>
      </c>
      <c r="CC13" s="7">
        <f t="shared" ref="CC13:CH13" si="17">(0)/300.904</f>
        <v>0</v>
      </c>
      <c r="CD13" s="7">
        <f t="shared" si="17"/>
        <v>0</v>
      </c>
      <c r="CE13" s="7">
        <f t="shared" si="17"/>
        <v>0</v>
      </c>
      <c r="CF13" s="7">
        <f t="shared" si="17"/>
        <v>0</v>
      </c>
      <c r="CG13" s="7">
        <f t="shared" si="17"/>
        <v>0</v>
      </c>
      <c r="CH13" s="7">
        <f t="shared" si="17"/>
        <v>0</v>
      </c>
      <c r="CI13">
        <f>0</f>
        <v>0</v>
      </c>
      <c r="CJ13">
        <v>300.904</v>
      </c>
    </row>
    <row r="14" spans="1:88" x14ac:dyDescent="0.25">
      <c r="A14" s="5" t="s">
        <v>32</v>
      </c>
      <c r="B14" s="6"/>
      <c r="C14" s="6"/>
      <c r="D14" s="6"/>
      <c r="E14" s="6"/>
      <c r="F14" s="6">
        <v>3.2429999999999999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>
        <v>61.305000000000007</v>
      </c>
      <c r="AJ14" s="6"/>
      <c r="AK14" s="6"/>
      <c r="AL14" s="6"/>
      <c r="AM14" s="6"/>
      <c r="AN14" s="6"/>
      <c r="AO14" s="6"/>
      <c r="AP14" s="6"/>
      <c r="AQ14" s="6">
        <v>64.548000000000002</v>
      </c>
      <c r="AT14" t="s">
        <v>32</v>
      </c>
      <c r="AU14" s="7">
        <f>(0)/64.548</f>
        <v>0</v>
      </c>
      <c r="AV14" s="7">
        <f>(0)/64.548</f>
        <v>0</v>
      </c>
      <c r="AW14" s="7">
        <f>(0)/64.548</f>
        <v>0</v>
      </c>
      <c r="AX14" s="7">
        <f>(0)/64.548</f>
        <v>0</v>
      </c>
      <c r="AY14" s="7">
        <v>5.0241680609778766E-2</v>
      </c>
      <c r="AZ14" s="7">
        <f t="shared" ref="AZ14:CA14" si="18">(0)/64.548</f>
        <v>0</v>
      </c>
      <c r="BA14" s="7">
        <f t="shared" si="18"/>
        <v>0</v>
      </c>
      <c r="BB14" s="7">
        <f t="shared" si="18"/>
        <v>0</v>
      </c>
      <c r="BC14" s="7">
        <f t="shared" si="18"/>
        <v>0</v>
      </c>
      <c r="BD14" s="7">
        <f t="shared" si="18"/>
        <v>0</v>
      </c>
      <c r="BE14" s="7">
        <f t="shared" si="18"/>
        <v>0</v>
      </c>
      <c r="BF14" s="7">
        <f t="shared" si="18"/>
        <v>0</v>
      </c>
      <c r="BG14" s="7">
        <f t="shared" si="18"/>
        <v>0</v>
      </c>
      <c r="BH14" s="7">
        <f t="shared" si="18"/>
        <v>0</v>
      </c>
      <c r="BI14" s="7">
        <f t="shared" si="18"/>
        <v>0</v>
      </c>
      <c r="BJ14" s="7">
        <f t="shared" si="18"/>
        <v>0</v>
      </c>
      <c r="BK14" s="7">
        <f t="shared" si="18"/>
        <v>0</v>
      </c>
      <c r="BL14" s="7">
        <f t="shared" si="18"/>
        <v>0</v>
      </c>
      <c r="BM14" s="7">
        <f t="shared" si="18"/>
        <v>0</v>
      </c>
      <c r="BN14" s="7">
        <f t="shared" si="18"/>
        <v>0</v>
      </c>
      <c r="BO14" s="7">
        <f t="shared" si="18"/>
        <v>0</v>
      </c>
      <c r="BP14" s="7">
        <f t="shared" si="18"/>
        <v>0</v>
      </c>
      <c r="BQ14" s="7">
        <f t="shared" si="18"/>
        <v>0</v>
      </c>
      <c r="BR14" s="7">
        <f t="shared" si="18"/>
        <v>0</v>
      </c>
      <c r="BS14" s="7">
        <f t="shared" si="18"/>
        <v>0</v>
      </c>
      <c r="BT14" s="7">
        <f t="shared" si="18"/>
        <v>0</v>
      </c>
      <c r="BU14" s="7">
        <f t="shared" si="18"/>
        <v>0</v>
      </c>
      <c r="BV14" s="7">
        <f t="shared" si="18"/>
        <v>0</v>
      </c>
      <c r="BW14" s="7">
        <f t="shared" si="18"/>
        <v>0</v>
      </c>
      <c r="BX14" s="7">
        <f t="shared" si="18"/>
        <v>0</v>
      </c>
      <c r="BY14" s="7">
        <f t="shared" si="18"/>
        <v>0</v>
      </c>
      <c r="BZ14" s="7">
        <f t="shared" si="18"/>
        <v>0</v>
      </c>
      <c r="CA14" s="7">
        <f t="shared" si="18"/>
        <v>0</v>
      </c>
      <c r="CB14" s="7">
        <v>0.94975831939022126</v>
      </c>
      <c r="CC14" s="7">
        <f t="shared" ref="CC14:CH14" si="19">(0)/64.548</f>
        <v>0</v>
      </c>
      <c r="CD14" s="7">
        <f t="shared" si="19"/>
        <v>0</v>
      </c>
      <c r="CE14" s="7">
        <f t="shared" si="19"/>
        <v>0</v>
      </c>
      <c r="CF14" s="7">
        <f t="shared" si="19"/>
        <v>0</v>
      </c>
      <c r="CG14" s="7">
        <f t="shared" si="19"/>
        <v>0</v>
      </c>
      <c r="CH14" s="7">
        <f t="shared" si="19"/>
        <v>0</v>
      </c>
      <c r="CI14">
        <f>0</f>
        <v>0</v>
      </c>
      <c r="CJ14">
        <v>64.548000000000002</v>
      </c>
    </row>
    <row r="15" spans="1:88" x14ac:dyDescent="0.25">
      <c r="A15" s="5" t="s">
        <v>157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6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>
        <v>51.421999999999997</v>
      </c>
      <c r="AI15" s="6"/>
      <c r="AJ15" s="6"/>
      <c r="AK15" s="6"/>
      <c r="AL15" s="6"/>
      <c r="AM15" s="6"/>
      <c r="AN15" s="6"/>
      <c r="AO15" s="6"/>
      <c r="AP15" s="6"/>
      <c r="AQ15" s="6">
        <v>57.421999999999997</v>
      </c>
      <c r="AT15" t="s">
        <v>157</v>
      </c>
      <c r="AU15" s="7">
        <f t="shared" ref="AU15:BD15" si="20">(0)/57.422</f>
        <v>0</v>
      </c>
      <c r="AV15" s="7">
        <f t="shared" si="20"/>
        <v>0</v>
      </c>
      <c r="AW15" s="7">
        <f t="shared" si="20"/>
        <v>0</v>
      </c>
      <c r="AX15" s="7">
        <f t="shared" si="20"/>
        <v>0</v>
      </c>
      <c r="AY15" s="7">
        <f t="shared" si="20"/>
        <v>0</v>
      </c>
      <c r="AZ15" s="7">
        <f t="shared" si="20"/>
        <v>0</v>
      </c>
      <c r="BA15" s="7">
        <f t="shared" si="20"/>
        <v>0</v>
      </c>
      <c r="BB15" s="7">
        <f t="shared" si="20"/>
        <v>0</v>
      </c>
      <c r="BC15" s="7">
        <f t="shared" si="20"/>
        <v>0</v>
      </c>
      <c r="BD15" s="7">
        <f t="shared" si="20"/>
        <v>0</v>
      </c>
      <c r="BE15" s="7">
        <v>0.10448956845808227</v>
      </c>
      <c r="BF15" s="7">
        <f t="shared" ref="BF15:BZ15" si="21">(0)/57.422</f>
        <v>0</v>
      </c>
      <c r="BG15" s="7">
        <f t="shared" si="21"/>
        <v>0</v>
      </c>
      <c r="BH15" s="7">
        <f t="shared" si="21"/>
        <v>0</v>
      </c>
      <c r="BI15" s="7">
        <f t="shared" si="21"/>
        <v>0</v>
      </c>
      <c r="BJ15" s="7">
        <f t="shared" si="21"/>
        <v>0</v>
      </c>
      <c r="BK15" s="7">
        <f t="shared" si="21"/>
        <v>0</v>
      </c>
      <c r="BL15" s="7">
        <f t="shared" si="21"/>
        <v>0</v>
      </c>
      <c r="BM15" s="7">
        <f t="shared" si="21"/>
        <v>0</v>
      </c>
      <c r="BN15" s="7">
        <f t="shared" si="21"/>
        <v>0</v>
      </c>
      <c r="BO15" s="7">
        <f t="shared" si="21"/>
        <v>0</v>
      </c>
      <c r="BP15" s="7">
        <f t="shared" si="21"/>
        <v>0</v>
      </c>
      <c r="BQ15" s="7">
        <f t="shared" si="21"/>
        <v>0</v>
      </c>
      <c r="BR15" s="7">
        <f t="shared" si="21"/>
        <v>0</v>
      </c>
      <c r="BS15" s="7">
        <f t="shared" si="21"/>
        <v>0</v>
      </c>
      <c r="BT15" s="7">
        <f t="shared" si="21"/>
        <v>0</v>
      </c>
      <c r="BU15" s="7">
        <f t="shared" si="21"/>
        <v>0</v>
      </c>
      <c r="BV15" s="7">
        <f t="shared" si="21"/>
        <v>0</v>
      </c>
      <c r="BW15" s="7">
        <f t="shared" si="21"/>
        <v>0</v>
      </c>
      <c r="BX15" s="7">
        <f t="shared" si="21"/>
        <v>0</v>
      </c>
      <c r="BY15" s="7">
        <f t="shared" si="21"/>
        <v>0</v>
      </c>
      <c r="BZ15" s="7">
        <f t="shared" si="21"/>
        <v>0</v>
      </c>
      <c r="CA15" s="7">
        <v>0.89551043154191767</v>
      </c>
      <c r="CB15" s="7">
        <f t="shared" ref="CB15:CH15" si="22">(0)/57.422</f>
        <v>0</v>
      </c>
      <c r="CC15" s="7">
        <f t="shared" si="22"/>
        <v>0</v>
      </c>
      <c r="CD15" s="7">
        <f t="shared" si="22"/>
        <v>0</v>
      </c>
      <c r="CE15" s="7">
        <f t="shared" si="22"/>
        <v>0</v>
      </c>
      <c r="CF15" s="7">
        <f t="shared" si="22"/>
        <v>0</v>
      </c>
      <c r="CG15" s="7">
        <f t="shared" si="22"/>
        <v>0</v>
      </c>
      <c r="CH15" s="7">
        <f t="shared" si="22"/>
        <v>0</v>
      </c>
      <c r="CI15">
        <f>0</f>
        <v>0</v>
      </c>
      <c r="CJ15">
        <v>57.421999999999997</v>
      </c>
    </row>
    <row r="16" spans="1:88" x14ac:dyDescent="0.25">
      <c r="A16" s="5" t="s">
        <v>106</v>
      </c>
      <c r="B16" s="6"/>
      <c r="C16" s="6"/>
      <c r="D16" s="6"/>
      <c r="E16" s="6"/>
      <c r="F16" s="6"/>
      <c r="G16" s="6"/>
      <c r="H16" s="6">
        <v>16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167.00800000000001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>
        <v>1.28</v>
      </c>
      <c r="AP16" s="6"/>
      <c r="AQ16" s="6">
        <v>184.28800000000001</v>
      </c>
      <c r="AT16" t="s">
        <v>106</v>
      </c>
      <c r="AU16" s="7">
        <f t="shared" ref="AU16:AZ16" si="23">(0)/184.288</f>
        <v>0</v>
      </c>
      <c r="AV16" s="7">
        <f t="shared" si="23"/>
        <v>0</v>
      </c>
      <c r="AW16" s="7">
        <f t="shared" si="23"/>
        <v>0</v>
      </c>
      <c r="AX16" s="7">
        <f t="shared" si="23"/>
        <v>0</v>
      </c>
      <c r="AY16" s="7">
        <f t="shared" si="23"/>
        <v>0</v>
      </c>
      <c r="AZ16" s="7">
        <f t="shared" si="23"/>
        <v>0</v>
      </c>
      <c r="BA16" s="7">
        <v>8.6820628581350923E-2</v>
      </c>
      <c r="BB16" s="7">
        <f t="shared" ref="BB16:BV16" si="24">(0)/184.288</f>
        <v>0</v>
      </c>
      <c r="BC16" s="7">
        <f t="shared" si="24"/>
        <v>0</v>
      </c>
      <c r="BD16" s="7">
        <f t="shared" si="24"/>
        <v>0</v>
      </c>
      <c r="BE16" s="7">
        <f t="shared" si="24"/>
        <v>0</v>
      </c>
      <c r="BF16" s="7">
        <f t="shared" si="24"/>
        <v>0</v>
      </c>
      <c r="BG16" s="7">
        <f t="shared" si="24"/>
        <v>0</v>
      </c>
      <c r="BH16" s="7">
        <f t="shared" si="24"/>
        <v>0</v>
      </c>
      <c r="BI16" s="7">
        <f t="shared" si="24"/>
        <v>0</v>
      </c>
      <c r="BJ16" s="7">
        <f t="shared" si="24"/>
        <v>0</v>
      </c>
      <c r="BK16" s="7">
        <f t="shared" si="24"/>
        <v>0</v>
      </c>
      <c r="BL16" s="7">
        <f t="shared" si="24"/>
        <v>0</v>
      </c>
      <c r="BM16" s="7">
        <f t="shared" si="24"/>
        <v>0</v>
      </c>
      <c r="BN16" s="7">
        <f t="shared" si="24"/>
        <v>0</v>
      </c>
      <c r="BO16" s="7">
        <f t="shared" si="24"/>
        <v>0</v>
      </c>
      <c r="BP16" s="7">
        <f t="shared" si="24"/>
        <v>0</v>
      </c>
      <c r="BQ16" s="7">
        <f t="shared" si="24"/>
        <v>0</v>
      </c>
      <c r="BR16" s="7">
        <f t="shared" si="24"/>
        <v>0</v>
      </c>
      <c r="BS16" s="7">
        <f t="shared" si="24"/>
        <v>0</v>
      </c>
      <c r="BT16" s="7">
        <f t="shared" si="24"/>
        <v>0</v>
      </c>
      <c r="BU16" s="7">
        <f t="shared" si="24"/>
        <v>0</v>
      </c>
      <c r="BV16" s="7">
        <f t="shared" si="24"/>
        <v>0</v>
      </c>
      <c r="BW16" s="7">
        <v>0.90623372113214096</v>
      </c>
      <c r="BX16" s="7">
        <f t="shared" ref="BX16:CG16" si="25">(0)/184.288</f>
        <v>0</v>
      </c>
      <c r="BY16" s="7">
        <f t="shared" si="25"/>
        <v>0</v>
      </c>
      <c r="BZ16" s="7">
        <f t="shared" si="25"/>
        <v>0</v>
      </c>
      <c r="CA16" s="7">
        <f t="shared" si="25"/>
        <v>0</v>
      </c>
      <c r="CB16" s="7">
        <f t="shared" si="25"/>
        <v>0</v>
      </c>
      <c r="CC16" s="7">
        <f t="shared" si="25"/>
        <v>0</v>
      </c>
      <c r="CD16" s="7">
        <f t="shared" si="25"/>
        <v>0</v>
      </c>
      <c r="CE16" s="7">
        <f t="shared" si="25"/>
        <v>0</v>
      </c>
      <c r="CF16" s="7">
        <f t="shared" si="25"/>
        <v>0</v>
      </c>
      <c r="CG16" s="7">
        <f t="shared" si="25"/>
        <v>0</v>
      </c>
      <c r="CH16" s="7">
        <v>6.9456502865080745E-3</v>
      </c>
      <c r="CI16">
        <f>0</f>
        <v>0</v>
      </c>
      <c r="CJ16">
        <v>184.28800000000001</v>
      </c>
    </row>
    <row r="17" spans="1:88" x14ac:dyDescent="0.25">
      <c r="A17" s="5" t="s">
        <v>109</v>
      </c>
      <c r="B17" s="6"/>
      <c r="C17" s="6"/>
      <c r="D17" s="6"/>
      <c r="E17" s="6"/>
      <c r="F17" s="6"/>
      <c r="G17" s="6"/>
      <c r="H17" s="6">
        <v>10.99</v>
      </c>
      <c r="I17" s="6"/>
      <c r="J17" s="6"/>
      <c r="K17" s="6"/>
      <c r="L17" s="6"/>
      <c r="M17" s="6"/>
      <c r="N17" s="6"/>
      <c r="O17" s="6"/>
      <c r="P17" s="6"/>
      <c r="Q17" s="6">
        <v>21.98</v>
      </c>
      <c r="R17" s="6">
        <v>411.65299999999996</v>
      </c>
      <c r="S17" s="6"/>
      <c r="T17" s="6"/>
      <c r="U17" s="6"/>
      <c r="V17" s="6">
        <v>29.75</v>
      </c>
      <c r="W17" s="6"/>
      <c r="X17" s="6"/>
      <c r="Y17" s="6"/>
      <c r="Z17" s="6"/>
      <c r="AA17" s="6"/>
      <c r="AB17" s="6"/>
      <c r="AC17" s="6">
        <v>2.17</v>
      </c>
      <c r="AD17" s="6"/>
      <c r="AE17" s="6"/>
      <c r="AF17" s="6"/>
      <c r="AG17" s="6"/>
      <c r="AH17" s="6">
        <v>320.01699999999994</v>
      </c>
      <c r="AI17" s="6"/>
      <c r="AJ17" s="6"/>
      <c r="AK17" s="6"/>
      <c r="AL17" s="6"/>
      <c r="AM17" s="6"/>
      <c r="AN17" s="6"/>
      <c r="AO17" s="6">
        <v>3.2800000000000002</v>
      </c>
      <c r="AP17" s="6"/>
      <c r="AQ17" s="6">
        <v>799.83999999999992</v>
      </c>
      <c r="AT17" t="s">
        <v>109</v>
      </c>
      <c r="AU17" s="7">
        <f t="shared" ref="AU17:AZ17" si="26">(0)/799.84</f>
        <v>0</v>
      </c>
      <c r="AV17" s="7">
        <f t="shared" si="26"/>
        <v>0</v>
      </c>
      <c r="AW17" s="7">
        <f t="shared" si="26"/>
        <v>0</v>
      </c>
      <c r="AX17" s="7">
        <f t="shared" si="26"/>
        <v>0</v>
      </c>
      <c r="AY17" s="7">
        <f t="shared" si="26"/>
        <v>0</v>
      </c>
      <c r="AZ17" s="7">
        <f t="shared" si="26"/>
        <v>0</v>
      </c>
      <c r="BA17" s="7">
        <v>1.3740248049609924E-2</v>
      </c>
      <c r="BB17" s="7">
        <f t="shared" ref="BB17:BI17" si="27">(0)/799.84</f>
        <v>0</v>
      </c>
      <c r="BC17" s="7">
        <f t="shared" si="27"/>
        <v>0</v>
      </c>
      <c r="BD17" s="7">
        <f t="shared" si="27"/>
        <v>0</v>
      </c>
      <c r="BE17" s="7">
        <f t="shared" si="27"/>
        <v>0</v>
      </c>
      <c r="BF17" s="7">
        <f t="shared" si="27"/>
        <v>0</v>
      </c>
      <c r="BG17" s="7">
        <f t="shared" si="27"/>
        <v>0</v>
      </c>
      <c r="BH17" s="7">
        <f t="shared" si="27"/>
        <v>0</v>
      </c>
      <c r="BI17" s="7">
        <f t="shared" si="27"/>
        <v>0</v>
      </c>
      <c r="BJ17" s="7">
        <v>2.7480496099219848E-2</v>
      </c>
      <c r="BK17" s="7">
        <v>0.51466918383676741</v>
      </c>
      <c r="BL17" s="7">
        <f>(0)/799.84</f>
        <v>0</v>
      </c>
      <c r="BM17" s="7">
        <f>(0)/799.84</f>
        <v>0</v>
      </c>
      <c r="BN17" s="7">
        <f>(0)/799.84</f>
        <v>0</v>
      </c>
      <c r="BO17" s="7">
        <v>3.7194938987797563E-2</v>
      </c>
      <c r="BP17" s="7">
        <f t="shared" ref="BP17:BU17" si="28">(0)/799.84</f>
        <v>0</v>
      </c>
      <c r="BQ17" s="7">
        <f t="shared" si="28"/>
        <v>0</v>
      </c>
      <c r="BR17" s="7">
        <f t="shared" si="28"/>
        <v>0</v>
      </c>
      <c r="BS17" s="7">
        <f t="shared" si="28"/>
        <v>0</v>
      </c>
      <c r="BT17" s="7">
        <f t="shared" si="28"/>
        <v>0</v>
      </c>
      <c r="BU17" s="7">
        <f t="shared" si="28"/>
        <v>0</v>
      </c>
      <c r="BV17" s="7">
        <v>2.7130426085217045E-3</v>
      </c>
      <c r="BW17" s="7">
        <f>(0)/799.84</f>
        <v>0</v>
      </c>
      <c r="BX17" s="7">
        <f>(0)/799.84</f>
        <v>0</v>
      </c>
      <c r="BY17" s="7">
        <f>(0)/799.84</f>
        <v>0</v>
      </c>
      <c r="BZ17" s="7">
        <f>(0)/799.84</f>
        <v>0</v>
      </c>
      <c r="CA17" s="7">
        <v>0.40010127025405079</v>
      </c>
      <c r="CB17" s="7">
        <f t="shared" ref="CB17:CG17" si="29">(0)/799.84</f>
        <v>0</v>
      </c>
      <c r="CC17" s="7">
        <f t="shared" si="29"/>
        <v>0</v>
      </c>
      <c r="CD17" s="7">
        <f t="shared" si="29"/>
        <v>0</v>
      </c>
      <c r="CE17" s="7">
        <f t="shared" si="29"/>
        <v>0</v>
      </c>
      <c r="CF17" s="7">
        <f t="shared" si="29"/>
        <v>0</v>
      </c>
      <c r="CG17" s="7">
        <f t="shared" si="29"/>
        <v>0</v>
      </c>
      <c r="CH17" s="7">
        <v>4.1008201640328071E-3</v>
      </c>
      <c r="CI17">
        <f>0</f>
        <v>0</v>
      </c>
      <c r="CJ17">
        <v>799.83999999999992</v>
      </c>
    </row>
    <row r="18" spans="1:88" x14ac:dyDescent="0.25">
      <c r="A18" s="5" t="s">
        <v>641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>
        <v>2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>
        <v>2</v>
      </c>
      <c r="AT18" t="s">
        <v>641</v>
      </c>
      <c r="AU18" s="7">
        <f t="shared" ref="AU18:BV18" si="30">(0)/2</f>
        <v>0</v>
      </c>
      <c r="AV18" s="7">
        <f t="shared" si="30"/>
        <v>0</v>
      </c>
      <c r="AW18" s="7">
        <f t="shared" si="30"/>
        <v>0</v>
      </c>
      <c r="AX18" s="7">
        <f t="shared" si="30"/>
        <v>0</v>
      </c>
      <c r="AY18" s="7">
        <f t="shared" si="30"/>
        <v>0</v>
      </c>
      <c r="AZ18" s="7">
        <f t="shared" si="30"/>
        <v>0</v>
      </c>
      <c r="BA18" s="7">
        <f t="shared" si="30"/>
        <v>0</v>
      </c>
      <c r="BB18" s="7">
        <f t="shared" si="30"/>
        <v>0</v>
      </c>
      <c r="BC18" s="7">
        <f t="shared" si="30"/>
        <v>0</v>
      </c>
      <c r="BD18" s="7">
        <f t="shared" si="30"/>
        <v>0</v>
      </c>
      <c r="BE18" s="7">
        <f t="shared" si="30"/>
        <v>0</v>
      </c>
      <c r="BF18" s="7">
        <f t="shared" si="30"/>
        <v>0</v>
      </c>
      <c r="BG18" s="7">
        <f t="shared" si="30"/>
        <v>0</v>
      </c>
      <c r="BH18" s="7">
        <f t="shared" si="30"/>
        <v>0</v>
      </c>
      <c r="BI18" s="7">
        <f t="shared" si="30"/>
        <v>0</v>
      </c>
      <c r="BJ18" s="7">
        <f t="shared" si="30"/>
        <v>0</v>
      </c>
      <c r="BK18" s="7">
        <f t="shared" si="30"/>
        <v>0</v>
      </c>
      <c r="BL18" s="7">
        <f t="shared" si="30"/>
        <v>0</v>
      </c>
      <c r="BM18" s="7">
        <f t="shared" si="30"/>
        <v>0</v>
      </c>
      <c r="BN18" s="7">
        <f t="shared" si="30"/>
        <v>0</v>
      </c>
      <c r="BO18" s="7">
        <f t="shared" si="30"/>
        <v>0</v>
      </c>
      <c r="BP18" s="7">
        <f t="shared" si="30"/>
        <v>0</v>
      </c>
      <c r="BQ18" s="7">
        <f t="shared" si="30"/>
        <v>0</v>
      </c>
      <c r="BR18" s="7">
        <f t="shared" si="30"/>
        <v>0</v>
      </c>
      <c r="BS18" s="7">
        <f t="shared" si="30"/>
        <v>0</v>
      </c>
      <c r="BT18" s="7">
        <f t="shared" si="30"/>
        <v>0</v>
      </c>
      <c r="BU18" s="7">
        <f t="shared" si="30"/>
        <v>0</v>
      </c>
      <c r="BV18" s="7">
        <f t="shared" si="30"/>
        <v>0</v>
      </c>
      <c r="BW18" s="7">
        <v>1</v>
      </c>
      <c r="BX18" s="7">
        <f t="shared" ref="BX18:CH18" si="31">(0)/2</f>
        <v>0</v>
      </c>
      <c r="BY18" s="7">
        <f t="shared" si="31"/>
        <v>0</v>
      </c>
      <c r="BZ18" s="7">
        <f t="shared" si="31"/>
        <v>0</v>
      </c>
      <c r="CA18" s="7">
        <f t="shared" si="31"/>
        <v>0</v>
      </c>
      <c r="CB18" s="7">
        <f t="shared" si="31"/>
        <v>0</v>
      </c>
      <c r="CC18" s="7">
        <f t="shared" si="31"/>
        <v>0</v>
      </c>
      <c r="CD18" s="7">
        <f t="shared" si="31"/>
        <v>0</v>
      </c>
      <c r="CE18" s="7">
        <f t="shared" si="31"/>
        <v>0</v>
      </c>
      <c r="CF18" s="7">
        <f t="shared" si="31"/>
        <v>0</v>
      </c>
      <c r="CG18" s="7">
        <f t="shared" si="31"/>
        <v>0</v>
      </c>
      <c r="CH18" s="7">
        <f t="shared" si="31"/>
        <v>0</v>
      </c>
      <c r="CI18">
        <f>0</f>
        <v>0</v>
      </c>
      <c r="CJ18">
        <v>2</v>
      </c>
    </row>
    <row r="19" spans="1:88" x14ac:dyDescent="0.25">
      <c r="A19" s="5" t="s">
        <v>692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>
        <v>44</v>
      </c>
      <c r="AJ19" s="6"/>
      <c r="AK19" s="6"/>
      <c r="AL19" s="6"/>
      <c r="AM19" s="6"/>
      <c r="AN19" s="6"/>
      <c r="AO19" s="6"/>
      <c r="AP19" s="6"/>
      <c r="AQ19" s="6">
        <v>44</v>
      </c>
      <c r="AT19" t="s">
        <v>692</v>
      </c>
      <c r="AU19" s="7">
        <f t="shared" ref="AU19:CA19" si="32">(0)/44</f>
        <v>0</v>
      </c>
      <c r="AV19" s="7">
        <f t="shared" si="32"/>
        <v>0</v>
      </c>
      <c r="AW19" s="7">
        <f t="shared" si="32"/>
        <v>0</v>
      </c>
      <c r="AX19" s="7">
        <f t="shared" si="32"/>
        <v>0</v>
      </c>
      <c r="AY19" s="7">
        <f t="shared" si="32"/>
        <v>0</v>
      </c>
      <c r="AZ19" s="7">
        <f t="shared" si="32"/>
        <v>0</v>
      </c>
      <c r="BA19" s="7">
        <f t="shared" si="32"/>
        <v>0</v>
      </c>
      <c r="BB19" s="7">
        <f t="shared" si="32"/>
        <v>0</v>
      </c>
      <c r="BC19" s="7">
        <f t="shared" si="32"/>
        <v>0</v>
      </c>
      <c r="BD19" s="7">
        <f t="shared" si="32"/>
        <v>0</v>
      </c>
      <c r="BE19" s="7">
        <f t="shared" si="32"/>
        <v>0</v>
      </c>
      <c r="BF19" s="7">
        <f t="shared" si="32"/>
        <v>0</v>
      </c>
      <c r="BG19" s="7">
        <f t="shared" si="32"/>
        <v>0</v>
      </c>
      <c r="BH19" s="7">
        <f t="shared" si="32"/>
        <v>0</v>
      </c>
      <c r="BI19" s="7">
        <f t="shared" si="32"/>
        <v>0</v>
      </c>
      <c r="BJ19" s="7">
        <f t="shared" si="32"/>
        <v>0</v>
      </c>
      <c r="BK19" s="7">
        <f t="shared" si="32"/>
        <v>0</v>
      </c>
      <c r="BL19" s="7">
        <f t="shared" si="32"/>
        <v>0</v>
      </c>
      <c r="BM19" s="7">
        <f t="shared" si="32"/>
        <v>0</v>
      </c>
      <c r="BN19" s="7">
        <f t="shared" si="32"/>
        <v>0</v>
      </c>
      <c r="BO19" s="7">
        <f t="shared" si="32"/>
        <v>0</v>
      </c>
      <c r="BP19" s="7">
        <f t="shared" si="32"/>
        <v>0</v>
      </c>
      <c r="BQ19" s="7">
        <f t="shared" si="32"/>
        <v>0</v>
      </c>
      <c r="BR19" s="7">
        <f t="shared" si="32"/>
        <v>0</v>
      </c>
      <c r="BS19" s="7">
        <f t="shared" si="32"/>
        <v>0</v>
      </c>
      <c r="BT19" s="7">
        <f t="shared" si="32"/>
        <v>0</v>
      </c>
      <c r="BU19" s="7">
        <f t="shared" si="32"/>
        <v>0</v>
      </c>
      <c r="BV19" s="7">
        <f t="shared" si="32"/>
        <v>0</v>
      </c>
      <c r="BW19" s="7">
        <f t="shared" si="32"/>
        <v>0</v>
      </c>
      <c r="BX19" s="7">
        <f t="shared" si="32"/>
        <v>0</v>
      </c>
      <c r="BY19" s="7">
        <f t="shared" si="32"/>
        <v>0</v>
      </c>
      <c r="BZ19" s="7">
        <f t="shared" si="32"/>
        <v>0</v>
      </c>
      <c r="CA19" s="7">
        <f t="shared" si="32"/>
        <v>0</v>
      </c>
      <c r="CB19" s="7">
        <v>1</v>
      </c>
      <c r="CC19" s="7">
        <f t="shared" ref="CC19:CH19" si="33">(0)/44</f>
        <v>0</v>
      </c>
      <c r="CD19" s="7">
        <f t="shared" si="33"/>
        <v>0</v>
      </c>
      <c r="CE19" s="7">
        <f t="shared" si="33"/>
        <v>0</v>
      </c>
      <c r="CF19" s="7">
        <f t="shared" si="33"/>
        <v>0</v>
      </c>
      <c r="CG19" s="7">
        <f t="shared" si="33"/>
        <v>0</v>
      </c>
      <c r="CH19" s="7">
        <f t="shared" si="33"/>
        <v>0</v>
      </c>
      <c r="CI19">
        <f>0</f>
        <v>0</v>
      </c>
      <c r="CJ19">
        <v>44</v>
      </c>
    </row>
    <row r="20" spans="1:88" x14ac:dyDescent="0.25">
      <c r="A20" s="5" t="s">
        <v>269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>
        <v>188</v>
      </c>
      <c r="X20" s="6"/>
      <c r="Y20" s="6"/>
      <c r="Z20" s="6"/>
      <c r="AA20" s="6"/>
      <c r="AB20" s="6"/>
      <c r="AC20" s="6"/>
      <c r="AD20" s="6"/>
      <c r="AE20" s="6">
        <v>2</v>
      </c>
      <c r="AF20" s="6"/>
      <c r="AG20" s="6"/>
      <c r="AH20" s="6"/>
      <c r="AI20" s="6">
        <v>233.50800000000001</v>
      </c>
      <c r="AJ20" s="6"/>
      <c r="AK20" s="6"/>
      <c r="AL20" s="6"/>
      <c r="AM20" s="6"/>
      <c r="AN20" s="6"/>
      <c r="AO20" s="6"/>
      <c r="AP20" s="6"/>
      <c r="AQ20" s="6">
        <v>423.50800000000004</v>
      </c>
      <c r="AT20" t="s">
        <v>269</v>
      </c>
      <c r="AU20" s="7">
        <f t="shared" ref="AU20:BO20" si="34">(0)/423.508</f>
        <v>0</v>
      </c>
      <c r="AV20" s="7">
        <f t="shared" si="34"/>
        <v>0</v>
      </c>
      <c r="AW20" s="7">
        <f t="shared" si="34"/>
        <v>0</v>
      </c>
      <c r="AX20" s="7">
        <f t="shared" si="34"/>
        <v>0</v>
      </c>
      <c r="AY20" s="7">
        <f t="shared" si="34"/>
        <v>0</v>
      </c>
      <c r="AZ20" s="7">
        <f t="shared" si="34"/>
        <v>0</v>
      </c>
      <c r="BA20" s="7">
        <f t="shared" si="34"/>
        <v>0</v>
      </c>
      <c r="BB20" s="7">
        <f t="shared" si="34"/>
        <v>0</v>
      </c>
      <c r="BC20" s="7">
        <f t="shared" si="34"/>
        <v>0</v>
      </c>
      <c r="BD20" s="7">
        <f t="shared" si="34"/>
        <v>0</v>
      </c>
      <c r="BE20" s="7">
        <f t="shared" si="34"/>
        <v>0</v>
      </c>
      <c r="BF20" s="7">
        <f t="shared" si="34"/>
        <v>0</v>
      </c>
      <c r="BG20" s="7">
        <f t="shared" si="34"/>
        <v>0</v>
      </c>
      <c r="BH20" s="7">
        <f t="shared" si="34"/>
        <v>0</v>
      </c>
      <c r="BI20" s="7">
        <f t="shared" si="34"/>
        <v>0</v>
      </c>
      <c r="BJ20" s="7">
        <f t="shared" si="34"/>
        <v>0</v>
      </c>
      <c r="BK20" s="7">
        <f t="shared" si="34"/>
        <v>0</v>
      </c>
      <c r="BL20" s="7">
        <f t="shared" si="34"/>
        <v>0</v>
      </c>
      <c r="BM20" s="7">
        <f t="shared" si="34"/>
        <v>0</v>
      </c>
      <c r="BN20" s="7">
        <f t="shared" si="34"/>
        <v>0</v>
      </c>
      <c r="BO20" s="7">
        <f t="shared" si="34"/>
        <v>0</v>
      </c>
      <c r="BP20" s="7">
        <v>0.44391133107284864</v>
      </c>
      <c r="BQ20" s="7">
        <f t="shared" ref="BQ20:BW20" si="35">(0)/423.508</f>
        <v>0</v>
      </c>
      <c r="BR20" s="7">
        <f t="shared" si="35"/>
        <v>0</v>
      </c>
      <c r="BS20" s="7">
        <f t="shared" si="35"/>
        <v>0</v>
      </c>
      <c r="BT20" s="7">
        <f t="shared" si="35"/>
        <v>0</v>
      </c>
      <c r="BU20" s="7">
        <f t="shared" si="35"/>
        <v>0</v>
      </c>
      <c r="BV20" s="7">
        <f t="shared" si="35"/>
        <v>0</v>
      </c>
      <c r="BW20" s="7">
        <f t="shared" si="35"/>
        <v>0</v>
      </c>
      <c r="BX20" s="7">
        <v>4.7224609688600924E-3</v>
      </c>
      <c r="BY20" s="7">
        <f>(0)/423.508</f>
        <v>0</v>
      </c>
      <c r="BZ20" s="7">
        <f>(0)/423.508</f>
        <v>0</v>
      </c>
      <c r="CA20" s="7">
        <f>(0)/423.508</f>
        <v>0</v>
      </c>
      <c r="CB20" s="7">
        <v>0.55136620795829117</v>
      </c>
      <c r="CC20" s="7">
        <f t="shared" ref="CC20:CH20" si="36">(0)/423.508</f>
        <v>0</v>
      </c>
      <c r="CD20" s="7">
        <f t="shared" si="36"/>
        <v>0</v>
      </c>
      <c r="CE20" s="7">
        <f t="shared" si="36"/>
        <v>0</v>
      </c>
      <c r="CF20" s="7">
        <f t="shared" si="36"/>
        <v>0</v>
      </c>
      <c r="CG20" s="7">
        <f t="shared" si="36"/>
        <v>0</v>
      </c>
      <c r="CH20" s="7">
        <f t="shared" si="36"/>
        <v>0</v>
      </c>
      <c r="CI20">
        <f>0</f>
        <v>0</v>
      </c>
      <c r="CJ20">
        <v>423.50800000000004</v>
      </c>
    </row>
    <row r="21" spans="1:88" x14ac:dyDescent="0.25">
      <c r="A21" s="5" t="s">
        <v>218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>
        <v>17.316000000000003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>
        <v>17.316000000000003</v>
      </c>
      <c r="AT21" t="s">
        <v>218</v>
      </c>
      <c r="AU21" s="7">
        <f t="shared" ref="AU21:BH21" si="37">(0)/17.316</f>
        <v>0</v>
      </c>
      <c r="AV21" s="7">
        <f t="shared" si="37"/>
        <v>0</v>
      </c>
      <c r="AW21" s="7">
        <f t="shared" si="37"/>
        <v>0</v>
      </c>
      <c r="AX21" s="7">
        <f t="shared" si="37"/>
        <v>0</v>
      </c>
      <c r="AY21" s="7">
        <f t="shared" si="37"/>
        <v>0</v>
      </c>
      <c r="AZ21" s="7">
        <f t="shared" si="37"/>
        <v>0</v>
      </c>
      <c r="BA21" s="7">
        <f t="shared" si="37"/>
        <v>0</v>
      </c>
      <c r="BB21" s="7">
        <f t="shared" si="37"/>
        <v>0</v>
      </c>
      <c r="BC21" s="7">
        <f t="shared" si="37"/>
        <v>0</v>
      </c>
      <c r="BD21" s="7">
        <f t="shared" si="37"/>
        <v>0</v>
      </c>
      <c r="BE21" s="7">
        <f t="shared" si="37"/>
        <v>0</v>
      </c>
      <c r="BF21" s="7">
        <f t="shared" si="37"/>
        <v>0</v>
      </c>
      <c r="BG21" s="7">
        <f t="shared" si="37"/>
        <v>0</v>
      </c>
      <c r="BH21" s="7">
        <f t="shared" si="37"/>
        <v>0</v>
      </c>
      <c r="BI21" s="7">
        <v>1</v>
      </c>
      <c r="BJ21" s="7">
        <f t="shared" ref="BJ21:CH21" si="38">(0)/17.316</f>
        <v>0</v>
      </c>
      <c r="BK21" s="7">
        <f t="shared" si="38"/>
        <v>0</v>
      </c>
      <c r="BL21" s="7">
        <f t="shared" si="38"/>
        <v>0</v>
      </c>
      <c r="BM21" s="7">
        <f t="shared" si="38"/>
        <v>0</v>
      </c>
      <c r="BN21" s="7">
        <f t="shared" si="38"/>
        <v>0</v>
      </c>
      <c r="BO21" s="7">
        <f t="shared" si="38"/>
        <v>0</v>
      </c>
      <c r="BP21" s="7">
        <f t="shared" si="38"/>
        <v>0</v>
      </c>
      <c r="BQ21" s="7">
        <f t="shared" si="38"/>
        <v>0</v>
      </c>
      <c r="BR21" s="7">
        <f t="shared" si="38"/>
        <v>0</v>
      </c>
      <c r="BS21" s="7">
        <f t="shared" si="38"/>
        <v>0</v>
      </c>
      <c r="BT21" s="7">
        <f t="shared" si="38"/>
        <v>0</v>
      </c>
      <c r="BU21" s="7">
        <f t="shared" si="38"/>
        <v>0</v>
      </c>
      <c r="BV21" s="7">
        <f t="shared" si="38"/>
        <v>0</v>
      </c>
      <c r="BW21" s="7">
        <f t="shared" si="38"/>
        <v>0</v>
      </c>
      <c r="BX21" s="7">
        <f t="shared" si="38"/>
        <v>0</v>
      </c>
      <c r="BY21" s="7">
        <f t="shared" si="38"/>
        <v>0</v>
      </c>
      <c r="BZ21" s="7">
        <f t="shared" si="38"/>
        <v>0</v>
      </c>
      <c r="CA21" s="7">
        <f t="shared" si="38"/>
        <v>0</v>
      </c>
      <c r="CB21" s="7">
        <f t="shared" si="38"/>
        <v>0</v>
      </c>
      <c r="CC21" s="7">
        <f t="shared" si="38"/>
        <v>0</v>
      </c>
      <c r="CD21" s="7">
        <f t="shared" si="38"/>
        <v>0</v>
      </c>
      <c r="CE21" s="7">
        <f t="shared" si="38"/>
        <v>0</v>
      </c>
      <c r="CF21" s="7">
        <f t="shared" si="38"/>
        <v>0</v>
      </c>
      <c r="CG21" s="7">
        <f t="shared" si="38"/>
        <v>0</v>
      </c>
      <c r="CH21" s="7">
        <f t="shared" si="38"/>
        <v>0</v>
      </c>
      <c r="CI21">
        <f>0</f>
        <v>0</v>
      </c>
      <c r="CJ21">
        <v>17.316000000000003</v>
      </c>
    </row>
    <row r="22" spans="1:88" x14ac:dyDescent="0.25">
      <c r="A22" s="5" t="s">
        <v>311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>
        <v>45.24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>
        <v>45.24</v>
      </c>
      <c r="AT22" t="s">
        <v>311</v>
      </c>
      <c r="AU22" s="7">
        <f t="shared" ref="AU22:BT22" si="39">(0)/45.24</f>
        <v>0</v>
      </c>
      <c r="AV22" s="7">
        <f t="shared" si="39"/>
        <v>0</v>
      </c>
      <c r="AW22" s="7">
        <f t="shared" si="39"/>
        <v>0</v>
      </c>
      <c r="AX22" s="7">
        <f t="shared" si="39"/>
        <v>0</v>
      </c>
      <c r="AY22" s="7">
        <f t="shared" si="39"/>
        <v>0</v>
      </c>
      <c r="AZ22" s="7">
        <f t="shared" si="39"/>
        <v>0</v>
      </c>
      <c r="BA22" s="7">
        <f t="shared" si="39"/>
        <v>0</v>
      </c>
      <c r="BB22" s="7">
        <f t="shared" si="39"/>
        <v>0</v>
      </c>
      <c r="BC22" s="7">
        <f t="shared" si="39"/>
        <v>0</v>
      </c>
      <c r="BD22" s="7">
        <f t="shared" si="39"/>
        <v>0</v>
      </c>
      <c r="BE22" s="7">
        <f t="shared" si="39"/>
        <v>0</v>
      </c>
      <c r="BF22" s="7">
        <f t="shared" si="39"/>
        <v>0</v>
      </c>
      <c r="BG22" s="7">
        <f t="shared" si="39"/>
        <v>0</v>
      </c>
      <c r="BH22" s="7">
        <f t="shared" si="39"/>
        <v>0</v>
      </c>
      <c r="BI22" s="7">
        <f t="shared" si="39"/>
        <v>0</v>
      </c>
      <c r="BJ22" s="7">
        <f t="shared" si="39"/>
        <v>0</v>
      </c>
      <c r="BK22" s="7">
        <f t="shared" si="39"/>
        <v>0</v>
      </c>
      <c r="BL22" s="7">
        <f t="shared" si="39"/>
        <v>0</v>
      </c>
      <c r="BM22" s="7">
        <f t="shared" si="39"/>
        <v>0</v>
      </c>
      <c r="BN22" s="7">
        <f t="shared" si="39"/>
        <v>0</v>
      </c>
      <c r="BO22" s="7">
        <f t="shared" si="39"/>
        <v>0</v>
      </c>
      <c r="BP22" s="7">
        <f t="shared" si="39"/>
        <v>0</v>
      </c>
      <c r="BQ22" s="7">
        <f t="shared" si="39"/>
        <v>0</v>
      </c>
      <c r="BR22" s="7">
        <f t="shared" si="39"/>
        <v>0</v>
      </c>
      <c r="BS22" s="7">
        <f t="shared" si="39"/>
        <v>0</v>
      </c>
      <c r="BT22" s="7">
        <f t="shared" si="39"/>
        <v>0</v>
      </c>
      <c r="BU22" s="7">
        <v>1</v>
      </c>
      <c r="BV22" s="7">
        <f t="shared" ref="BV22:CH22" si="40">(0)/45.24</f>
        <v>0</v>
      </c>
      <c r="BW22" s="7">
        <f t="shared" si="40"/>
        <v>0</v>
      </c>
      <c r="BX22" s="7">
        <f t="shared" si="40"/>
        <v>0</v>
      </c>
      <c r="BY22" s="7">
        <f t="shared" si="40"/>
        <v>0</v>
      </c>
      <c r="BZ22" s="7">
        <f t="shared" si="40"/>
        <v>0</v>
      </c>
      <c r="CA22" s="7">
        <f t="shared" si="40"/>
        <v>0</v>
      </c>
      <c r="CB22" s="7">
        <f t="shared" si="40"/>
        <v>0</v>
      </c>
      <c r="CC22" s="7">
        <f t="shared" si="40"/>
        <v>0</v>
      </c>
      <c r="CD22" s="7">
        <f t="shared" si="40"/>
        <v>0</v>
      </c>
      <c r="CE22" s="7">
        <f t="shared" si="40"/>
        <v>0</v>
      </c>
      <c r="CF22" s="7">
        <f t="shared" si="40"/>
        <v>0</v>
      </c>
      <c r="CG22" s="7">
        <f t="shared" si="40"/>
        <v>0</v>
      </c>
      <c r="CH22" s="7">
        <f t="shared" si="40"/>
        <v>0</v>
      </c>
      <c r="CI22">
        <f>0</f>
        <v>0</v>
      </c>
      <c r="CJ22">
        <v>45.24</v>
      </c>
    </row>
    <row r="23" spans="1:88" x14ac:dyDescent="0.25">
      <c r="A23" s="5" t="s">
        <v>309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>
        <v>69.605999999999995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>
        <v>69.605999999999995</v>
      </c>
      <c r="AT23" t="s">
        <v>309</v>
      </c>
      <c r="AU23" s="7">
        <f t="shared" ref="AU23:BT23" si="41">(0)/69.606</f>
        <v>0</v>
      </c>
      <c r="AV23" s="7">
        <f t="shared" si="41"/>
        <v>0</v>
      </c>
      <c r="AW23" s="7">
        <f t="shared" si="41"/>
        <v>0</v>
      </c>
      <c r="AX23" s="7">
        <f t="shared" si="41"/>
        <v>0</v>
      </c>
      <c r="AY23" s="7">
        <f t="shared" si="41"/>
        <v>0</v>
      </c>
      <c r="AZ23" s="7">
        <f t="shared" si="41"/>
        <v>0</v>
      </c>
      <c r="BA23" s="7">
        <f t="shared" si="41"/>
        <v>0</v>
      </c>
      <c r="BB23" s="7">
        <f t="shared" si="41"/>
        <v>0</v>
      </c>
      <c r="BC23" s="7">
        <f t="shared" si="41"/>
        <v>0</v>
      </c>
      <c r="BD23" s="7">
        <f t="shared" si="41"/>
        <v>0</v>
      </c>
      <c r="BE23" s="7">
        <f t="shared" si="41"/>
        <v>0</v>
      </c>
      <c r="BF23" s="7">
        <f t="shared" si="41"/>
        <v>0</v>
      </c>
      <c r="BG23" s="7">
        <f t="shared" si="41"/>
        <v>0</v>
      </c>
      <c r="BH23" s="7">
        <f t="shared" si="41"/>
        <v>0</v>
      </c>
      <c r="BI23" s="7">
        <f t="shared" si="41"/>
        <v>0</v>
      </c>
      <c r="BJ23" s="7">
        <f t="shared" si="41"/>
        <v>0</v>
      </c>
      <c r="BK23" s="7">
        <f t="shared" si="41"/>
        <v>0</v>
      </c>
      <c r="BL23" s="7">
        <f t="shared" si="41"/>
        <v>0</v>
      </c>
      <c r="BM23" s="7">
        <f t="shared" si="41"/>
        <v>0</v>
      </c>
      <c r="BN23" s="7">
        <f t="shared" si="41"/>
        <v>0</v>
      </c>
      <c r="BO23" s="7">
        <f t="shared" si="41"/>
        <v>0</v>
      </c>
      <c r="BP23" s="7">
        <f t="shared" si="41"/>
        <v>0</v>
      </c>
      <c r="BQ23" s="7">
        <f t="shared" si="41"/>
        <v>0</v>
      </c>
      <c r="BR23" s="7">
        <f t="shared" si="41"/>
        <v>0</v>
      </c>
      <c r="BS23" s="7">
        <f t="shared" si="41"/>
        <v>0</v>
      </c>
      <c r="BT23" s="7">
        <f t="shared" si="41"/>
        <v>0</v>
      </c>
      <c r="BU23" s="7">
        <v>1</v>
      </c>
      <c r="BV23" s="7">
        <f t="shared" ref="BV23:CH23" si="42">(0)/69.606</f>
        <v>0</v>
      </c>
      <c r="BW23" s="7">
        <f t="shared" si="42"/>
        <v>0</v>
      </c>
      <c r="BX23" s="7">
        <f t="shared" si="42"/>
        <v>0</v>
      </c>
      <c r="BY23" s="7">
        <f t="shared" si="42"/>
        <v>0</v>
      </c>
      <c r="BZ23" s="7">
        <f t="shared" si="42"/>
        <v>0</v>
      </c>
      <c r="CA23" s="7">
        <f t="shared" si="42"/>
        <v>0</v>
      </c>
      <c r="CB23" s="7">
        <f t="shared" si="42"/>
        <v>0</v>
      </c>
      <c r="CC23" s="7">
        <f t="shared" si="42"/>
        <v>0</v>
      </c>
      <c r="CD23" s="7">
        <f t="shared" si="42"/>
        <v>0</v>
      </c>
      <c r="CE23" s="7">
        <f t="shared" si="42"/>
        <v>0</v>
      </c>
      <c r="CF23" s="7">
        <f t="shared" si="42"/>
        <v>0</v>
      </c>
      <c r="CG23" s="7">
        <f t="shared" si="42"/>
        <v>0</v>
      </c>
      <c r="CH23" s="7">
        <f t="shared" si="42"/>
        <v>0</v>
      </c>
      <c r="CI23">
        <f>0</f>
        <v>0</v>
      </c>
      <c r="CJ23">
        <v>69.605999999999995</v>
      </c>
    </row>
    <row r="24" spans="1:88" x14ac:dyDescent="0.25">
      <c r="A24" s="5" t="s">
        <v>63</v>
      </c>
      <c r="B24" s="6"/>
      <c r="C24" s="6"/>
      <c r="D24" s="6"/>
      <c r="E24" s="6"/>
      <c r="F24" s="6"/>
      <c r="G24" s="6">
        <v>0</v>
      </c>
      <c r="H24" s="6"/>
      <c r="I24" s="6">
        <v>0</v>
      </c>
      <c r="J24" s="6"/>
      <c r="K24" s="6"/>
      <c r="L24" s="6">
        <v>0</v>
      </c>
      <c r="M24" s="6"/>
      <c r="N24" s="6">
        <v>19.607000000000003</v>
      </c>
      <c r="O24" s="6"/>
      <c r="P24" s="6"/>
      <c r="Q24" s="6">
        <v>42.984000000000002</v>
      </c>
      <c r="R24" s="6">
        <v>15.228</v>
      </c>
      <c r="S24" s="6">
        <v>13.592000000000002</v>
      </c>
      <c r="T24" s="6"/>
      <c r="U24" s="6"/>
      <c r="V24" s="6"/>
      <c r="W24" s="6"/>
      <c r="X24" s="6"/>
      <c r="Y24" s="6"/>
      <c r="Z24" s="6"/>
      <c r="AA24" s="6"/>
      <c r="AB24" s="6">
        <v>8.82</v>
      </c>
      <c r="AC24" s="6">
        <v>0.78600000000000003</v>
      </c>
      <c r="AD24" s="6">
        <v>7.5839999999999996</v>
      </c>
      <c r="AE24" s="6"/>
      <c r="AF24" s="6"/>
      <c r="AG24" s="6"/>
      <c r="AH24" s="6">
        <v>7.9240000000000004</v>
      </c>
      <c r="AI24" s="6">
        <v>3.1480000000000001</v>
      </c>
      <c r="AJ24" s="6">
        <v>6.08</v>
      </c>
      <c r="AK24" s="6">
        <v>27.108000000000001</v>
      </c>
      <c r="AL24" s="6"/>
      <c r="AM24" s="6"/>
      <c r="AN24" s="6"/>
      <c r="AO24" s="6"/>
      <c r="AP24" s="6"/>
      <c r="AQ24" s="6">
        <v>152.86099999999999</v>
      </c>
      <c r="AT24" t="s">
        <v>63</v>
      </c>
      <c r="AU24" s="7">
        <f>(0)/152.861</f>
        <v>0</v>
      </c>
      <c r="AV24" s="7">
        <f>(0)/152.861</f>
        <v>0</v>
      </c>
      <c r="AW24" s="7">
        <f>(0)/152.861</f>
        <v>0</v>
      </c>
      <c r="AX24" s="7">
        <f>(0)/152.861</f>
        <v>0</v>
      </c>
      <c r="AY24" s="7">
        <f>(0)/152.861</f>
        <v>0</v>
      </c>
      <c r="AZ24" s="7">
        <v>0</v>
      </c>
      <c r="BA24" s="7">
        <f>(0)/152.861</f>
        <v>0</v>
      </c>
      <c r="BB24" s="7">
        <v>0</v>
      </c>
      <c r="BC24" s="7">
        <f>(0)/152.861</f>
        <v>0</v>
      </c>
      <c r="BD24" s="7">
        <f>(0)/152.861</f>
        <v>0</v>
      </c>
      <c r="BE24" s="7">
        <v>0</v>
      </c>
      <c r="BF24" s="7">
        <f>(0)/152.861</f>
        <v>0</v>
      </c>
      <c r="BG24" s="7">
        <v>0.12826685681763172</v>
      </c>
      <c r="BH24" s="7">
        <f>(0)/152.861</f>
        <v>0</v>
      </c>
      <c r="BI24" s="7">
        <f>(0)/152.861</f>
        <v>0</v>
      </c>
      <c r="BJ24" s="7">
        <v>0.28119664270153932</v>
      </c>
      <c r="BK24" s="7">
        <v>9.9619916132957398E-2</v>
      </c>
      <c r="BL24" s="7">
        <v>8.8917382458573502E-2</v>
      </c>
      <c r="BM24" s="7">
        <f t="shared" ref="BM24:BT24" si="43">(0)/152.861</f>
        <v>0</v>
      </c>
      <c r="BN24" s="7">
        <f t="shared" si="43"/>
        <v>0</v>
      </c>
      <c r="BO24" s="7">
        <f t="shared" si="43"/>
        <v>0</v>
      </c>
      <c r="BP24" s="7">
        <f t="shared" si="43"/>
        <v>0</v>
      </c>
      <c r="BQ24" s="7">
        <f t="shared" si="43"/>
        <v>0</v>
      </c>
      <c r="BR24" s="7">
        <f t="shared" si="43"/>
        <v>0</v>
      </c>
      <c r="BS24" s="7">
        <f t="shared" si="43"/>
        <v>0</v>
      </c>
      <c r="BT24" s="7">
        <f t="shared" si="43"/>
        <v>0</v>
      </c>
      <c r="BU24" s="7">
        <v>5.7699478611287387E-2</v>
      </c>
      <c r="BV24" s="7">
        <v>5.1419263252235701E-3</v>
      </c>
      <c r="BW24" s="7">
        <v>4.9613701336508331E-2</v>
      </c>
      <c r="BX24" s="7">
        <f>(0)/152.861</f>
        <v>0</v>
      </c>
      <c r="BY24" s="7">
        <f>(0)/152.861</f>
        <v>0</v>
      </c>
      <c r="BZ24" s="7">
        <f>(0)/152.861</f>
        <v>0</v>
      </c>
      <c r="CA24" s="7">
        <v>5.1837944276172478E-2</v>
      </c>
      <c r="CB24" s="7">
        <v>2.0593872864890329E-2</v>
      </c>
      <c r="CC24" s="7">
        <v>3.9774697273994027E-2</v>
      </c>
      <c r="CD24" s="7">
        <v>0.17733758120122203</v>
      </c>
      <c r="CE24" s="7">
        <f>(0)/152.861</f>
        <v>0</v>
      </c>
      <c r="CF24" s="7">
        <f>(0)/152.861</f>
        <v>0</v>
      </c>
      <c r="CG24" s="7">
        <f>(0)/152.861</f>
        <v>0</v>
      </c>
      <c r="CH24" s="7">
        <f>(0)/152.861</f>
        <v>0</v>
      </c>
      <c r="CI24">
        <f>0</f>
        <v>0</v>
      </c>
      <c r="CJ24">
        <v>152.86099999999999</v>
      </c>
    </row>
    <row r="25" spans="1:88" x14ac:dyDescent="0.25">
      <c r="A25" s="5" t="s">
        <v>62</v>
      </c>
      <c r="B25" s="6"/>
      <c r="C25" s="6"/>
      <c r="D25" s="6"/>
      <c r="E25" s="6"/>
      <c r="F25" s="6"/>
      <c r="G25" s="6">
        <v>1.411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>
        <v>51.389000000000003</v>
      </c>
      <c r="AC25" s="6"/>
      <c r="AD25" s="6">
        <v>1.5680000000000001</v>
      </c>
      <c r="AE25" s="6"/>
      <c r="AF25" s="6"/>
      <c r="AG25" s="6"/>
      <c r="AH25" s="6"/>
      <c r="AI25" s="6">
        <v>0</v>
      </c>
      <c r="AJ25" s="6"/>
      <c r="AK25" s="6">
        <v>2.3970000000000002</v>
      </c>
      <c r="AL25" s="6"/>
      <c r="AM25" s="6"/>
      <c r="AN25" s="6"/>
      <c r="AO25" s="6"/>
      <c r="AP25" s="6"/>
      <c r="AQ25" s="6">
        <v>56.765000000000001</v>
      </c>
      <c r="AT25" t="s">
        <v>62</v>
      </c>
      <c r="AU25" s="7">
        <f>(0)/56.765</f>
        <v>0</v>
      </c>
      <c r="AV25" s="7">
        <f>(0)/56.765</f>
        <v>0</v>
      </c>
      <c r="AW25" s="7">
        <f>(0)/56.765</f>
        <v>0</v>
      </c>
      <c r="AX25" s="7">
        <f>(0)/56.765</f>
        <v>0</v>
      </c>
      <c r="AY25" s="7">
        <f>(0)/56.765</f>
        <v>0</v>
      </c>
      <c r="AZ25" s="7">
        <v>2.48568660266009E-2</v>
      </c>
      <c r="BA25" s="7">
        <f t="shared" ref="BA25:BT25" si="44">(0)/56.765</f>
        <v>0</v>
      </c>
      <c r="BB25" s="7">
        <f t="shared" si="44"/>
        <v>0</v>
      </c>
      <c r="BC25" s="7">
        <f t="shared" si="44"/>
        <v>0</v>
      </c>
      <c r="BD25" s="7">
        <f t="shared" si="44"/>
        <v>0</v>
      </c>
      <c r="BE25" s="7">
        <f t="shared" si="44"/>
        <v>0</v>
      </c>
      <c r="BF25" s="7">
        <f t="shared" si="44"/>
        <v>0</v>
      </c>
      <c r="BG25" s="7">
        <f t="shared" si="44"/>
        <v>0</v>
      </c>
      <c r="BH25" s="7">
        <f t="shared" si="44"/>
        <v>0</v>
      </c>
      <c r="BI25" s="7">
        <f t="shared" si="44"/>
        <v>0</v>
      </c>
      <c r="BJ25" s="7">
        <f t="shared" si="44"/>
        <v>0</v>
      </c>
      <c r="BK25" s="7">
        <f t="shared" si="44"/>
        <v>0</v>
      </c>
      <c r="BL25" s="7">
        <f t="shared" si="44"/>
        <v>0</v>
      </c>
      <c r="BM25" s="7">
        <f t="shared" si="44"/>
        <v>0</v>
      </c>
      <c r="BN25" s="7">
        <f t="shared" si="44"/>
        <v>0</v>
      </c>
      <c r="BO25" s="7">
        <f t="shared" si="44"/>
        <v>0</v>
      </c>
      <c r="BP25" s="7">
        <f t="shared" si="44"/>
        <v>0</v>
      </c>
      <c r="BQ25" s="7">
        <f t="shared" si="44"/>
        <v>0</v>
      </c>
      <c r="BR25" s="7">
        <f t="shared" si="44"/>
        <v>0</v>
      </c>
      <c r="BS25" s="7">
        <f t="shared" si="44"/>
        <v>0</v>
      </c>
      <c r="BT25" s="7">
        <f t="shared" si="44"/>
        <v>0</v>
      </c>
      <c r="BU25" s="7">
        <v>0.9052937549546376</v>
      </c>
      <c r="BV25" s="7">
        <f>(0)/56.765</f>
        <v>0</v>
      </c>
      <c r="BW25" s="7">
        <v>2.7622654804897385E-2</v>
      </c>
      <c r="BX25" s="7">
        <f>(0)/56.765</f>
        <v>0</v>
      </c>
      <c r="BY25" s="7">
        <f>(0)/56.765</f>
        <v>0</v>
      </c>
      <c r="BZ25" s="7">
        <f>(0)/56.765</f>
        <v>0</v>
      </c>
      <c r="CA25" s="7">
        <f>(0)/56.765</f>
        <v>0</v>
      </c>
      <c r="CB25" s="7">
        <v>0</v>
      </c>
      <c r="CC25" s="7">
        <f>(0)/56.765</f>
        <v>0</v>
      </c>
      <c r="CD25" s="7">
        <v>4.2226724213864184E-2</v>
      </c>
      <c r="CE25" s="7">
        <f>(0)/56.765</f>
        <v>0</v>
      </c>
      <c r="CF25" s="7">
        <f>(0)/56.765</f>
        <v>0</v>
      </c>
      <c r="CG25" s="7">
        <f>(0)/56.765</f>
        <v>0</v>
      </c>
      <c r="CH25" s="7">
        <f>(0)/56.765</f>
        <v>0</v>
      </c>
      <c r="CI25">
        <f>0</f>
        <v>0</v>
      </c>
      <c r="CJ25">
        <v>56.765000000000001</v>
      </c>
    </row>
    <row r="26" spans="1:88" x14ac:dyDescent="0.25">
      <c r="A26" s="5" t="s">
        <v>665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>
        <v>2</v>
      </c>
      <c r="AG26" s="6"/>
      <c r="AH26" s="6"/>
      <c r="AI26" s="6"/>
      <c r="AJ26" s="6"/>
      <c r="AK26" s="6"/>
      <c r="AL26" s="6"/>
      <c r="AM26" s="6"/>
      <c r="AN26" s="6">
        <v>6.72</v>
      </c>
      <c r="AO26" s="6"/>
      <c r="AP26" s="6"/>
      <c r="AQ26" s="6">
        <v>8.7199999999999989</v>
      </c>
      <c r="AT26" t="s">
        <v>665</v>
      </c>
      <c r="AU26" s="7">
        <f t="shared" ref="AU26:BX26" si="45">(0)/8.72</f>
        <v>0</v>
      </c>
      <c r="AV26" s="7">
        <f t="shared" si="45"/>
        <v>0</v>
      </c>
      <c r="AW26" s="7">
        <f t="shared" si="45"/>
        <v>0</v>
      </c>
      <c r="AX26" s="7">
        <f t="shared" si="45"/>
        <v>0</v>
      </c>
      <c r="AY26" s="7">
        <f t="shared" si="45"/>
        <v>0</v>
      </c>
      <c r="AZ26" s="7">
        <f t="shared" si="45"/>
        <v>0</v>
      </c>
      <c r="BA26" s="7">
        <f t="shared" si="45"/>
        <v>0</v>
      </c>
      <c r="BB26" s="7">
        <f t="shared" si="45"/>
        <v>0</v>
      </c>
      <c r="BC26" s="7">
        <f t="shared" si="45"/>
        <v>0</v>
      </c>
      <c r="BD26" s="7">
        <f t="shared" si="45"/>
        <v>0</v>
      </c>
      <c r="BE26" s="7">
        <f t="shared" si="45"/>
        <v>0</v>
      </c>
      <c r="BF26" s="7">
        <f t="shared" si="45"/>
        <v>0</v>
      </c>
      <c r="BG26" s="7">
        <f t="shared" si="45"/>
        <v>0</v>
      </c>
      <c r="BH26" s="7">
        <f t="shared" si="45"/>
        <v>0</v>
      </c>
      <c r="BI26" s="7">
        <f t="shared" si="45"/>
        <v>0</v>
      </c>
      <c r="BJ26" s="7">
        <f t="shared" si="45"/>
        <v>0</v>
      </c>
      <c r="BK26" s="7">
        <f t="shared" si="45"/>
        <v>0</v>
      </c>
      <c r="BL26" s="7">
        <f t="shared" si="45"/>
        <v>0</v>
      </c>
      <c r="BM26" s="7">
        <f t="shared" si="45"/>
        <v>0</v>
      </c>
      <c r="BN26" s="7">
        <f t="shared" si="45"/>
        <v>0</v>
      </c>
      <c r="BO26" s="7">
        <f t="shared" si="45"/>
        <v>0</v>
      </c>
      <c r="BP26" s="7">
        <f t="shared" si="45"/>
        <v>0</v>
      </c>
      <c r="BQ26" s="7">
        <f t="shared" si="45"/>
        <v>0</v>
      </c>
      <c r="BR26" s="7">
        <f t="shared" si="45"/>
        <v>0</v>
      </c>
      <c r="BS26" s="7">
        <f t="shared" si="45"/>
        <v>0</v>
      </c>
      <c r="BT26" s="7">
        <f t="shared" si="45"/>
        <v>0</v>
      </c>
      <c r="BU26" s="7">
        <f t="shared" si="45"/>
        <v>0</v>
      </c>
      <c r="BV26" s="7">
        <f t="shared" si="45"/>
        <v>0</v>
      </c>
      <c r="BW26" s="7">
        <f t="shared" si="45"/>
        <v>0</v>
      </c>
      <c r="BX26" s="7">
        <f t="shared" si="45"/>
        <v>0</v>
      </c>
      <c r="BY26" s="7">
        <v>0.22935779816513766</v>
      </c>
      <c r="BZ26" s="7">
        <f t="shared" ref="BZ26:CF26" si="46">(0)/8.72</f>
        <v>0</v>
      </c>
      <c r="CA26" s="7">
        <f t="shared" si="46"/>
        <v>0</v>
      </c>
      <c r="CB26" s="7">
        <f t="shared" si="46"/>
        <v>0</v>
      </c>
      <c r="CC26" s="7">
        <f t="shared" si="46"/>
        <v>0</v>
      </c>
      <c r="CD26" s="7">
        <f t="shared" si="46"/>
        <v>0</v>
      </c>
      <c r="CE26" s="7">
        <f t="shared" si="46"/>
        <v>0</v>
      </c>
      <c r="CF26" s="7">
        <f t="shared" si="46"/>
        <v>0</v>
      </c>
      <c r="CG26" s="7">
        <v>0.77064220183486243</v>
      </c>
      <c r="CH26" s="7">
        <f>(0)/8.72</f>
        <v>0</v>
      </c>
      <c r="CI26">
        <f>0</f>
        <v>0</v>
      </c>
      <c r="CJ26">
        <v>8.7199999999999989</v>
      </c>
    </row>
    <row r="27" spans="1:88" x14ac:dyDescent="0.25">
      <c r="A27" s="5" t="s">
        <v>40</v>
      </c>
      <c r="B27" s="6"/>
      <c r="C27" s="6"/>
      <c r="D27" s="6"/>
      <c r="E27" s="6"/>
      <c r="F27" s="6"/>
      <c r="G27" s="6">
        <v>28.698999999999998</v>
      </c>
      <c r="H27" s="6">
        <v>13.260000000000002</v>
      </c>
      <c r="I27" s="6"/>
      <c r="J27" s="6"/>
      <c r="K27" s="6"/>
      <c r="L27" s="6"/>
      <c r="M27" s="6"/>
      <c r="N27" s="6"/>
      <c r="O27" s="6"/>
      <c r="P27" s="6"/>
      <c r="Q27" s="6"/>
      <c r="R27" s="6">
        <v>197.12</v>
      </c>
      <c r="S27" s="6"/>
      <c r="T27" s="6"/>
      <c r="U27" s="6"/>
      <c r="V27" s="6"/>
      <c r="W27" s="6"/>
      <c r="X27" s="6"/>
      <c r="Y27" s="6">
        <v>1.7550000000000001</v>
      </c>
      <c r="Z27" s="6"/>
      <c r="AA27" s="6"/>
      <c r="AB27" s="6"/>
      <c r="AC27" s="6"/>
      <c r="AD27" s="6"/>
      <c r="AE27" s="6"/>
      <c r="AF27" s="6"/>
      <c r="AG27" s="6"/>
      <c r="AH27" s="6">
        <v>210.90199999999999</v>
      </c>
      <c r="AI27" s="6"/>
      <c r="AJ27" s="6"/>
      <c r="AK27" s="6"/>
      <c r="AL27" s="6"/>
      <c r="AM27" s="6"/>
      <c r="AN27" s="6"/>
      <c r="AO27" s="6"/>
      <c r="AP27" s="6"/>
      <c r="AQ27" s="6">
        <v>451.73599999999999</v>
      </c>
      <c r="AT27" t="s">
        <v>40</v>
      </c>
      <c r="AU27" s="7">
        <f>(0)/451.736</f>
        <v>0</v>
      </c>
      <c r="AV27" s="7">
        <f>(0)/451.736</f>
        <v>0</v>
      </c>
      <c r="AW27" s="7">
        <f>(0)/451.736</f>
        <v>0</v>
      </c>
      <c r="AX27" s="7">
        <f>(0)/451.736</f>
        <v>0</v>
      </c>
      <c r="AY27" s="7">
        <f>(0)/451.736</f>
        <v>0</v>
      </c>
      <c r="AZ27" s="7">
        <v>6.3530469123558891E-2</v>
      </c>
      <c r="BA27" s="7">
        <v>2.9353427665716265E-2</v>
      </c>
      <c r="BB27" s="7">
        <f t="shared" ref="BB27:BJ27" si="47">(0)/451.736</f>
        <v>0</v>
      </c>
      <c r="BC27" s="7">
        <f t="shared" si="47"/>
        <v>0</v>
      </c>
      <c r="BD27" s="7">
        <f t="shared" si="47"/>
        <v>0</v>
      </c>
      <c r="BE27" s="7">
        <f t="shared" si="47"/>
        <v>0</v>
      </c>
      <c r="BF27" s="7">
        <f t="shared" si="47"/>
        <v>0</v>
      </c>
      <c r="BG27" s="7">
        <f t="shared" si="47"/>
        <v>0</v>
      </c>
      <c r="BH27" s="7">
        <f t="shared" si="47"/>
        <v>0</v>
      </c>
      <c r="BI27" s="7">
        <f t="shared" si="47"/>
        <v>0</v>
      </c>
      <c r="BJ27" s="7">
        <f t="shared" si="47"/>
        <v>0</v>
      </c>
      <c r="BK27" s="7">
        <v>0.43636106044238232</v>
      </c>
      <c r="BL27" s="7">
        <f t="shared" ref="BL27:BQ27" si="48">(0)/451.736</f>
        <v>0</v>
      </c>
      <c r="BM27" s="7">
        <f t="shared" si="48"/>
        <v>0</v>
      </c>
      <c r="BN27" s="7">
        <f t="shared" si="48"/>
        <v>0</v>
      </c>
      <c r="BO27" s="7">
        <f t="shared" si="48"/>
        <v>0</v>
      </c>
      <c r="BP27" s="7">
        <f t="shared" si="48"/>
        <v>0</v>
      </c>
      <c r="BQ27" s="7">
        <f t="shared" si="48"/>
        <v>0</v>
      </c>
      <c r="BR27" s="7">
        <v>3.8850124851683289E-3</v>
      </c>
      <c r="BS27" s="7">
        <f t="shared" ref="BS27:BZ27" si="49">(0)/451.736</f>
        <v>0</v>
      </c>
      <c r="BT27" s="7">
        <f t="shared" si="49"/>
        <v>0</v>
      </c>
      <c r="BU27" s="7">
        <f t="shared" si="49"/>
        <v>0</v>
      </c>
      <c r="BV27" s="7">
        <f t="shared" si="49"/>
        <v>0</v>
      </c>
      <c r="BW27" s="7">
        <f t="shared" si="49"/>
        <v>0</v>
      </c>
      <c r="BX27" s="7">
        <f t="shared" si="49"/>
        <v>0</v>
      </c>
      <c r="BY27" s="7">
        <f t="shared" si="49"/>
        <v>0</v>
      </c>
      <c r="BZ27" s="7">
        <f t="shared" si="49"/>
        <v>0</v>
      </c>
      <c r="CA27" s="7">
        <v>0.4668700302831742</v>
      </c>
      <c r="CB27" s="7">
        <f t="shared" ref="CB27:CH27" si="50">(0)/451.736</f>
        <v>0</v>
      </c>
      <c r="CC27" s="7">
        <f t="shared" si="50"/>
        <v>0</v>
      </c>
      <c r="CD27" s="7">
        <f t="shared" si="50"/>
        <v>0</v>
      </c>
      <c r="CE27" s="7">
        <f t="shared" si="50"/>
        <v>0</v>
      </c>
      <c r="CF27" s="7">
        <f t="shared" si="50"/>
        <v>0</v>
      </c>
      <c r="CG27" s="7">
        <f t="shared" si="50"/>
        <v>0</v>
      </c>
      <c r="CH27" s="7">
        <f t="shared" si="50"/>
        <v>0</v>
      </c>
      <c r="CI27">
        <f>0</f>
        <v>0</v>
      </c>
      <c r="CJ27">
        <v>451.73599999999999</v>
      </c>
    </row>
    <row r="28" spans="1:88" x14ac:dyDescent="0.25">
      <c r="A28" s="5" t="s">
        <v>172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2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>
        <v>278.42399999999998</v>
      </c>
      <c r="AC28" s="6"/>
      <c r="AD28" s="6"/>
      <c r="AE28" s="6"/>
      <c r="AF28" s="6"/>
      <c r="AG28" s="6"/>
      <c r="AH28" s="6"/>
      <c r="AI28" s="6"/>
      <c r="AJ28" s="6"/>
      <c r="AK28" s="6"/>
      <c r="AL28" s="6">
        <v>2</v>
      </c>
      <c r="AM28" s="6"/>
      <c r="AN28" s="6"/>
      <c r="AO28" s="6"/>
      <c r="AP28" s="6"/>
      <c r="AQ28" s="6">
        <v>282.42399999999998</v>
      </c>
      <c r="AT28" t="s">
        <v>172</v>
      </c>
      <c r="AU28" s="7">
        <f t="shared" ref="AU28:BE28" si="51">(0)/282.424</f>
        <v>0</v>
      </c>
      <c r="AV28" s="7">
        <f t="shared" si="51"/>
        <v>0</v>
      </c>
      <c r="AW28" s="7">
        <f t="shared" si="51"/>
        <v>0</v>
      </c>
      <c r="AX28" s="7">
        <f t="shared" si="51"/>
        <v>0</v>
      </c>
      <c r="AY28" s="7">
        <f t="shared" si="51"/>
        <v>0</v>
      </c>
      <c r="AZ28" s="7">
        <f t="shared" si="51"/>
        <v>0</v>
      </c>
      <c r="BA28" s="7">
        <f t="shared" si="51"/>
        <v>0</v>
      </c>
      <c r="BB28" s="7">
        <f t="shared" si="51"/>
        <v>0</v>
      </c>
      <c r="BC28" s="7">
        <f t="shared" si="51"/>
        <v>0</v>
      </c>
      <c r="BD28" s="7">
        <f t="shared" si="51"/>
        <v>0</v>
      </c>
      <c r="BE28" s="7">
        <f t="shared" si="51"/>
        <v>0</v>
      </c>
      <c r="BF28" s="7">
        <v>7.0815511429623548E-3</v>
      </c>
      <c r="BG28" s="7">
        <f t="shared" ref="BG28:BT28" si="52">(0)/282.424</f>
        <v>0</v>
      </c>
      <c r="BH28" s="7">
        <f t="shared" si="52"/>
        <v>0</v>
      </c>
      <c r="BI28" s="7">
        <f t="shared" si="52"/>
        <v>0</v>
      </c>
      <c r="BJ28" s="7">
        <f t="shared" si="52"/>
        <v>0</v>
      </c>
      <c r="BK28" s="7">
        <f t="shared" si="52"/>
        <v>0</v>
      </c>
      <c r="BL28" s="7">
        <f t="shared" si="52"/>
        <v>0</v>
      </c>
      <c r="BM28" s="7">
        <f t="shared" si="52"/>
        <v>0</v>
      </c>
      <c r="BN28" s="7">
        <f t="shared" si="52"/>
        <v>0</v>
      </c>
      <c r="BO28" s="7">
        <f t="shared" si="52"/>
        <v>0</v>
      </c>
      <c r="BP28" s="7">
        <f t="shared" si="52"/>
        <v>0</v>
      </c>
      <c r="BQ28" s="7">
        <f t="shared" si="52"/>
        <v>0</v>
      </c>
      <c r="BR28" s="7">
        <f t="shared" si="52"/>
        <v>0</v>
      </c>
      <c r="BS28" s="7">
        <f t="shared" si="52"/>
        <v>0</v>
      </c>
      <c r="BT28" s="7">
        <f t="shared" si="52"/>
        <v>0</v>
      </c>
      <c r="BU28" s="7">
        <v>0.98583689771407534</v>
      </c>
      <c r="BV28" s="7">
        <f t="shared" ref="BV28:CD28" si="53">(0)/282.424</f>
        <v>0</v>
      </c>
      <c r="BW28" s="7">
        <f t="shared" si="53"/>
        <v>0</v>
      </c>
      <c r="BX28" s="7">
        <f t="shared" si="53"/>
        <v>0</v>
      </c>
      <c r="BY28" s="7">
        <f t="shared" si="53"/>
        <v>0</v>
      </c>
      <c r="BZ28" s="7">
        <f t="shared" si="53"/>
        <v>0</v>
      </c>
      <c r="CA28" s="7">
        <f t="shared" si="53"/>
        <v>0</v>
      </c>
      <c r="CB28" s="7">
        <f t="shared" si="53"/>
        <v>0</v>
      </c>
      <c r="CC28" s="7">
        <f t="shared" si="53"/>
        <v>0</v>
      </c>
      <c r="CD28" s="7">
        <f t="shared" si="53"/>
        <v>0</v>
      </c>
      <c r="CE28" s="7">
        <v>7.0815511429623548E-3</v>
      </c>
      <c r="CF28" s="7">
        <f>(0)/282.424</f>
        <v>0</v>
      </c>
      <c r="CG28" s="7">
        <f>(0)/282.424</f>
        <v>0</v>
      </c>
      <c r="CH28" s="7">
        <f>(0)/282.424</f>
        <v>0</v>
      </c>
      <c r="CI28">
        <f>0</f>
        <v>0</v>
      </c>
      <c r="CJ28">
        <v>282.42399999999998</v>
      </c>
    </row>
    <row r="29" spans="1:88" x14ac:dyDescent="0.25">
      <c r="A29" s="5" t="s">
        <v>15</v>
      </c>
      <c r="B29" s="6">
        <v>3.0939999999999999</v>
      </c>
      <c r="C29" s="6"/>
      <c r="D29" s="6"/>
      <c r="E29" s="6"/>
      <c r="F29" s="6"/>
      <c r="G29" s="6">
        <v>12.601999999999999</v>
      </c>
      <c r="H29" s="6">
        <v>43.759</v>
      </c>
      <c r="I29" s="6">
        <v>114.176</v>
      </c>
      <c r="J29" s="6"/>
      <c r="K29" s="6"/>
      <c r="L29" s="6">
        <v>90.134</v>
      </c>
      <c r="M29" s="6"/>
      <c r="N29" s="6">
        <v>820.98800000000006</v>
      </c>
      <c r="O29" s="6"/>
      <c r="P29" s="6"/>
      <c r="Q29" s="6"/>
      <c r="R29" s="6">
        <v>79.947000000000003</v>
      </c>
      <c r="S29" s="6">
        <v>1055.086</v>
      </c>
      <c r="T29" s="6"/>
      <c r="U29" s="6"/>
      <c r="V29" s="6"/>
      <c r="W29" s="6"/>
      <c r="X29" s="6"/>
      <c r="Y29" s="6">
        <v>1801.1040000000003</v>
      </c>
      <c r="Z29" s="6"/>
      <c r="AA29" s="6"/>
      <c r="AB29" s="6">
        <v>10647.983999999999</v>
      </c>
      <c r="AC29" s="6">
        <v>272.19599999999997</v>
      </c>
      <c r="AD29" s="6">
        <v>325.33800000000008</v>
      </c>
      <c r="AE29" s="6"/>
      <c r="AF29" s="6"/>
      <c r="AG29" s="6"/>
      <c r="AH29" s="6">
        <v>1021.0640000000001</v>
      </c>
      <c r="AI29" s="6">
        <v>115.25300000000001</v>
      </c>
      <c r="AJ29" s="6"/>
      <c r="AK29" s="6">
        <v>153.56900000000002</v>
      </c>
      <c r="AL29" s="6"/>
      <c r="AM29" s="6"/>
      <c r="AN29" s="6">
        <v>187.29200000000003</v>
      </c>
      <c r="AO29" s="6"/>
      <c r="AP29" s="6"/>
      <c r="AQ29" s="6">
        <v>16743.585999999999</v>
      </c>
      <c r="AT29" t="s">
        <v>15</v>
      </c>
      <c r="AU29" s="7">
        <v>1.8478717760938426E-4</v>
      </c>
      <c r="AV29" s="7">
        <f>(0)/16743.586</f>
        <v>0</v>
      </c>
      <c r="AW29" s="7">
        <f>(0)/16743.586</f>
        <v>0</v>
      </c>
      <c r="AX29" s="7">
        <f>(0)/16743.586</f>
        <v>0</v>
      </c>
      <c r="AY29" s="7">
        <f>(0)/16743.586</f>
        <v>0</v>
      </c>
      <c r="AZ29" s="7">
        <v>7.526464163650486E-4</v>
      </c>
      <c r="BA29" s="7">
        <v>2.6134783791238029E-3</v>
      </c>
      <c r="BB29" s="7">
        <v>6.8190888140688627E-3</v>
      </c>
      <c r="BC29" s="7">
        <f>(0)/16743.586</f>
        <v>0</v>
      </c>
      <c r="BD29" s="7">
        <f>(0)/16743.586</f>
        <v>0</v>
      </c>
      <c r="BE29" s="7">
        <v>5.3831956905766786E-3</v>
      </c>
      <c r="BF29" s="7">
        <f>(0)/16743.586</f>
        <v>0</v>
      </c>
      <c r="BG29" s="7">
        <v>4.9032984929273819E-2</v>
      </c>
      <c r="BH29" s="7">
        <f>(0)/16743.586</f>
        <v>0</v>
      </c>
      <c r="BI29" s="7">
        <f>(0)/16743.586</f>
        <v>0</v>
      </c>
      <c r="BJ29" s="7">
        <f>(0)/16743.586</f>
        <v>0</v>
      </c>
      <c r="BK29" s="7">
        <v>4.774783609675968E-3</v>
      </c>
      <c r="BL29" s="7">
        <v>6.3014338744400392E-2</v>
      </c>
      <c r="BM29" s="7">
        <f>(0)/16743.586</f>
        <v>0</v>
      </c>
      <c r="BN29" s="7">
        <f>(0)/16743.586</f>
        <v>0</v>
      </c>
      <c r="BO29" s="7">
        <f>(0)/16743.586</f>
        <v>0</v>
      </c>
      <c r="BP29" s="7">
        <f>(0)/16743.586</f>
        <v>0</v>
      </c>
      <c r="BQ29" s="7">
        <f>(0)/16743.586</f>
        <v>0</v>
      </c>
      <c r="BR29" s="7">
        <v>0.10756978821621607</v>
      </c>
      <c r="BS29" s="7">
        <f>(0)/16743.586</f>
        <v>0</v>
      </c>
      <c r="BT29" s="7">
        <f>(0)/16743.586</f>
        <v>0</v>
      </c>
      <c r="BU29" s="7">
        <v>0.63594405642853324</v>
      </c>
      <c r="BV29" s="7">
        <v>1.6256732578074969E-2</v>
      </c>
      <c r="BW29" s="7">
        <v>1.9430604650640556E-2</v>
      </c>
      <c r="BX29" s="7">
        <f>(0)/16743.586</f>
        <v>0</v>
      </c>
      <c r="BY29" s="7">
        <f>(0)/16743.586</f>
        <v>0</v>
      </c>
      <c r="BZ29" s="7">
        <f>(0)/16743.586</f>
        <v>0</v>
      </c>
      <c r="CA29" s="7">
        <v>6.0982396483047305E-2</v>
      </c>
      <c r="CB29" s="7">
        <v>6.8834119524933323E-3</v>
      </c>
      <c r="CC29" s="7">
        <f>(0)/16743.586</f>
        <v>0</v>
      </c>
      <c r="CD29" s="7">
        <v>9.1718106264691464E-3</v>
      </c>
      <c r="CE29" s="7">
        <f>(0)/16743.586</f>
        <v>0</v>
      </c>
      <c r="CF29" s="7">
        <f>(0)/16743.586</f>
        <v>0</v>
      </c>
      <c r="CG29" s="7">
        <v>1.1185895303431418E-2</v>
      </c>
      <c r="CH29" s="7">
        <f>(0)/16743.586</f>
        <v>0</v>
      </c>
      <c r="CI29">
        <f>0</f>
        <v>0</v>
      </c>
      <c r="CJ29">
        <v>16743.585999999999</v>
      </c>
    </row>
    <row r="30" spans="1:88" x14ac:dyDescent="0.25">
      <c r="A30" s="5" t="s">
        <v>20</v>
      </c>
      <c r="B30" s="6"/>
      <c r="C30" s="6">
        <v>59.744</v>
      </c>
      <c r="D30" s="6"/>
      <c r="E30" s="6"/>
      <c r="F30" s="6"/>
      <c r="G30" s="6">
        <v>0.73199999999999998</v>
      </c>
      <c r="H30" s="6"/>
      <c r="I30" s="6"/>
      <c r="J30" s="6"/>
      <c r="K30" s="6"/>
      <c r="L30" s="6"/>
      <c r="M30" s="6"/>
      <c r="N30" s="6">
        <v>3.9990000000000001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v>28.984000000000002</v>
      </c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>
        <v>93.459000000000003</v>
      </c>
      <c r="AT30" t="s">
        <v>20</v>
      </c>
      <c r="AU30" s="7">
        <f>(0)/93.459</f>
        <v>0</v>
      </c>
      <c r="AV30" s="7">
        <v>0.63925357643458625</v>
      </c>
      <c r="AW30" s="7">
        <f>(0)/93.459</f>
        <v>0</v>
      </c>
      <c r="AX30" s="7">
        <f>(0)/93.459</f>
        <v>0</v>
      </c>
      <c r="AY30" s="7">
        <f>(0)/93.459</f>
        <v>0</v>
      </c>
      <c r="AZ30" s="7">
        <v>7.8323114948801072E-3</v>
      </c>
      <c r="BA30" s="7">
        <f t="shared" ref="BA30:BF30" si="54">(0)/93.459</f>
        <v>0</v>
      </c>
      <c r="BB30" s="7">
        <f t="shared" si="54"/>
        <v>0</v>
      </c>
      <c r="BC30" s="7">
        <f t="shared" si="54"/>
        <v>0</v>
      </c>
      <c r="BD30" s="7">
        <f t="shared" si="54"/>
        <v>0</v>
      </c>
      <c r="BE30" s="7">
        <f t="shared" si="54"/>
        <v>0</v>
      </c>
      <c r="BF30" s="7">
        <f t="shared" si="54"/>
        <v>0</v>
      </c>
      <c r="BG30" s="7">
        <v>4.2788816486373706E-2</v>
      </c>
      <c r="BH30" s="7">
        <f t="shared" ref="BH30:BQ30" si="55">(0)/93.459</f>
        <v>0</v>
      </c>
      <c r="BI30" s="7">
        <f t="shared" si="55"/>
        <v>0</v>
      </c>
      <c r="BJ30" s="7">
        <f t="shared" si="55"/>
        <v>0</v>
      </c>
      <c r="BK30" s="7">
        <f t="shared" si="55"/>
        <v>0</v>
      </c>
      <c r="BL30" s="7">
        <f t="shared" si="55"/>
        <v>0</v>
      </c>
      <c r="BM30" s="7">
        <f t="shared" si="55"/>
        <v>0</v>
      </c>
      <c r="BN30" s="7">
        <f t="shared" si="55"/>
        <v>0</v>
      </c>
      <c r="BO30" s="7">
        <f t="shared" si="55"/>
        <v>0</v>
      </c>
      <c r="BP30" s="7">
        <f t="shared" si="55"/>
        <v>0</v>
      </c>
      <c r="BQ30" s="7">
        <f t="shared" si="55"/>
        <v>0</v>
      </c>
      <c r="BR30" s="7">
        <v>0.31012529558415991</v>
      </c>
      <c r="BS30" s="7">
        <f t="shared" ref="BS30:CH30" si="56">(0)/93.459</f>
        <v>0</v>
      </c>
      <c r="BT30" s="7">
        <f t="shared" si="56"/>
        <v>0</v>
      </c>
      <c r="BU30" s="7">
        <f t="shared" si="56"/>
        <v>0</v>
      </c>
      <c r="BV30" s="7">
        <f t="shared" si="56"/>
        <v>0</v>
      </c>
      <c r="BW30" s="7">
        <f t="shared" si="56"/>
        <v>0</v>
      </c>
      <c r="BX30" s="7">
        <f t="shared" si="56"/>
        <v>0</v>
      </c>
      <c r="BY30" s="7">
        <f t="shared" si="56"/>
        <v>0</v>
      </c>
      <c r="BZ30" s="7">
        <f t="shared" si="56"/>
        <v>0</v>
      </c>
      <c r="CA30" s="7">
        <f t="shared" si="56"/>
        <v>0</v>
      </c>
      <c r="CB30" s="7">
        <f t="shared" si="56"/>
        <v>0</v>
      </c>
      <c r="CC30" s="7">
        <f t="shared" si="56"/>
        <v>0</v>
      </c>
      <c r="CD30" s="7">
        <f t="shared" si="56"/>
        <v>0</v>
      </c>
      <c r="CE30" s="7">
        <f t="shared" si="56"/>
        <v>0</v>
      </c>
      <c r="CF30" s="7">
        <f t="shared" si="56"/>
        <v>0</v>
      </c>
      <c r="CG30" s="7">
        <f t="shared" si="56"/>
        <v>0</v>
      </c>
      <c r="CH30" s="7">
        <f t="shared" si="56"/>
        <v>0</v>
      </c>
      <c r="CI30">
        <f>0</f>
        <v>0</v>
      </c>
      <c r="CJ30">
        <v>93.459000000000003</v>
      </c>
    </row>
    <row r="31" spans="1:88" x14ac:dyDescent="0.25">
      <c r="A31" s="5" t="s">
        <v>9</v>
      </c>
      <c r="B31" s="6">
        <v>11.270999999999999</v>
      </c>
      <c r="C31" s="6"/>
      <c r="D31" s="6"/>
      <c r="E31" s="6"/>
      <c r="F31" s="6"/>
      <c r="G31" s="6"/>
      <c r="H31" s="6">
        <v>15.563000000000002</v>
      </c>
      <c r="I31" s="6">
        <v>24.482000000000003</v>
      </c>
      <c r="J31" s="6"/>
      <c r="K31" s="6"/>
      <c r="L31" s="6"/>
      <c r="M31" s="6"/>
      <c r="N31" s="6">
        <v>651.053</v>
      </c>
      <c r="O31" s="6"/>
      <c r="P31" s="6"/>
      <c r="Q31" s="6"/>
      <c r="R31" s="6"/>
      <c r="S31" s="6">
        <v>5.7</v>
      </c>
      <c r="T31" s="6"/>
      <c r="U31" s="6"/>
      <c r="V31" s="6"/>
      <c r="W31" s="6"/>
      <c r="X31" s="6"/>
      <c r="Y31" s="6">
        <v>194.648</v>
      </c>
      <c r="Z31" s="6"/>
      <c r="AA31" s="6"/>
      <c r="AB31" s="6"/>
      <c r="AC31" s="6">
        <v>107.682</v>
      </c>
      <c r="AD31" s="6">
        <v>25.670999999999999</v>
      </c>
      <c r="AE31" s="6"/>
      <c r="AF31" s="6"/>
      <c r="AG31" s="6"/>
      <c r="AH31" s="6"/>
      <c r="AI31" s="6"/>
      <c r="AJ31" s="6"/>
      <c r="AK31" s="6">
        <v>6.6809999999999992</v>
      </c>
      <c r="AL31" s="6"/>
      <c r="AM31" s="6"/>
      <c r="AN31" s="6">
        <v>7.6320000000000006</v>
      </c>
      <c r="AO31" s="6"/>
      <c r="AP31" s="6"/>
      <c r="AQ31" s="6">
        <v>1050.3830000000003</v>
      </c>
      <c r="AT31" t="s">
        <v>9</v>
      </c>
      <c r="AU31" s="7">
        <v>1.0730371683471645E-2</v>
      </c>
      <c r="AV31" s="7">
        <f>(0)/1050.383</f>
        <v>0</v>
      </c>
      <c r="AW31" s="7">
        <f>(0)/1050.383</f>
        <v>0</v>
      </c>
      <c r="AX31" s="7">
        <f>(0)/1050.383</f>
        <v>0</v>
      </c>
      <c r="AY31" s="7">
        <f>(0)/1050.383</f>
        <v>0</v>
      </c>
      <c r="AZ31" s="7">
        <f>(0)/1050.383</f>
        <v>0</v>
      </c>
      <c r="BA31" s="7">
        <v>1.4816500267045448E-2</v>
      </c>
      <c r="BB31" s="7">
        <v>2.330768871925764E-2</v>
      </c>
      <c r="BC31" s="7">
        <f>(0)/1050.383</f>
        <v>0</v>
      </c>
      <c r="BD31" s="7">
        <f>(0)/1050.383</f>
        <v>0</v>
      </c>
      <c r="BE31" s="7">
        <f>(0)/1050.383</f>
        <v>0</v>
      </c>
      <c r="BF31" s="7">
        <f>(0)/1050.383</f>
        <v>0</v>
      </c>
      <c r="BG31" s="7">
        <v>0.61982438786614014</v>
      </c>
      <c r="BH31" s="7">
        <f>(0)/1050.383</f>
        <v>0</v>
      </c>
      <c r="BI31" s="7">
        <f>(0)/1050.383</f>
        <v>0</v>
      </c>
      <c r="BJ31" s="7">
        <f>(0)/1050.383</f>
        <v>0</v>
      </c>
      <c r="BK31" s="7">
        <f>(0)/1050.383</f>
        <v>0</v>
      </c>
      <c r="BL31" s="7">
        <v>5.4265920145318411E-3</v>
      </c>
      <c r="BM31" s="7">
        <f>(0)/1050.383</f>
        <v>0</v>
      </c>
      <c r="BN31" s="7">
        <f>(0)/1050.383</f>
        <v>0</v>
      </c>
      <c r="BO31" s="7">
        <f>(0)/1050.383</f>
        <v>0</v>
      </c>
      <c r="BP31" s="7">
        <f>(0)/1050.383</f>
        <v>0</v>
      </c>
      <c r="BQ31" s="7">
        <f>(0)/1050.383</f>
        <v>0</v>
      </c>
      <c r="BR31" s="7">
        <v>0.18531145306045504</v>
      </c>
      <c r="BS31" s="7">
        <f>(0)/1050.383</f>
        <v>0</v>
      </c>
      <c r="BT31" s="7">
        <f>(0)/1050.383</f>
        <v>0</v>
      </c>
      <c r="BU31" s="7">
        <f>(0)/1050.383</f>
        <v>0</v>
      </c>
      <c r="BV31" s="7">
        <v>0.10251689145768732</v>
      </c>
      <c r="BW31" s="7">
        <v>2.4439656772815243E-2</v>
      </c>
      <c r="BX31" s="7">
        <f t="shared" ref="BX31:CC31" si="57">(0)/1050.383</f>
        <v>0</v>
      </c>
      <c r="BY31" s="7">
        <f t="shared" si="57"/>
        <v>0</v>
      </c>
      <c r="BZ31" s="7">
        <f t="shared" si="57"/>
        <v>0</v>
      </c>
      <c r="CA31" s="7">
        <f t="shared" si="57"/>
        <v>0</v>
      </c>
      <c r="CB31" s="7">
        <f t="shared" si="57"/>
        <v>0</v>
      </c>
      <c r="CC31" s="7">
        <f t="shared" si="57"/>
        <v>0</v>
      </c>
      <c r="CD31" s="7">
        <v>6.3605370612433727E-3</v>
      </c>
      <c r="CE31" s="7">
        <f>(0)/1050.383</f>
        <v>0</v>
      </c>
      <c r="CF31" s="7">
        <f>(0)/1050.383</f>
        <v>0</v>
      </c>
      <c r="CG31" s="7">
        <v>7.2659210973521071E-3</v>
      </c>
      <c r="CH31" s="7">
        <f>(0)/1050.383</f>
        <v>0</v>
      </c>
      <c r="CI31">
        <f>0</f>
        <v>0</v>
      </c>
      <c r="CJ31">
        <v>1050.3830000000003</v>
      </c>
    </row>
    <row r="32" spans="1:88" x14ac:dyDescent="0.25">
      <c r="A32" s="5" t="s">
        <v>18</v>
      </c>
      <c r="B32" s="6"/>
      <c r="C32" s="6">
        <v>92.122</v>
      </c>
      <c r="D32" s="6">
        <v>14</v>
      </c>
      <c r="E32" s="6"/>
      <c r="F32" s="6"/>
      <c r="G32" s="6"/>
      <c r="H32" s="6">
        <v>151.21200000000002</v>
      </c>
      <c r="I32" s="6"/>
      <c r="J32" s="6"/>
      <c r="K32" s="6"/>
      <c r="L32" s="6">
        <v>602.57799999999997</v>
      </c>
      <c r="M32" s="6"/>
      <c r="N32" s="6">
        <v>21.2</v>
      </c>
      <c r="O32" s="6"/>
      <c r="P32" s="6"/>
      <c r="Q32" s="6">
        <v>39.9</v>
      </c>
      <c r="R32" s="6"/>
      <c r="S32" s="6">
        <v>18.53</v>
      </c>
      <c r="T32" s="6"/>
      <c r="U32" s="6"/>
      <c r="V32" s="6"/>
      <c r="W32" s="6"/>
      <c r="X32" s="6"/>
      <c r="Y32" s="6">
        <v>218.45900000000003</v>
      </c>
      <c r="Z32" s="6"/>
      <c r="AA32" s="6"/>
      <c r="AB32" s="6"/>
      <c r="AC32" s="6">
        <v>7.4669999999999996</v>
      </c>
      <c r="AD32" s="6">
        <v>29.240000000000002</v>
      </c>
      <c r="AE32" s="6"/>
      <c r="AF32" s="6"/>
      <c r="AG32" s="6"/>
      <c r="AH32" s="6"/>
      <c r="AI32" s="6">
        <v>162.501</v>
      </c>
      <c r="AJ32" s="6"/>
      <c r="AK32" s="6">
        <v>8.3840000000000003</v>
      </c>
      <c r="AL32" s="6"/>
      <c r="AM32" s="6"/>
      <c r="AN32" s="6">
        <v>40.068000000000005</v>
      </c>
      <c r="AO32" s="6"/>
      <c r="AP32" s="6"/>
      <c r="AQ32" s="6">
        <v>1405.6610000000001</v>
      </c>
      <c r="AT32" t="s">
        <v>18</v>
      </c>
      <c r="AU32" s="7">
        <f>(0)/1405.661</f>
        <v>0</v>
      </c>
      <c r="AV32" s="7">
        <v>6.5536427346280499E-2</v>
      </c>
      <c r="AW32" s="7">
        <v>9.959727131932947E-3</v>
      </c>
      <c r="AX32" s="7">
        <f>(0)/1405.661</f>
        <v>0</v>
      </c>
      <c r="AY32" s="7">
        <f>(0)/1405.661</f>
        <v>0</v>
      </c>
      <c r="AZ32" s="7">
        <f>(0)/1405.661</f>
        <v>0</v>
      </c>
      <c r="BA32" s="7">
        <v>0.10757358993384608</v>
      </c>
      <c r="BB32" s="7">
        <f>(0)/1405.661</f>
        <v>0</v>
      </c>
      <c r="BC32" s="7">
        <f>(0)/1405.661</f>
        <v>0</v>
      </c>
      <c r="BD32" s="7">
        <f>(0)/1405.661</f>
        <v>0</v>
      </c>
      <c r="BE32" s="7">
        <v>0.4286794611218494</v>
      </c>
      <c r="BF32" s="7">
        <f>(0)/1405.661</f>
        <v>0</v>
      </c>
      <c r="BG32" s="7">
        <v>1.5081872514069892E-2</v>
      </c>
      <c r="BH32" s="7">
        <f>(0)/1405.661</f>
        <v>0</v>
      </c>
      <c r="BI32" s="7">
        <f>(0)/1405.661</f>
        <v>0</v>
      </c>
      <c r="BJ32" s="7">
        <v>2.8385222326008902E-2</v>
      </c>
      <c r="BK32" s="7">
        <f>(0)/1405.661</f>
        <v>0</v>
      </c>
      <c r="BL32" s="7">
        <v>1.318241026819411E-2</v>
      </c>
      <c r="BM32" s="7">
        <f>(0)/1405.661</f>
        <v>0</v>
      </c>
      <c r="BN32" s="7">
        <f>(0)/1405.661</f>
        <v>0</v>
      </c>
      <c r="BO32" s="7">
        <f>(0)/1405.661</f>
        <v>0</v>
      </c>
      <c r="BP32" s="7">
        <f>(0)/1405.661</f>
        <v>0</v>
      </c>
      <c r="BQ32" s="7">
        <f>(0)/1405.661</f>
        <v>0</v>
      </c>
      <c r="BR32" s="7">
        <v>0.15541371639392429</v>
      </c>
      <c r="BS32" s="7">
        <f>(0)/1405.661</f>
        <v>0</v>
      </c>
      <c r="BT32" s="7">
        <f>(0)/1405.661</f>
        <v>0</v>
      </c>
      <c r="BU32" s="7">
        <f>(0)/1405.661</f>
        <v>0</v>
      </c>
      <c r="BV32" s="7">
        <v>5.3120916067245227E-3</v>
      </c>
      <c r="BW32" s="7">
        <v>2.0801601524122814E-2</v>
      </c>
      <c r="BX32" s="7">
        <f>(0)/1405.661</f>
        <v>0</v>
      </c>
      <c r="BY32" s="7">
        <f>(0)/1405.661</f>
        <v>0</v>
      </c>
      <c r="BZ32" s="7">
        <f>(0)/1405.661</f>
        <v>0</v>
      </c>
      <c r="CA32" s="7">
        <f>(0)/1405.661</f>
        <v>0</v>
      </c>
      <c r="CB32" s="7">
        <v>0.11560468704758829</v>
      </c>
      <c r="CC32" s="7">
        <f>(0)/1405.661</f>
        <v>0</v>
      </c>
      <c r="CD32" s="7">
        <v>5.9644537338661317E-3</v>
      </c>
      <c r="CE32" s="7">
        <f>(0)/1405.661</f>
        <v>0</v>
      </c>
      <c r="CF32" s="7">
        <f>(0)/1405.661</f>
        <v>0</v>
      </c>
      <c r="CG32" s="7">
        <v>2.85047390515921E-2</v>
      </c>
      <c r="CH32" s="7">
        <f>(0)/1405.661</f>
        <v>0</v>
      </c>
      <c r="CI32">
        <f>0</f>
        <v>0</v>
      </c>
      <c r="CJ32">
        <v>1405.6610000000001</v>
      </c>
    </row>
    <row r="33" spans="1:88" x14ac:dyDescent="0.25">
      <c r="A33" s="5" t="s">
        <v>135</v>
      </c>
      <c r="B33" s="6"/>
      <c r="C33" s="6"/>
      <c r="D33" s="6"/>
      <c r="E33" s="6"/>
      <c r="F33" s="6"/>
      <c r="G33" s="6"/>
      <c r="H33" s="6">
        <v>8.0519999999999996</v>
      </c>
      <c r="I33" s="6">
        <v>8.1240000000000006</v>
      </c>
      <c r="J33" s="6"/>
      <c r="K33" s="6"/>
      <c r="L33" s="6"/>
      <c r="M33" s="6"/>
      <c r="N33" s="6">
        <v>3.9990000000000001</v>
      </c>
      <c r="O33" s="6"/>
      <c r="P33" s="6"/>
      <c r="Q33" s="6"/>
      <c r="R33" s="6"/>
      <c r="S33" s="6">
        <v>0.89999999999999991</v>
      </c>
      <c r="T33" s="6"/>
      <c r="U33" s="6"/>
      <c r="V33" s="6"/>
      <c r="W33" s="6"/>
      <c r="X33" s="6"/>
      <c r="Y33" s="6">
        <v>58.219000000000001</v>
      </c>
      <c r="Z33" s="6"/>
      <c r="AA33" s="6"/>
      <c r="AB33" s="6"/>
      <c r="AC33" s="6"/>
      <c r="AD33" s="6">
        <v>11.081999999999999</v>
      </c>
      <c r="AE33" s="6"/>
      <c r="AF33" s="6"/>
      <c r="AG33" s="6"/>
      <c r="AH33" s="6"/>
      <c r="AI33" s="6"/>
      <c r="AJ33" s="6"/>
      <c r="AK33" s="6">
        <v>7.5980000000000008</v>
      </c>
      <c r="AL33" s="6"/>
      <c r="AM33" s="6"/>
      <c r="AN33" s="6">
        <v>9.5400000000000009</v>
      </c>
      <c r="AO33" s="6"/>
      <c r="AP33" s="6"/>
      <c r="AQ33" s="6">
        <v>107.514</v>
      </c>
      <c r="AT33" t="s">
        <v>135</v>
      </c>
      <c r="AU33" s="7">
        <f t="shared" ref="AU33:AZ33" si="58">(0)/107.514</f>
        <v>0</v>
      </c>
      <c r="AV33" s="7">
        <f t="shared" si="58"/>
        <v>0</v>
      </c>
      <c r="AW33" s="7">
        <f t="shared" si="58"/>
        <v>0</v>
      </c>
      <c r="AX33" s="7">
        <f t="shared" si="58"/>
        <v>0</v>
      </c>
      <c r="AY33" s="7">
        <f t="shared" si="58"/>
        <v>0</v>
      </c>
      <c r="AZ33" s="7">
        <f t="shared" si="58"/>
        <v>0</v>
      </c>
      <c r="BA33" s="7">
        <v>7.4892572130141194E-2</v>
      </c>
      <c r="BB33" s="7">
        <v>7.5562252357832482E-2</v>
      </c>
      <c r="BC33" s="7">
        <f>(0)/107.514</f>
        <v>0</v>
      </c>
      <c r="BD33" s="7">
        <f>(0)/107.514</f>
        <v>0</v>
      </c>
      <c r="BE33" s="7">
        <f>(0)/107.514</f>
        <v>0</v>
      </c>
      <c r="BF33" s="7">
        <f>(0)/107.514</f>
        <v>0</v>
      </c>
      <c r="BG33" s="7">
        <v>3.7195155979686367E-2</v>
      </c>
      <c r="BH33" s="7">
        <f>(0)/107.514</f>
        <v>0</v>
      </c>
      <c r="BI33" s="7">
        <f>(0)/107.514</f>
        <v>0</v>
      </c>
      <c r="BJ33" s="7">
        <f>(0)/107.514</f>
        <v>0</v>
      </c>
      <c r="BK33" s="7">
        <f>(0)/107.514</f>
        <v>0</v>
      </c>
      <c r="BL33" s="7">
        <v>8.371002846140967E-3</v>
      </c>
      <c r="BM33" s="7">
        <f>(0)/107.514</f>
        <v>0</v>
      </c>
      <c r="BN33" s="7">
        <f>(0)/107.514</f>
        <v>0</v>
      </c>
      <c r="BO33" s="7">
        <f>(0)/107.514</f>
        <v>0</v>
      </c>
      <c r="BP33" s="7">
        <f>(0)/107.514</f>
        <v>0</v>
      </c>
      <c r="BQ33" s="7">
        <f>(0)/107.514</f>
        <v>0</v>
      </c>
      <c r="BR33" s="7">
        <v>0.54150157188831227</v>
      </c>
      <c r="BS33" s="7">
        <f>(0)/107.514</f>
        <v>0</v>
      </c>
      <c r="BT33" s="7">
        <f>(0)/107.514</f>
        <v>0</v>
      </c>
      <c r="BU33" s="7">
        <f>(0)/107.514</f>
        <v>0</v>
      </c>
      <c r="BV33" s="7">
        <f>(0)/107.514</f>
        <v>0</v>
      </c>
      <c r="BW33" s="7">
        <v>0.10307494837881577</v>
      </c>
      <c r="BX33" s="7">
        <f t="shared" ref="BX33:CC33" si="59">(0)/107.514</f>
        <v>0</v>
      </c>
      <c r="BY33" s="7">
        <f t="shared" si="59"/>
        <v>0</v>
      </c>
      <c r="BZ33" s="7">
        <f t="shared" si="59"/>
        <v>0</v>
      </c>
      <c r="CA33" s="7">
        <f t="shared" si="59"/>
        <v>0</v>
      </c>
      <c r="CB33" s="7">
        <f t="shared" si="59"/>
        <v>0</v>
      </c>
      <c r="CC33" s="7">
        <f t="shared" si="59"/>
        <v>0</v>
      </c>
      <c r="CD33" s="7">
        <v>7.0669866249976759E-2</v>
      </c>
      <c r="CE33" s="7">
        <f>(0)/107.514</f>
        <v>0</v>
      </c>
      <c r="CF33" s="7">
        <f>(0)/107.514</f>
        <v>0</v>
      </c>
      <c r="CG33" s="7">
        <v>8.8732630169094273E-2</v>
      </c>
      <c r="CH33" s="7">
        <f>(0)/107.514</f>
        <v>0</v>
      </c>
      <c r="CI33">
        <f>0</f>
        <v>0</v>
      </c>
      <c r="CJ33">
        <v>107.514</v>
      </c>
    </row>
    <row r="34" spans="1:88" x14ac:dyDescent="0.25">
      <c r="A34" s="5" t="s">
        <v>139</v>
      </c>
      <c r="B34" s="6"/>
      <c r="C34" s="6"/>
      <c r="D34" s="6"/>
      <c r="E34" s="6"/>
      <c r="F34" s="6"/>
      <c r="G34" s="6"/>
      <c r="H34" s="6"/>
      <c r="I34" s="6">
        <v>5539.4439999999995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>
        <v>5539.4439999999995</v>
      </c>
      <c r="AT34" t="s">
        <v>139</v>
      </c>
      <c r="AU34" s="7">
        <f t="shared" ref="AU34:BA34" si="60">(0)/5539.444</f>
        <v>0</v>
      </c>
      <c r="AV34" s="7">
        <f t="shared" si="60"/>
        <v>0</v>
      </c>
      <c r="AW34" s="7">
        <f t="shared" si="60"/>
        <v>0</v>
      </c>
      <c r="AX34" s="7">
        <f t="shared" si="60"/>
        <v>0</v>
      </c>
      <c r="AY34" s="7">
        <f t="shared" si="60"/>
        <v>0</v>
      </c>
      <c r="AZ34" s="7">
        <f t="shared" si="60"/>
        <v>0</v>
      </c>
      <c r="BA34" s="7">
        <f t="shared" si="60"/>
        <v>0</v>
      </c>
      <c r="BB34" s="7">
        <v>1</v>
      </c>
      <c r="BC34" s="7">
        <f t="shared" ref="BC34:CH34" si="61">(0)/5539.444</f>
        <v>0</v>
      </c>
      <c r="BD34" s="7">
        <f t="shared" si="61"/>
        <v>0</v>
      </c>
      <c r="BE34" s="7">
        <f t="shared" si="61"/>
        <v>0</v>
      </c>
      <c r="BF34" s="7">
        <f t="shared" si="61"/>
        <v>0</v>
      </c>
      <c r="BG34" s="7">
        <f t="shared" si="61"/>
        <v>0</v>
      </c>
      <c r="BH34" s="7">
        <f t="shared" si="61"/>
        <v>0</v>
      </c>
      <c r="BI34" s="7">
        <f t="shared" si="61"/>
        <v>0</v>
      </c>
      <c r="BJ34" s="7">
        <f t="shared" si="61"/>
        <v>0</v>
      </c>
      <c r="BK34" s="7">
        <f t="shared" si="61"/>
        <v>0</v>
      </c>
      <c r="BL34" s="7">
        <f t="shared" si="61"/>
        <v>0</v>
      </c>
      <c r="BM34" s="7">
        <f t="shared" si="61"/>
        <v>0</v>
      </c>
      <c r="BN34" s="7">
        <f t="shared" si="61"/>
        <v>0</v>
      </c>
      <c r="BO34" s="7">
        <f t="shared" si="61"/>
        <v>0</v>
      </c>
      <c r="BP34" s="7">
        <f t="shared" si="61"/>
        <v>0</v>
      </c>
      <c r="BQ34" s="7">
        <f t="shared" si="61"/>
        <v>0</v>
      </c>
      <c r="BR34" s="7">
        <f t="shared" si="61"/>
        <v>0</v>
      </c>
      <c r="BS34" s="7">
        <f t="shared" si="61"/>
        <v>0</v>
      </c>
      <c r="BT34" s="7">
        <f t="shared" si="61"/>
        <v>0</v>
      </c>
      <c r="BU34" s="7">
        <f t="shared" si="61"/>
        <v>0</v>
      </c>
      <c r="BV34" s="7">
        <f t="shared" si="61"/>
        <v>0</v>
      </c>
      <c r="BW34" s="7">
        <f t="shared" si="61"/>
        <v>0</v>
      </c>
      <c r="BX34" s="7">
        <f t="shared" si="61"/>
        <v>0</v>
      </c>
      <c r="BY34" s="7">
        <f t="shared" si="61"/>
        <v>0</v>
      </c>
      <c r="BZ34" s="7">
        <f t="shared" si="61"/>
        <v>0</v>
      </c>
      <c r="CA34" s="7">
        <f t="shared" si="61"/>
        <v>0</v>
      </c>
      <c r="CB34" s="7">
        <f t="shared" si="61"/>
        <v>0</v>
      </c>
      <c r="CC34" s="7">
        <f t="shared" si="61"/>
        <v>0</v>
      </c>
      <c r="CD34" s="7">
        <f t="shared" si="61"/>
        <v>0</v>
      </c>
      <c r="CE34" s="7">
        <f t="shared" si="61"/>
        <v>0</v>
      </c>
      <c r="CF34" s="7">
        <f t="shared" si="61"/>
        <v>0</v>
      </c>
      <c r="CG34" s="7">
        <f t="shared" si="61"/>
        <v>0</v>
      </c>
      <c r="CH34" s="7">
        <f t="shared" si="61"/>
        <v>0</v>
      </c>
      <c r="CI34">
        <f>0</f>
        <v>0</v>
      </c>
      <c r="CJ34">
        <v>5539.4439999999995</v>
      </c>
    </row>
    <row r="35" spans="1:88" x14ac:dyDescent="0.25">
      <c r="A35" s="5" t="s">
        <v>154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>
        <v>1744.2730000000001</v>
      </c>
      <c r="M35" s="6"/>
      <c r="N35" s="6"/>
      <c r="O35" s="6"/>
      <c r="P35" s="6"/>
      <c r="Q35" s="6"/>
      <c r="R35" s="6">
        <v>409.887</v>
      </c>
      <c r="S35" s="6">
        <v>102.776</v>
      </c>
      <c r="T35" s="6"/>
      <c r="U35" s="6"/>
      <c r="V35" s="6"/>
      <c r="W35" s="6"/>
      <c r="X35" s="6"/>
      <c r="Y35" s="6"/>
      <c r="Z35" s="6"/>
      <c r="AA35" s="6"/>
      <c r="AB35" s="6">
        <v>1.48</v>
      </c>
      <c r="AC35" s="6">
        <v>74.897000000000006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>
        <v>2333.3130000000001</v>
      </c>
      <c r="AT35" t="s">
        <v>154</v>
      </c>
      <c r="AU35" s="7">
        <f t="shared" ref="AU35:BD35" si="62">(0)/2333.313</f>
        <v>0</v>
      </c>
      <c r="AV35" s="7">
        <f t="shared" si="62"/>
        <v>0</v>
      </c>
      <c r="AW35" s="7">
        <f t="shared" si="62"/>
        <v>0</v>
      </c>
      <c r="AX35" s="7">
        <f t="shared" si="62"/>
        <v>0</v>
      </c>
      <c r="AY35" s="7">
        <f t="shared" si="62"/>
        <v>0</v>
      </c>
      <c r="AZ35" s="7">
        <f t="shared" si="62"/>
        <v>0</v>
      </c>
      <c r="BA35" s="7">
        <f t="shared" si="62"/>
        <v>0</v>
      </c>
      <c r="BB35" s="7">
        <f t="shared" si="62"/>
        <v>0</v>
      </c>
      <c r="BC35" s="7">
        <f t="shared" si="62"/>
        <v>0</v>
      </c>
      <c r="BD35" s="7">
        <f t="shared" si="62"/>
        <v>0</v>
      </c>
      <c r="BE35" s="7">
        <v>0.7475520858110335</v>
      </c>
      <c r="BF35" s="7">
        <f>(0)/2333.313</f>
        <v>0</v>
      </c>
      <c r="BG35" s="7">
        <f>(0)/2333.313</f>
        <v>0</v>
      </c>
      <c r="BH35" s="7">
        <f>(0)/2333.313</f>
        <v>0</v>
      </c>
      <c r="BI35" s="7">
        <f>(0)/2333.313</f>
        <v>0</v>
      </c>
      <c r="BJ35" s="7">
        <f>(0)/2333.313</f>
        <v>0</v>
      </c>
      <c r="BK35" s="7">
        <v>0.17566738795866649</v>
      </c>
      <c r="BL35" s="7">
        <v>4.4047240983099992E-2</v>
      </c>
      <c r="BM35" s="7">
        <f t="shared" ref="BM35:BT35" si="63">(0)/2333.313</f>
        <v>0</v>
      </c>
      <c r="BN35" s="7">
        <f t="shared" si="63"/>
        <v>0</v>
      </c>
      <c r="BO35" s="7">
        <f t="shared" si="63"/>
        <v>0</v>
      </c>
      <c r="BP35" s="7">
        <f t="shared" si="63"/>
        <v>0</v>
      </c>
      <c r="BQ35" s="7">
        <f t="shared" si="63"/>
        <v>0</v>
      </c>
      <c r="BR35" s="7">
        <f t="shared" si="63"/>
        <v>0</v>
      </c>
      <c r="BS35" s="7">
        <f t="shared" si="63"/>
        <v>0</v>
      </c>
      <c r="BT35" s="7">
        <f t="shared" si="63"/>
        <v>0</v>
      </c>
      <c r="BU35" s="7">
        <v>6.3429124168082036E-4</v>
      </c>
      <c r="BV35" s="7">
        <v>3.2098994005519195E-2</v>
      </c>
      <c r="BW35" s="7">
        <f t="shared" ref="BW35:CH35" si="64">(0)/2333.313</f>
        <v>0</v>
      </c>
      <c r="BX35" s="7">
        <f t="shared" si="64"/>
        <v>0</v>
      </c>
      <c r="BY35" s="7">
        <f t="shared" si="64"/>
        <v>0</v>
      </c>
      <c r="BZ35" s="7">
        <f t="shared" si="64"/>
        <v>0</v>
      </c>
      <c r="CA35" s="7">
        <f t="shared" si="64"/>
        <v>0</v>
      </c>
      <c r="CB35" s="7">
        <f t="shared" si="64"/>
        <v>0</v>
      </c>
      <c r="CC35" s="7">
        <f t="shared" si="64"/>
        <v>0</v>
      </c>
      <c r="CD35" s="7">
        <f t="shared" si="64"/>
        <v>0</v>
      </c>
      <c r="CE35" s="7">
        <f t="shared" si="64"/>
        <v>0</v>
      </c>
      <c r="CF35" s="7">
        <f t="shared" si="64"/>
        <v>0</v>
      </c>
      <c r="CG35" s="7">
        <f t="shared" si="64"/>
        <v>0</v>
      </c>
      <c r="CH35" s="7">
        <f t="shared" si="64"/>
        <v>0</v>
      </c>
      <c r="CI35">
        <f>0</f>
        <v>0</v>
      </c>
      <c r="CJ35">
        <v>2333.3130000000001</v>
      </c>
    </row>
    <row r="36" spans="1:88" x14ac:dyDescent="0.25">
      <c r="A36" s="5" t="s">
        <v>613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>
        <v>0.78600000000000003</v>
      </c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>
        <v>0.64</v>
      </c>
      <c r="AP36" s="6"/>
      <c r="AQ36" s="6">
        <v>1.4260000000000002</v>
      </c>
      <c r="AT36" t="s">
        <v>613</v>
      </c>
      <c r="AU36" s="7">
        <f t="shared" ref="AU36:BU36" si="65">(0)/1.426</f>
        <v>0</v>
      </c>
      <c r="AV36" s="7">
        <f t="shared" si="65"/>
        <v>0</v>
      </c>
      <c r="AW36" s="7">
        <f t="shared" si="65"/>
        <v>0</v>
      </c>
      <c r="AX36" s="7">
        <f t="shared" si="65"/>
        <v>0</v>
      </c>
      <c r="AY36" s="7">
        <f t="shared" si="65"/>
        <v>0</v>
      </c>
      <c r="AZ36" s="7">
        <f t="shared" si="65"/>
        <v>0</v>
      </c>
      <c r="BA36" s="7">
        <f t="shared" si="65"/>
        <v>0</v>
      </c>
      <c r="BB36" s="7">
        <f t="shared" si="65"/>
        <v>0</v>
      </c>
      <c r="BC36" s="7">
        <f t="shared" si="65"/>
        <v>0</v>
      </c>
      <c r="BD36" s="7">
        <f t="shared" si="65"/>
        <v>0</v>
      </c>
      <c r="BE36" s="7">
        <f t="shared" si="65"/>
        <v>0</v>
      </c>
      <c r="BF36" s="7">
        <f t="shared" si="65"/>
        <v>0</v>
      </c>
      <c r="BG36" s="7">
        <f t="shared" si="65"/>
        <v>0</v>
      </c>
      <c r="BH36" s="7">
        <f t="shared" si="65"/>
        <v>0</v>
      </c>
      <c r="BI36" s="7">
        <f t="shared" si="65"/>
        <v>0</v>
      </c>
      <c r="BJ36" s="7">
        <f t="shared" si="65"/>
        <v>0</v>
      </c>
      <c r="BK36" s="7">
        <f t="shared" si="65"/>
        <v>0</v>
      </c>
      <c r="BL36" s="7">
        <f t="shared" si="65"/>
        <v>0</v>
      </c>
      <c r="BM36" s="7">
        <f t="shared" si="65"/>
        <v>0</v>
      </c>
      <c r="BN36" s="7">
        <f t="shared" si="65"/>
        <v>0</v>
      </c>
      <c r="BO36" s="7">
        <f t="shared" si="65"/>
        <v>0</v>
      </c>
      <c r="BP36" s="7">
        <f t="shared" si="65"/>
        <v>0</v>
      </c>
      <c r="BQ36" s="7">
        <f t="shared" si="65"/>
        <v>0</v>
      </c>
      <c r="BR36" s="7">
        <f t="shared" si="65"/>
        <v>0</v>
      </c>
      <c r="BS36" s="7">
        <f t="shared" si="65"/>
        <v>0</v>
      </c>
      <c r="BT36" s="7">
        <f t="shared" si="65"/>
        <v>0</v>
      </c>
      <c r="BU36" s="7">
        <f t="shared" si="65"/>
        <v>0</v>
      </c>
      <c r="BV36" s="7">
        <v>0.55119214586255261</v>
      </c>
      <c r="BW36" s="7">
        <f t="shared" ref="BW36:CG36" si="66">(0)/1.426</f>
        <v>0</v>
      </c>
      <c r="BX36" s="7">
        <f t="shared" si="66"/>
        <v>0</v>
      </c>
      <c r="BY36" s="7">
        <f t="shared" si="66"/>
        <v>0</v>
      </c>
      <c r="BZ36" s="7">
        <f t="shared" si="66"/>
        <v>0</v>
      </c>
      <c r="CA36" s="7">
        <f t="shared" si="66"/>
        <v>0</v>
      </c>
      <c r="CB36" s="7">
        <f t="shared" si="66"/>
        <v>0</v>
      </c>
      <c r="CC36" s="7">
        <f t="shared" si="66"/>
        <v>0</v>
      </c>
      <c r="CD36" s="7">
        <f t="shared" si="66"/>
        <v>0</v>
      </c>
      <c r="CE36" s="7">
        <f t="shared" si="66"/>
        <v>0</v>
      </c>
      <c r="CF36" s="7">
        <f t="shared" si="66"/>
        <v>0</v>
      </c>
      <c r="CG36" s="7">
        <f t="shared" si="66"/>
        <v>0</v>
      </c>
      <c r="CH36" s="7">
        <v>0.44880785413744739</v>
      </c>
      <c r="CI36">
        <f>0</f>
        <v>0</v>
      </c>
      <c r="CJ36">
        <v>1.4260000000000002</v>
      </c>
    </row>
    <row r="37" spans="1:88" x14ac:dyDescent="0.25">
      <c r="A37" s="5" t="s">
        <v>229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>
        <v>316.08299999999997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>
        <v>0.78600000000000003</v>
      </c>
      <c r="AD37" s="6"/>
      <c r="AE37" s="6"/>
      <c r="AF37" s="6"/>
      <c r="AG37" s="6"/>
      <c r="AH37" s="6"/>
      <c r="AI37" s="6"/>
      <c r="AJ37" s="6">
        <v>1373.1599999999999</v>
      </c>
      <c r="AK37" s="6"/>
      <c r="AL37" s="6"/>
      <c r="AM37" s="6"/>
      <c r="AN37" s="6"/>
      <c r="AO37" s="6"/>
      <c r="AP37" s="6"/>
      <c r="AQ37" s="6">
        <v>1690.0289999999998</v>
      </c>
      <c r="AT37" t="s">
        <v>229</v>
      </c>
      <c r="AU37" s="7">
        <f t="shared" ref="AU37:BJ37" si="67">(0)/1690.029</f>
        <v>0</v>
      </c>
      <c r="AV37" s="7">
        <f t="shared" si="67"/>
        <v>0</v>
      </c>
      <c r="AW37" s="7">
        <f t="shared" si="67"/>
        <v>0</v>
      </c>
      <c r="AX37" s="7">
        <f t="shared" si="67"/>
        <v>0</v>
      </c>
      <c r="AY37" s="7">
        <f t="shared" si="67"/>
        <v>0</v>
      </c>
      <c r="AZ37" s="7">
        <f t="shared" si="67"/>
        <v>0</v>
      </c>
      <c r="BA37" s="7">
        <f t="shared" si="67"/>
        <v>0</v>
      </c>
      <c r="BB37" s="7">
        <f t="shared" si="67"/>
        <v>0</v>
      </c>
      <c r="BC37" s="7">
        <f t="shared" si="67"/>
        <v>0</v>
      </c>
      <c r="BD37" s="7">
        <f t="shared" si="67"/>
        <v>0</v>
      </c>
      <c r="BE37" s="7">
        <f t="shared" si="67"/>
        <v>0</v>
      </c>
      <c r="BF37" s="7">
        <f t="shared" si="67"/>
        <v>0</v>
      </c>
      <c r="BG37" s="7">
        <f t="shared" si="67"/>
        <v>0</v>
      </c>
      <c r="BH37" s="7">
        <f t="shared" si="67"/>
        <v>0</v>
      </c>
      <c r="BI37" s="7">
        <f t="shared" si="67"/>
        <v>0</v>
      </c>
      <c r="BJ37" s="7">
        <f t="shared" si="67"/>
        <v>0</v>
      </c>
      <c r="BK37" s="7">
        <v>0.18702815158793135</v>
      </c>
      <c r="BL37" s="7">
        <f t="shared" ref="BL37:BU37" si="68">(0)/1690.029</f>
        <v>0</v>
      </c>
      <c r="BM37" s="7">
        <f t="shared" si="68"/>
        <v>0</v>
      </c>
      <c r="BN37" s="7">
        <f t="shared" si="68"/>
        <v>0</v>
      </c>
      <c r="BO37" s="7">
        <f t="shared" si="68"/>
        <v>0</v>
      </c>
      <c r="BP37" s="7">
        <f t="shared" si="68"/>
        <v>0</v>
      </c>
      <c r="BQ37" s="7">
        <f t="shared" si="68"/>
        <v>0</v>
      </c>
      <c r="BR37" s="7">
        <f t="shared" si="68"/>
        <v>0</v>
      </c>
      <c r="BS37" s="7">
        <f t="shared" si="68"/>
        <v>0</v>
      </c>
      <c r="BT37" s="7">
        <f t="shared" si="68"/>
        <v>0</v>
      </c>
      <c r="BU37" s="7">
        <f t="shared" si="68"/>
        <v>0</v>
      </c>
      <c r="BV37" s="7">
        <v>4.6508077672039957E-4</v>
      </c>
      <c r="BW37" s="7">
        <f t="shared" ref="BW37:CB37" si="69">(0)/1690.029</f>
        <v>0</v>
      </c>
      <c r="BX37" s="7">
        <f t="shared" si="69"/>
        <v>0</v>
      </c>
      <c r="BY37" s="7">
        <f t="shared" si="69"/>
        <v>0</v>
      </c>
      <c r="BZ37" s="7">
        <f t="shared" si="69"/>
        <v>0</v>
      </c>
      <c r="CA37" s="7">
        <f t="shared" si="69"/>
        <v>0</v>
      </c>
      <c r="CB37" s="7">
        <f t="shared" si="69"/>
        <v>0</v>
      </c>
      <c r="CC37" s="7">
        <v>0.81250676763534835</v>
      </c>
      <c r="CD37" s="7">
        <f>(0)/1690.029</f>
        <v>0</v>
      </c>
      <c r="CE37" s="7">
        <f>(0)/1690.029</f>
        <v>0</v>
      </c>
      <c r="CF37" s="7">
        <f>(0)/1690.029</f>
        <v>0</v>
      </c>
      <c r="CG37" s="7">
        <f>(0)/1690.029</f>
        <v>0</v>
      </c>
      <c r="CH37" s="7">
        <f>(0)/1690.029</f>
        <v>0</v>
      </c>
      <c r="CI37">
        <f>0</f>
        <v>0</v>
      </c>
      <c r="CJ37">
        <v>1690.0289999999998</v>
      </c>
    </row>
    <row r="38" spans="1:88" x14ac:dyDescent="0.25">
      <c r="A38" s="5" t="s">
        <v>130</v>
      </c>
      <c r="B38" s="6"/>
      <c r="C38" s="6"/>
      <c r="D38" s="6"/>
      <c r="E38" s="6"/>
      <c r="F38" s="6"/>
      <c r="G38" s="6"/>
      <c r="H38" s="6">
        <v>9.2720000000000002</v>
      </c>
      <c r="I38" s="6"/>
      <c r="J38" s="6"/>
      <c r="K38" s="6"/>
      <c r="L38" s="6">
        <v>93.44</v>
      </c>
      <c r="M38" s="6"/>
      <c r="N38" s="6">
        <v>3</v>
      </c>
      <c r="O38" s="6"/>
      <c r="P38" s="6"/>
      <c r="Q38" s="6"/>
      <c r="R38" s="6">
        <v>54.566999999999993</v>
      </c>
      <c r="S38" s="6">
        <v>21.788999999999998</v>
      </c>
      <c r="T38" s="6"/>
      <c r="U38" s="6"/>
      <c r="V38" s="6"/>
      <c r="W38" s="6"/>
      <c r="X38" s="6"/>
      <c r="Y38" s="6"/>
      <c r="Z38" s="6"/>
      <c r="AA38" s="6"/>
      <c r="AB38" s="6"/>
      <c r="AC38" s="6">
        <v>356.76800000000003</v>
      </c>
      <c r="AD38" s="6">
        <v>11.169</v>
      </c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>
        <v>550.005</v>
      </c>
      <c r="AT38" t="s">
        <v>130</v>
      </c>
      <c r="AU38" s="7">
        <f t="shared" ref="AU38:AZ38" si="70">(0)/550.005</f>
        <v>0</v>
      </c>
      <c r="AV38" s="7">
        <f t="shared" si="70"/>
        <v>0</v>
      </c>
      <c r="AW38" s="7">
        <f t="shared" si="70"/>
        <v>0</v>
      </c>
      <c r="AX38" s="7">
        <f t="shared" si="70"/>
        <v>0</v>
      </c>
      <c r="AY38" s="7">
        <f t="shared" si="70"/>
        <v>0</v>
      </c>
      <c r="AZ38" s="7">
        <f t="shared" si="70"/>
        <v>0</v>
      </c>
      <c r="BA38" s="7">
        <v>1.6858028563376697E-2</v>
      </c>
      <c r="BB38" s="7">
        <f>(0)/550.005</f>
        <v>0</v>
      </c>
      <c r="BC38" s="7">
        <f>(0)/550.005</f>
        <v>0</v>
      </c>
      <c r="BD38" s="7">
        <f>(0)/550.005</f>
        <v>0</v>
      </c>
      <c r="BE38" s="7">
        <v>0.16988936464213961</v>
      </c>
      <c r="BF38" s="7">
        <f>(0)/550.005</f>
        <v>0</v>
      </c>
      <c r="BG38" s="7">
        <v>5.4544958682193802E-3</v>
      </c>
      <c r="BH38" s="7">
        <f>(0)/550.005</f>
        <v>0</v>
      </c>
      <c r="BI38" s="7">
        <f>(0)/550.005</f>
        <v>0</v>
      </c>
      <c r="BJ38" s="7">
        <f>(0)/550.005</f>
        <v>0</v>
      </c>
      <c r="BK38" s="7">
        <v>9.9211825347042287E-2</v>
      </c>
      <c r="BL38" s="7">
        <v>3.961600349087735E-2</v>
      </c>
      <c r="BM38" s="7">
        <f t="shared" ref="BM38:BU38" si="71">(0)/550.005</f>
        <v>0</v>
      </c>
      <c r="BN38" s="7">
        <f t="shared" si="71"/>
        <v>0</v>
      </c>
      <c r="BO38" s="7">
        <f t="shared" si="71"/>
        <v>0</v>
      </c>
      <c r="BP38" s="7">
        <f t="shared" si="71"/>
        <v>0</v>
      </c>
      <c r="BQ38" s="7">
        <f t="shared" si="71"/>
        <v>0</v>
      </c>
      <c r="BR38" s="7">
        <f t="shared" si="71"/>
        <v>0</v>
      </c>
      <c r="BS38" s="7">
        <f t="shared" si="71"/>
        <v>0</v>
      </c>
      <c r="BT38" s="7">
        <f t="shared" si="71"/>
        <v>0</v>
      </c>
      <c r="BU38" s="7">
        <f t="shared" si="71"/>
        <v>0</v>
      </c>
      <c r="BV38" s="7">
        <v>0.64866319397096395</v>
      </c>
      <c r="BW38" s="7">
        <v>2.0307088117380752E-2</v>
      </c>
      <c r="BX38" s="7">
        <f t="shared" ref="BX38:CH38" si="72">(0)/550.005</f>
        <v>0</v>
      </c>
      <c r="BY38" s="7">
        <f t="shared" si="72"/>
        <v>0</v>
      </c>
      <c r="BZ38" s="7">
        <f t="shared" si="72"/>
        <v>0</v>
      </c>
      <c r="CA38" s="7">
        <f t="shared" si="72"/>
        <v>0</v>
      </c>
      <c r="CB38" s="7">
        <f t="shared" si="72"/>
        <v>0</v>
      </c>
      <c r="CC38" s="7">
        <f t="shared" si="72"/>
        <v>0</v>
      </c>
      <c r="CD38" s="7">
        <f t="shared" si="72"/>
        <v>0</v>
      </c>
      <c r="CE38" s="7">
        <f t="shared" si="72"/>
        <v>0</v>
      </c>
      <c r="CF38" s="7">
        <f t="shared" si="72"/>
        <v>0</v>
      </c>
      <c r="CG38" s="7">
        <f t="shared" si="72"/>
        <v>0</v>
      </c>
      <c r="CH38" s="7">
        <f t="shared" si="72"/>
        <v>0</v>
      </c>
      <c r="CI38">
        <f>0</f>
        <v>0</v>
      </c>
      <c r="CJ38">
        <v>550.005</v>
      </c>
    </row>
    <row r="39" spans="1:88" x14ac:dyDescent="0.25">
      <c r="A39" s="5" t="s">
        <v>161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>
        <v>175.27900000000002</v>
      </c>
      <c r="M39" s="6"/>
      <c r="N39" s="6"/>
      <c r="O39" s="6"/>
      <c r="P39" s="6"/>
      <c r="Q39" s="6"/>
      <c r="R39" s="6">
        <v>57.474000000000004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>
        <v>232.75300000000004</v>
      </c>
      <c r="AT39" t="s">
        <v>161</v>
      </c>
      <c r="AU39" s="7">
        <f t="shared" ref="AU39:BD39" si="73">(0)/232.753</f>
        <v>0</v>
      </c>
      <c r="AV39" s="7">
        <f t="shared" si="73"/>
        <v>0</v>
      </c>
      <c r="AW39" s="7">
        <f t="shared" si="73"/>
        <v>0</v>
      </c>
      <c r="AX39" s="7">
        <f t="shared" si="73"/>
        <v>0</v>
      </c>
      <c r="AY39" s="7">
        <f t="shared" si="73"/>
        <v>0</v>
      </c>
      <c r="AZ39" s="7">
        <f t="shared" si="73"/>
        <v>0</v>
      </c>
      <c r="BA39" s="7">
        <f t="shared" si="73"/>
        <v>0</v>
      </c>
      <c r="BB39" s="7">
        <f t="shared" si="73"/>
        <v>0</v>
      </c>
      <c r="BC39" s="7">
        <f t="shared" si="73"/>
        <v>0</v>
      </c>
      <c r="BD39" s="7">
        <f t="shared" si="73"/>
        <v>0</v>
      </c>
      <c r="BE39" s="7">
        <v>0.75306870373314194</v>
      </c>
      <c r="BF39" s="7">
        <f>(0)/232.753</f>
        <v>0</v>
      </c>
      <c r="BG39" s="7">
        <f>(0)/232.753</f>
        <v>0</v>
      </c>
      <c r="BH39" s="7">
        <f>(0)/232.753</f>
        <v>0</v>
      </c>
      <c r="BI39" s="7">
        <f>(0)/232.753</f>
        <v>0</v>
      </c>
      <c r="BJ39" s="7">
        <f>(0)/232.753</f>
        <v>0</v>
      </c>
      <c r="BK39" s="7">
        <v>0.24693129626685797</v>
      </c>
      <c r="BL39" s="7">
        <f t="shared" ref="BL39:CH39" si="74">(0)/232.753</f>
        <v>0</v>
      </c>
      <c r="BM39" s="7">
        <f t="shared" si="74"/>
        <v>0</v>
      </c>
      <c r="BN39" s="7">
        <f t="shared" si="74"/>
        <v>0</v>
      </c>
      <c r="BO39" s="7">
        <f t="shared" si="74"/>
        <v>0</v>
      </c>
      <c r="BP39" s="7">
        <f t="shared" si="74"/>
        <v>0</v>
      </c>
      <c r="BQ39" s="7">
        <f t="shared" si="74"/>
        <v>0</v>
      </c>
      <c r="BR39" s="7">
        <f t="shared" si="74"/>
        <v>0</v>
      </c>
      <c r="BS39" s="7">
        <f t="shared" si="74"/>
        <v>0</v>
      </c>
      <c r="BT39" s="7">
        <f t="shared" si="74"/>
        <v>0</v>
      </c>
      <c r="BU39" s="7">
        <f t="shared" si="74"/>
        <v>0</v>
      </c>
      <c r="BV39" s="7">
        <f t="shared" si="74"/>
        <v>0</v>
      </c>
      <c r="BW39" s="7">
        <f t="shared" si="74"/>
        <v>0</v>
      </c>
      <c r="BX39" s="7">
        <f t="shared" si="74"/>
        <v>0</v>
      </c>
      <c r="BY39" s="7">
        <f t="shared" si="74"/>
        <v>0</v>
      </c>
      <c r="BZ39" s="7">
        <f t="shared" si="74"/>
        <v>0</v>
      </c>
      <c r="CA39" s="7">
        <f t="shared" si="74"/>
        <v>0</v>
      </c>
      <c r="CB39" s="7">
        <f t="shared" si="74"/>
        <v>0</v>
      </c>
      <c r="CC39" s="7">
        <f t="shared" si="74"/>
        <v>0</v>
      </c>
      <c r="CD39" s="7">
        <f t="shared" si="74"/>
        <v>0</v>
      </c>
      <c r="CE39" s="7">
        <f t="shared" si="74"/>
        <v>0</v>
      </c>
      <c r="CF39" s="7">
        <f t="shared" si="74"/>
        <v>0</v>
      </c>
      <c r="CG39" s="7">
        <f t="shared" si="74"/>
        <v>0</v>
      </c>
      <c r="CH39" s="7">
        <f t="shared" si="74"/>
        <v>0</v>
      </c>
      <c r="CI39">
        <f>0</f>
        <v>0</v>
      </c>
      <c r="CJ39">
        <v>232.75300000000004</v>
      </c>
    </row>
    <row r="40" spans="1:88" x14ac:dyDescent="0.25">
      <c r="A40" s="5" t="s">
        <v>132</v>
      </c>
      <c r="B40" s="6"/>
      <c r="C40" s="6"/>
      <c r="D40" s="6"/>
      <c r="E40" s="6"/>
      <c r="F40" s="6"/>
      <c r="G40" s="6"/>
      <c r="H40" s="6">
        <v>4.1160000000000005</v>
      </c>
      <c r="I40" s="6">
        <v>5.4160000000000004</v>
      </c>
      <c r="J40" s="6"/>
      <c r="K40" s="6"/>
      <c r="L40" s="6">
        <v>184.36499999999998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>
        <v>0.78600000000000003</v>
      </c>
      <c r="AD40" s="6">
        <v>15.162000000000001</v>
      </c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>
        <v>209.845</v>
      </c>
      <c r="AT40" t="s">
        <v>132</v>
      </c>
      <c r="AU40" s="7">
        <f t="shared" ref="AU40:AZ40" si="75">(0)/209.845</f>
        <v>0</v>
      </c>
      <c r="AV40" s="7">
        <f t="shared" si="75"/>
        <v>0</v>
      </c>
      <c r="AW40" s="7">
        <f t="shared" si="75"/>
        <v>0</v>
      </c>
      <c r="AX40" s="7">
        <f t="shared" si="75"/>
        <v>0</v>
      </c>
      <c r="AY40" s="7">
        <f t="shared" si="75"/>
        <v>0</v>
      </c>
      <c r="AZ40" s="7">
        <f t="shared" si="75"/>
        <v>0</v>
      </c>
      <c r="BA40" s="7">
        <v>1.9614477352331485E-2</v>
      </c>
      <c r="BB40" s="7">
        <v>2.5809526078772429E-2</v>
      </c>
      <c r="BC40" s="7">
        <f>(0)/209.845</f>
        <v>0</v>
      </c>
      <c r="BD40" s="7">
        <f>(0)/209.845</f>
        <v>0</v>
      </c>
      <c r="BE40" s="7">
        <v>0.87857704496175737</v>
      </c>
      <c r="BF40" s="7">
        <f t="shared" ref="BF40:BU40" si="76">(0)/209.845</f>
        <v>0</v>
      </c>
      <c r="BG40" s="7">
        <f t="shared" si="76"/>
        <v>0</v>
      </c>
      <c r="BH40" s="7">
        <f t="shared" si="76"/>
        <v>0</v>
      </c>
      <c r="BI40" s="7">
        <f t="shared" si="76"/>
        <v>0</v>
      </c>
      <c r="BJ40" s="7">
        <f t="shared" si="76"/>
        <v>0</v>
      </c>
      <c r="BK40" s="7">
        <f t="shared" si="76"/>
        <v>0</v>
      </c>
      <c r="BL40" s="7">
        <f t="shared" si="76"/>
        <v>0</v>
      </c>
      <c r="BM40" s="7">
        <f t="shared" si="76"/>
        <v>0</v>
      </c>
      <c r="BN40" s="7">
        <f t="shared" si="76"/>
        <v>0</v>
      </c>
      <c r="BO40" s="7">
        <f t="shared" si="76"/>
        <v>0</v>
      </c>
      <c r="BP40" s="7">
        <f t="shared" si="76"/>
        <v>0</v>
      </c>
      <c r="BQ40" s="7">
        <f t="shared" si="76"/>
        <v>0</v>
      </c>
      <c r="BR40" s="7">
        <f t="shared" si="76"/>
        <v>0</v>
      </c>
      <c r="BS40" s="7">
        <f t="shared" si="76"/>
        <v>0</v>
      </c>
      <c r="BT40" s="7">
        <f t="shared" si="76"/>
        <v>0</v>
      </c>
      <c r="BU40" s="7">
        <f t="shared" si="76"/>
        <v>0</v>
      </c>
      <c r="BV40" s="7">
        <v>3.7456217684481404E-3</v>
      </c>
      <c r="BW40" s="7">
        <v>7.2253329838690469E-2</v>
      </c>
      <c r="BX40" s="7">
        <f t="shared" ref="BX40:CH40" si="77">(0)/209.845</f>
        <v>0</v>
      </c>
      <c r="BY40" s="7">
        <f t="shared" si="77"/>
        <v>0</v>
      </c>
      <c r="BZ40" s="7">
        <f t="shared" si="77"/>
        <v>0</v>
      </c>
      <c r="CA40" s="7">
        <f t="shared" si="77"/>
        <v>0</v>
      </c>
      <c r="CB40" s="7">
        <f t="shared" si="77"/>
        <v>0</v>
      </c>
      <c r="CC40" s="7">
        <f t="shared" si="77"/>
        <v>0</v>
      </c>
      <c r="CD40" s="7">
        <f t="shared" si="77"/>
        <v>0</v>
      </c>
      <c r="CE40" s="7">
        <f t="shared" si="77"/>
        <v>0</v>
      </c>
      <c r="CF40" s="7">
        <f t="shared" si="77"/>
        <v>0</v>
      </c>
      <c r="CG40" s="7">
        <f t="shared" si="77"/>
        <v>0</v>
      </c>
      <c r="CH40" s="7">
        <f t="shared" si="77"/>
        <v>0</v>
      </c>
      <c r="CI40">
        <f>0</f>
        <v>0</v>
      </c>
      <c r="CJ40">
        <v>209.845</v>
      </c>
    </row>
    <row r="41" spans="1:88" x14ac:dyDescent="0.25">
      <c r="A41" s="5" t="s">
        <v>188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>
        <v>6.665</v>
      </c>
      <c r="O41" s="6"/>
      <c r="P41" s="6"/>
      <c r="Q41" s="6"/>
      <c r="R41" s="6"/>
      <c r="S41" s="6">
        <v>0.627</v>
      </c>
      <c r="T41" s="6"/>
      <c r="U41" s="6"/>
      <c r="V41" s="6">
        <v>3</v>
      </c>
      <c r="W41" s="6"/>
      <c r="X41" s="6"/>
      <c r="Y41" s="6">
        <v>13.776</v>
      </c>
      <c r="Z41" s="6"/>
      <c r="AA41" s="6"/>
      <c r="AB41" s="6">
        <v>7.1520000000000001</v>
      </c>
      <c r="AC41" s="6">
        <v>0.78600000000000003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v>3.8160000000000003</v>
      </c>
      <c r="AO41" s="6"/>
      <c r="AP41" s="6"/>
      <c r="AQ41" s="6">
        <v>35.822000000000003</v>
      </c>
      <c r="AT41" t="s">
        <v>188</v>
      </c>
      <c r="AU41" s="7">
        <f t="shared" ref="AU41:BF41" si="78">(0)/35.822</f>
        <v>0</v>
      </c>
      <c r="AV41" s="7">
        <f t="shared" si="78"/>
        <v>0</v>
      </c>
      <c r="AW41" s="7">
        <f t="shared" si="78"/>
        <v>0</v>
      </c>
      <c r="AX41" s="7">
        <f t="shared" si="78"/>
        <v>0</v>
      </c>
      <c r="AY41" s="7">
        <f t="shared" si="78"/>
        <v>0</v>
      </c>
      <c r="AZ41" s="7">
        <f t="shared" si="78"/>
        <v>0</v>
      </c>
      <c r="BA41" s="7">
        <f t="shared" si="78"/>
        <v>0</v>
      </c>
      <c r="BB41" s="7">
        <f t="shared" si="78"/>
        <v>0</v>
      </c>
      <c r="BC41" s="7">
        <f t="shared" si="78"/>
        <v>0</v>
      </c>
      <c r="BD41" s="7">
        <f t="shared" si="78"/>
        <v>0</v>
      </c>
      <c r="BE41" s="7">
        <f t="shared" si="78"/>
        <v>0</v>
      </c>
      <c r="BF41" s="7">
        <f t="shared" si="78"/>
        <v>0</v>
      </c>
      <c r="BG41" s="7">
        <v>0.18605884651889898</v>
      </c>
      <c r="BH41" s="7">
        <f>(0)/35.822</f>
        <v>0</v>
      </c>
      <c r="BI41" s="7">
        <f>(0)/35.822</f>
        <v>0</v>
      </c>
      <c r="BJ41" s="7">
        <f>(0)/35.822</f>
        <v>0</v>
      </c>
      <c r="BK41" s="7">
        <f>(0)/35.822</f>
        <v>0</v>
      </c>
      <c r="BL41" s="7">
        <v>1.7503210317681869E-2</v>
      </c>
      <c r="BM41" s="7">
        <f>(0)/35.822</f>
        <v>0</v>
      </c>
      <c r="BN41" s="7">
        <f>(0)/35.822</f>
        <v>0</v>
      </c>
      <c r="BO41" s="7">
        <v>8.3747417787951528E-2</v>
      </c>
      <c r="BP41" s="7">
        <f>(0)/35.822</f>
        <v>0</v>
      </c>
      <c r="BQ41" s="7">
        <f>(0)/35.822</f>
        <v>0</v>
      </c>
      <c r="BR41" s="7">
        <v>0.38456814248227345</v>
      </c>
      <c r="BS41" s="7">
        <f>(0)/35.822</f>
        <v>0</v>
      </c>
      <c r="BT41" s="7">
        <f>(0)/35.822</f>
        <v>0</v>
      </c>
      <c r="BU41" s="7">
        <v>0.19965384400647646</v>
      </c>
      <c r="BV41" s="7">
        <v>2.1941823460443301E-2</v>
      </c>
      <c r="BW41" s="7">
        <f t="shared" ref="BW41:CF41" si="79">(0)/35.822</f>
        <v>0</v>
      </c>
      <c r="BX41" s="7">
        <f t="shared" si="79"/>
        <v>0</v>
      </c>
      <c r="BY41" s="7">
        <f t="shared" si="79"/>
        <v>0</v>
      </c>
      <c r="BZ41" s="7">
        <f t="shared" si="79"/>
        <v>0</v>
      </c>
      <c r="CA41" s="7">
        <f t="shared" si="79"/>
        <v>0</v>
      </c>
      <c r="CB41" s="7">
        <f t="shared" si="79"/>
        <v>0</v>
      </c>
      <c r="CC41" s="7">
        <f t="shared" si="79"/>
        <v>0</v>
      </c>
      <c r="CD41" s="7">
        <f t="shared" si="79"/>
        <v>0</v>
      </c>
      <c r="CE41" s="7">
        <f t="shared" si="79"/>
        <v>0</v>
      </c>
      <c r="CF41" s="7">
        <f t="shared" si="79"/>
        <v>0</v>
      </c>
      <c r="CG41" s="7">
        <v>0.10652671542627436</v>
      </c>
      <c r="CH41" s="7">
        <f>(0)/35.822</f>
        <v>0</v>
      </c>
      <c r="CI41">
        <f>0</f>
        <v>0</v>
      </c>
      <c r="CJ41">
        <v>35.822000000000003</v>
      </c>
    </row>
    <row r="42" spans="1:88" x14ac:dyDescent="0.25">
      <c r="A42" s="5" t="s">
        <v>152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>
        <v>3011.2139999999999</v>
      </c>
      <c r="M42" s="6"/>
      <c r="N42" s="6"/>
      <c r="O42" s="6"/>
      <c r="P42" s="6"/>
      <c r="Q42" s="6"/>
      <c r="R42" s="6">
        <v>298.21499999999997</v>
      </c>
      <c r="S42" s="6">
        <v>23.706</v>
      </c>
      <c r="T42" s="6"/>
      <c r="U42" s="6"/>
      <c r="V42" s="6">
        <v>89.131</v>
      </c>
      <c r="W42" s="6"/>
      <c r="X42" s="6"/>
      <c r="Y42" s="6"/>
      <c r="Z42" s="6"/>
      <c r="AA42" s="6"/>
      <c r="AB42" s="6"/>
      <c r="AC42" s="6">
        <v>0.78600000000000003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>
        <v>3423.0520000000001</v>
      </c>
      <c r="AT42" t="s">
        <v>152</v>
      </c>
      <c r="AU42" s="7">
        <f t="shared" ref="AU42:BD42" si="80">(0)/3423.052</f>
        <v>0</v>
      </c>
      <c r="AV42" s="7">
        <f t="shared" si="80"/>
        <v>0</v>
      </c>
      <c r="AW42" s="7">
        <f t="shared" si="80"/>
        <v>0</v>
      </c>
      <c r="AX42" s="7">
        <f t="shared" si="80"/>
        <v>0</v>
      </c>
      <c r="AY42" s="7">
        <f t="shared" si="80"/>
        <v>0</v>
      </c>
      <c r="AZ42" s="7">
        <f t="shared" si="80"/>
        <v>0</v>
      </c>
      <c r="BA42" s="7">
        <f t="shared" si="80"/>
        <v>0</v>
      </c>
      <c r="BB42" s="7">
        <f t="shared" si="80"/>
        <v>0</v>
      </c>
      <c r="BC42" s="7">
        <f t="shared" si="80"/>
        <v>0</v>
      </c>
      <c r="BD42" s="7">
        <f t="shared" si="80"/>
        <v>0</v>
      </c>
      <c r="BE42" s="7">
        <v>0.87968689929337907</v>
      </c>
      <c r="BF42" s="7">
        <f>(0)/3423.052</f>
        <v>0</v>
      </c>
      <c r="BG42" s="7">
        <f>(0)/3423.052</f>
        <v>0</v>
      </c>
      <c r="BH42" s="7">
        <f>(0)/3423.052</f>
        <v>0</v>
      </c>
      <c r="BI42" s="7">
        <f>(0)/3423.052</f>
        <v>0</v>
      </c>
      <c r="BJ42" s="7">
        <f>(0)/3423.052</f>
        <v>0</v>
      </c>
      <c r="BK42" s="7">
        <v>8.7119623073210681E-2</v>
      </c>
      <c r="BL42" s="7">
        <v>6.9253987377346296E-3</v>
      </c>
      <c r="BM42" s="7">
        <f>(0)/3423.052</f>
        <v>0</v>
      </c>
      <c r="BN42" s="7">
        <f>(0)/3423.052</f>
        <v>0</v>
      </c>
      <c r="BO42" s="7">
        <v>2.6038459246310017E-2</v>
      </c>
      <c r="BP42" s="7">
        <f t="shared" ref="BP42:BU42" si="81">(0)/3423.052</f>
        <v>0</v>
      </c>
      <c r="BQ42" s="7">
        <f t="shared" si="81"/>
        <v>0</v>
      </c>
      <c r="BR42" s="7">
        <f t="shared" si="81"/>
        <v>0</v>
      </c>
      <c r="BS42" s="7">
        <f t="shared" si="81"/>
        <v>0</v>
      </c>
      <c r="BT42" s="7">
        <f t="shared" si="81"/>
        <v>0</v>
      </c>
      <c r="BU42" s="7">
        <f t="shared" si="81"/>
        <v>0</v>
      </c>
      <c r="BV42" s="7">
        <v>2.2961964936553695E-4</v>
      </c>
      <c r="BW42" s="7">
        <f t="shared" ref="BW42:CH42" si="82">(0)/3423.052</f>
        <v>0</v>
      </c>
      <c r="BX42" s="7">
        <f t="shared" si="82"/>
        <v>0</v>
      </c>
      <c r="BY42" s="7">
        <f t="shared" si="82"/>
        <v>0</v>
      </c>
      <c r="BZ42" s="7">
        <f t="shared" si="82"/>
        <v>0</v>
      </c>
      <c r="CA42" s="7">
        <f t="shared" si="82"/>
        <v>0</v>
      </c>
      <c r="CB42" s="7">
        <f t="shared" si="82"/>
        <v>0</v>
      </c>
      <c r="CC42" s="7">
        <f t="shared" si="82"/>
        <v>0</v>
      </c>
      <c r="CD42" s="7">
        <f t="shared" si="82"/>
        <v>0</v>
      </c>
      <c r="CE42" s="7">
        <f t="shared" si="82"/>
        <v>0</v>
      </c>
      <c r="CF42" s="7">
        <f t="shared" si="82"/>
        <v>0</v>
      </c>
      <c r="CG42" s="7">
        <f t="shared" si="82"/>
        <v>0</v>
      </c>
      <c r="CH42" s="7">
        <f t="shared" si="82"/>
        <v>0</v>
      </c>
      <c r="CI42">
        <f>0</f>
        <v>0</v>
      </c>
      <c r="CJ42">
        <v>3423.0520000000001</v>
      </c>
    </row>
    <row r="43" spans="1:88" x14ac:dyDescent="0.25">
      <c r="A43" s="5" t="s">
        <v>36</v>
      </c>
      <c r="B43" s="6"/>
      <c r="C43" s="6"/>
      <c r="D43" s="6"/>
      <c r="E43" s="6"/>
      <c r="F43" s="6">
        <v>4</v>
      </c>
      <c r="G43" s="6">
        <v>1854.4090000000001</v>
      </c>
      <c r="H43" s="6">
        <v>29.492000000000001</v>
      </c>
      <c r="I43" s="6"/>
      <c r="J43" s="6"/>
      <c r="K43" s="6"/>
      <c r="L43" s="6"/>
      <c r="M43" s="6"/>
      <c r="N43" s="6">
        <v>70.370999999999995</v>
      </c>
      <c r="O43" s="6">
        <v>1379</v>
      </c>
      <c r="P43" s="6"/>
      <c r="Q43" s="6"/>
      <c r="R43" s="6"/>
      <c r="S43" s="6">
        <v>42.917999999999999</v>
      </c>
      <c r="T43" s="6"/>
      <c r="U43" s="6"/>
      <c r="V43" s="6"/>
      <c r="W43" s="6"/>
      <c r="X43" s="6"/>
      <c r="Y43" s="6">
        <v>654.34999999999991</v>
      </c>
      <c r="Z43" s="6"/>
      <c r="AA43" s="6"/>
      <c r="AB43" s="6"/>
      <c r="AC43" s="6">
        <v>1.5720000000000001</v>
      </c>
      <c r="AD43" s="6">
        <v>1538.3370000000002</v>
      </c>
      <c r="AE43" s="6"/>
      <c r="AF43" s="6"/>
      <c r="AG43" s="6"/>
      <c r="AH43" s="6"/>
      <c r="AI43" s="6"/>
      <c r="AJ43" s="6"/>
      <c r="AK43" s="6">
        <v>3213.1249999999995</v>
      </c>
      <c r="AL43" s="6"/>
      <c r="AM43" s="6"/>
      <c r="AN43" s="6">
        <v>42.343999999999994</v>
      </c>
      <c r="AO43" s="6"/>
      <c r="AP43" s="6"/>
      <c r="AQ43" s="6">
        <v>8829.9179999999997</v>
      </c>
      <c r="AT43" t="s">
        <v>36</v>
      </c>
      <c r="AU43" s="7">
        <f>(0)/8829.918</f>
        <v>0</v>
      </c>
      <c r="AV43" s="7">
        <f>(0)/8829.918</f>
        <v>0</v>
      </c>
      <c r="AW43" s="7">
        <f>(0)/8829.918</f>
        <v>0</v>
      </c>
      <c r="AX43" s="7">
        <f>(0)/8829.918</f>
        <v>0</v>
      </c>
      <c r="AY43" s="7">
        <v>4.5300533934743224E-4</v>
      </c>
      <c r="AZ43" s="7">
        <v>0.21001429458348314</v>
      </c>
      <c r="BA43" s="7">
        <v>3.3400083670086182E-3</v>
      </c>
      <c r="BB43" s="7">
        <f>(0)/8829.918</f>
        <v>0</v>
      </c>
      <c r="BC43" s="7">
        <f>(0)/8829.918</f>
        <v>0</v>
      </c>
      <c r="BD43" s="7">
        <f>(0)/8829.918</f>
        <v>0</v>
      </c>
      <c r="BE43" s="7">
        <f>(0)/8829.918</f>
        <v>0</v>
      </c>
      <c r="BF43" s="7">
        <f>(0)/8829.918</f>
        <v>0</v>
      </c>
      <c r="BG43" s="7">
        <v>7.9696096838045381E-3</v>
      </c>
      <c r="BH43" s="7">
        <v>0.15617359074002726</v>
      </c>
      <c r="BI43" s="7">
        <f>(0)/8829.918</f>
        <v>0</v>
      </c>
      <c r="BJ43" s="7">
        <f>(0)/8829.918</f>
        <v>0</v>
      </c>
      <c r="BK43" s="7">
        <f>(0)/8829.918</f>
        <v>0</v>
      </c>
      <c r="BL43" s="7">
        <v>4.860520788528274E-3</v>
      </c>
      <c r="BM43" s="7">
        <f>(0)/8829.918</f>
        <v>0</v>
      </c>
      <c r="BN43" s="7">
        <f>(0)/8829.918</f>
        <v>0</v>
      </c>
      <c r="BO43" s="7">
        <f>(0)/8829.918</f>
        <v>0</v>
      </c>
      <c r="BP43" s="7">
        <f>(0)/8829.918</f>
        <v>0</v>
      </c>
      <c r="BQ43" s="7">
        <f>(0)/8829.918</f>
        <v>0</v>
      </c>
      <c r="BR43" s="7">
        <v>7.4106010950498055E-2</v>
      </c>
      <c r="BS43" s="7">
        <f>(0)/8829.918</f>
        <v>0</v>
      </c>
      <c r="BT43" s="7">
        <f>(0)/8829.918</f>
        <v>0</v>
      </c>
      <c r="BU43" s="7">
        <f>(0)/8829.918</f>
        <v>0</v>
      </c>
      <c r="BV43" s="7">
        <v>1.7803109836354088E-4</v>
      </c>
      <c r="BW43" s="7">
        <v>0.17421871867892774</v>
      </c>
      <c r="BX43" s="7">
        <f t="shared" ref="BX43:CC43" si="83">(0)/8829.918</f>
        <v>0</v>
      </c>
      <c r="BY43" s="7">
        <f t="shared" si="83"/>
        <v>0</v>
      </c>
      <c r="BZ43" s="7">
        <f t="shared" si="83"/>
        <v>0</v>
      </c>
      <c r="CA43" s="7">
        <f t="shared" si="83"/>
        <v>0</v>
      </c>
      <c r="CB43" s="7">
        <f t="shared" si="83"/>
        <v>0</v>
      </c>
      <c r="CC43" s="7">
        <f t="shared" si="83"/>
        <v>0</v>
      </c>
      <c r="CD43" s="7">
        <v>0.36389069524767947</v>
      </c>
      <c r="CE43" s="7">
        <f>(0)/8829.918</f>
        <v>0</v>
      </c>
      <c r="CF43" s="7">
        <f>(0)/8829.918</f>
        <v>0</v>
      </c>
      <c r="CG43" s="7">
        <v>4.7955145223319172E-3</v>
      </c>
      <c r="CH43" s="7">
        <f>(0)/8829.918</f>
        <v>0</v>
      </c>
      <c r="CI43">
        <f>0</f>
        <v>0</v>
      </c>
      <c r="CJ43">
        <v>8829.9179999999997</v>
      </c>
    </row>
    <row r="44" spans="1:88" x14ac:dyDescent="0.25">
      <c r="A44" s="5" t="s">
        <v>45</v>
      </c>
      <c r="B44" s="6"/>
      <c r="C44" s="6"/>
      <c r="D44" s="6"/>
      <c r="E44" s="6"/>
      <c r="F44" s="6"/>
      <c r="G44" s="6">
        <v>3.04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>
        <v>50</v>
      </c>
      <c r="W44" s="6"/>
      <c r="X44" s="6"/>
      <c r="Y44" s="6">
        <v>8.8480000000000008</v>
      </c>
      <c r="Z44" s="6"/>
      <c r="AA44" s="6"/>
      <c r="AB44" s="6"/>
      <c r="AC44" s="6">
        <v>0.78600000000000003</v>
      </c>
      <c r="AD44" s="6"/>
      <c r="AE44" s="6"/>
      <c r="AF44" s="6"/>
      <c r="AG44" s="6"/>
      <c r="AH44" s="6">
        <v>97.35199999999999</v>
      </c>
      <c r="AI44" s="6">
        <v>162.05799999999999</v>
      </c>
      <c r="AJ44" s="6"/>
      <c r="AK44" s="6"/>
      <c r="AL44" s="6"/>
      <c r="AM44" s="6"/>
      <c r="AN44" s="6"/>
      <c r="AO44" s="6"/>
      <c r="AP44" s="6"/>
      <c r="AQ44" s="6">
        <v>322.08399999999995</v>
      </c>
      <c r="AT44" t="s">
        <v>45</v>
      </c>
      <c r="AU44" s="7">
        <f>(0)/322.084</f>
        <v>0</v>
      </c>
      <c r="AV44" s="7">
        <f>(0)/322.084</f>
        <v>0</v>
      </c>
      <c r="AW44" s="7">
        <f>(0)/322.084</f>
        <v>0</v>
      </c>
      <c r="AX44" s="7">
        <f>(0)/322.084</f>
        <v>0</v>
      </c>
      <c r="AY44" s="7">
        <f>(0)/322.084</f>
        <v>0</v>
      </c>
      <c r="AZ44" s="7">
        <v>9.4385315631946957E-3</v>
      </c>
      <c r="BA44" s="7">
        <f t="shared" ref="BA44:BN44" si="84">(0)/322.084</f>
        <v>0</v>
      </c>
      <c r="BB44" s="7">
        <f t="shared" si="84"/>
        <v>0</v>
      </c>
      <c r="BC44" s="7">
        <f t="shared" si="84"/>
        <v>0</v>
      </c>
      <c r="BD44" s="7">
        <f t="shared" si="84"/>
        <v>0</v>
      </c>
      <c r="BE44" s="7">
        <f t="shared" si="84"/>
        <v>0</v>
      </c>
      <c r="BF44" s="7">
        <f t="shared" si="84"/>
        <v>0</v>
      </c>
      <c r="BG44" s="7">
        <f t="shared" si="84"/>
        <v>0</v>
      </c>
      <c r="BH44" s="7">
        <f t="shared" si="84"/>
        <v>0</v>
      </c>
      <c r="BI44" s="7">
        <f t="shared" si="84"/>
        <v>0</v>
      </c>
      <c r="BJ44" s="7">
        <f t="shared" si="84"/>
        <v>0</v>
      </c>
      <c r="BK44" s="7">
        <f t="shared" si="84"/>
        <v>0</v>
      </c>
      <c r="BL44" s="7">
        <f t="shared" si="84"/>
        <v>0</v>
      </c>
      <c r="BM44" s="7">
        <f t="shared" si="84"/>
        <v>0</v>
      </c>
      <c r="BN44" s="7">
        <f t="shared" si="84"/>
        <v>0</v>
      </c>
      <c r="BO44" s="7">
        <v>0.15523900597359697</v>
      </c>
      <c r="BP44" s="7">
        <f>(0)/322.084</f>
        <v>0</v>
      </c>
      <c r="BQ44" s="7">
        <f>(0)/322.084</f>
        <v>0</v>
      </c>
      <c r="BR44" s="7">
        <v>2.7471094497087723E-2</v>
      </c>
      <c r="BS44" s="7">
        <f>(0)/322.084</f>
        <v>0</v>
      </c>
      <c r="BT44" s="7">
        <f>(0)/322.084</f>
        <v>0</v>
      </c>
      <c r="BU44" s="7">
        <f>(0)/322.084</f>
        <v>0</v>
      </c>
      <c r="BV44" s="7">
        <v>2.4403571739049445E-3</v>
      </c>
      <c r="BW44" s="7">
        <f>(0)/322.084</f>
        <v>0</v>
      </c>
      <c r="BX44" s="7">
        <f>(0)/322.084</f>
        <v>0</v>
      </c>
      <c r="BY44" s="7">
        <f>(0)/322.084</f>
        <v>0</v>
      </c>
      <c r="BZ44" s="7">
        <f>(0)/322.084</f>
        <v>0</v>
      </c>
      <c r="CA44" s="7">
        <v>0.30225655419083225</v>
      </c>
      <c r="CB44" s="7">
        <v>0.50315445660138358</v>
      </c>
      <c r="CC44" s="7">
        <f t="shared" ref="CC44:CH44" si="85">(0)/322.084</f>
        <v>0</v>
      </c>
      <c r="CD44" s="7">
        <f t="shared" si="85"/>
        <v>0</v>
      </c>
      <c r="CE44" s="7">
        <f t="shared" si="85"/>
        <v>0</v>
      </c>
      <c r="CF44" s="7">
        <f t="shared" si="85"/>
        <v>0</v>
      </c>
      <c r="CG44" s="7">
        <f t="shared" si="85"/>
        <v>0</v>
      </c>
      <c r="CH44" s="7">
        <f t="shared" si="85"/>
        <v>0</v>
      </c>
      <c r="CI44">
        <f>0</f>
        <v>0</v>
      </c>
      <c r="CJ44">
        <v>322.08399999999995</v>
      </c>
    </row>
    <row r="45" spans="1:88" x14ac:dyDescent="0.25">
      <c r="A45" s="5" t="s">
        <v>11</v>
      </c>
      <c r="B45" s="6">
        <v>57.018000000000001</v>
      </c>
      <c r="C45" s="6"/>
      <c r="D45" s="6"/>
      <c r="E45" s="6"/>
      <c r="F45" s="6"/>
      <c r="G45" s="6"/>
      <c r="H45" s="6">
        <v>1.4000000000000001</v>
      </c>
      <c r="I45" s="6"/>
      <c r="J45" s="6"/>
      <c r="K45" s="6"/>
      <c r="L45" s="6"/>
      <c r="M45" s="6"/>
      <c r="N45" s="6">
        <v>879.26</v>
      </c>
      <c r="O45" s="6"/>
      <c r="P45" s="6"/>
      <c r="Q45" s="6"/>
      <c r="R45" s="6"/>
      <c r="S45" s="6">
        <v>583.25099999999998</v>
      </c>
      <c r="T45" s="6"/>
      <c r="U45" s="6"/>
      <c r="V45" s="6"/>
      <c r="W45" s="6"/>
      <c r="X45" s="6"/>
      <c r="Y45" s="6">
        <v>125.10300000000001</v>
      </c>
      <c r="Z45" s="6"/>
      <c r="AA45" s="6"/>
      <c r="AB45" s="6">
        <v>94.53</v>
      </c>
      <c r="AC45" s="6">
        <v>94.53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>
        <v>1835.0920000000001</v>
      </c>
      <c r="AT45" t="s">
        <v>11</v>
      </c>
      <c r="AU45" s="7">
        <v>3.1070921784847844E-2</v>
      </c>
      <c r="AV45" s="7">
        <f>(0)/1835.092</f>
        <v>0</v>
      </c>
      <c r="AW45" s="7">
        <f>(0)/1835.092</f>
        <v>0</v>
      </c>
      <c r="AX45" s="7">
        <f>(0)/1835.092</f>
        <v>0</v>
      </c>
      <c r="AY45" s="7">
        <f>(0)/1835.092</f>
        <v>0</v>
      </c>
      <c r="AZ45" s="7">
        <f>(0)/1835.092</f>
        <v>0</v>
      </c>
      <c r="BA45" s="7">
        <v>7.6290453012709989E-4</v>
      </c>
      <c r="BB45" s="7">
        <f>(0)/1835.092</f>
        <v>0</v>
      </c>
      <c r="BC45" s="7">
        <f>(0)/1835.092</f>
        <v>0</v>
      </c>
      <c r="BD45" s="7">
        <f>(0)/1835.092</f>
        <v>0</v>
      </c>
      <c r="BE45" s="7">
        <f>(0)/1835.092</f>
        <v>0</v>
      </c>
      <c r="BF45" s="7">
        <f>(0)/1835.092</f>
        <v>0</v>
      </c>
      <c r="BG45" s="7">
        <v>0.47913674082825275</v>
      </c>
      <c r="BH45" s="7">
        <f>(0)/1835.092</f>
        <v>0</v>
      </c>
      <c r="BI45" s="7">
        <f>(0)/1835.092</f>
        <v>0</v>
      </c>
      <c r="BJ45" s="7">
        <f>(0)/1835.092</f>
        <v>0</v>
      </c>
      <c r="BK45" s="7">
        <f>(0)/1835.092</f>
        <v>0</v>
      </c>
      <c r="BL45" s="7">
        <v>0.31783202150082934</v>
      </c>
      <c r="BM45" s="7">
        <f>(0)/1835.092</f>
        <v>0</v>
      </c>
      <c r="BN45" s="7">
        <f>(0)/1835.092</f>
        <v>0</v>
      </c>
      <c r="BO45" s="7">
        <f>(0)/1835.092</f>
        <v>0</v>
      </c>
      <c r="BP45" s="7">
        <f>(0)/1835.092</f>
        <v>0</v>
      </c>
      <c r="BQ45" s="7">
        <f>(0)/1835.092</f>
        <v>0</v>
      </c>
      <c r="BR45" s="7">
        <v>6.8172603880350416E-2</v>
      </c>
      <c r="BS45" s="7">
        <f>(0)/1835.092</f>
        <v>0</v>
      </c>
      <c r="BT45" s="7">
        <f>(0)/1835.092</f>
        <v>0</v>
      </c>
      <c r="BU45" s="7">
        <v>5.1512403737796253E-2</v>
      </c>
      <c r="BV45" s="7">
        <v>5.1512403737796253E-2</v>
      </c>
      <c r="BW45" s="7">
        <f t="shared" ref="BW45:CH45" si="86">(0)/1835.092</f>
        <v>0</v>
      </c>
      <c r="BX45" s="7">
        <f t="shared" si="86"/>
        <v>0</v>
      </c>
      <c r="BY45" s="7">
        <f t="shared" si="86"/>
        <v>0</v>
      </c>
      <c r="BZ45" s="7">
        <f t="shared" si="86"/>
        <v>0</v>
      </c>
      <c r="CA45" s="7">
        <f t="shared" si="86"/>
        <v>0</v>
      </c>
      <c r="CB45" s="7">
        <f t="shared" si="86"/>
        <v>0</v>
      </c>
      <c r="CC45" s="7">
        <f t="shared" si="86"/>
        <v>0</v>
      </c>
      <c r="CD45" s="7">
        <f t="shared" si="86"/>
        <v>0</v>
      </c>
      <c r="CE45" s="7">
        <f t="shared" si="86"/>
        <v>0</v>
      </c>
      <c r="CF45" s="7">
        <f t="shared" si="86"/>
        <v>0</v>
      </c>
      <c r="CG45" s="7">
        <f t="shared" si="86"/>
        <v>0</v>
      </c>
      <c r="CH45" s="7">
        <f t="shared" si="86"/>
        <v>0</v>
      </c>
      <c r="CI45">
        <f>0</f>
        <v>0</v>
      </c>
      <c r="CJ45">
        <v>1835.0920000000001</v>
      </c>
    </row>
    <row r="46" spans="1:88" x14ac:dyDescent="0.25">
      <c r="A46" s="5" t="s">
        <v>159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>
        <v>10.511999999999999</v>
      </c>
      <c r="M46" s="6"/>
      <c r="N46" s="6">
        <v>855.99199999999996</v>
      </c>
      <c r="O46" s="6"/>
      <c r="P46" s="6"/>
      <c r="Q46" s="6"/>
      <c r="R46" s="6"/>
      <c r="S46" s="6">
        <v>5.37</v>
      </c>
      <c r="T46" s="6"/>
      <c r="U46" s="6"/>
      <c r="V46" s="6"/>
      <c r="W46" s="6"/>
      <c r="X46" s="6"/>
      <c r="Y46" s="6">
        <v>2.9250000000000003</v>
      </c>
      <c r="Z46" s="6"/>
      <c r="AA46" s="6"/>
      <c r="AB46" s="6"/>
      <c r="AC46" s="6">
        <v>711.90300000000002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>
        <v>1586.7019999999998</v>
      </c>
      <c r="AT46" t="s">
        <v>159</v>
      </c>
      <c r="AU46" s="7">
        <f t="shared" ref="AU46:BD46" si="87">(0)/1586.702</f>
        <v>0</v>
      </c>
      <c r="AV46" s="7">
        <f t="shared" si="87"/>
        <v>0</v>
      </c>
      <c r="AW46" s="7">
        <f t="shared" si="87"/>
        <v>0</v>
      </c>
      <c r="AX46" s="7">
        <f t="shared" si="87"/>
        <v>0</v>
      </c>
      <c r="AY46" s="7">
        <f t="shared" si="87"/>
        <v>0</v>
      </c>
      <c r="AZ46" s="7">
        <f t="shared" si="87"/>
        <v>0</v>
      </c>
      <c r="BA46" s="7">
        <f t="shared" si="87"/>
        <v>0</v>
      </c>
      <c r="BB46" s="7">
        <f t="shared" si="87"/>
        <v>0</v>
      </c>
      <c r="BC46" s="7">
        <f t="shared" si="87"/>
        <v>0</v>
      </c>
      <c r="BD46" s="7">
        <f t="shared" si="87"/>
        <v>0</v>
      </c>
      <c r="BE46" s="7">
        <v>6.6250625511280635E-3</v>
      </c>
      <c r="BF46" s="7">
        <f>(0)/1586.702</f>
        <v>0</v>
      </c>
      <c r="BG46" s="7">
        <v>0.53947874270026763</v>
      </c>
      <c r="BH46" s="7">
        <f>(0)/1586.702</f>
        <v>0</v>
      </c>
      <c r="BI46" s="7">
        <f>(0)/1586.702</f>
        <v>0</v>
      </c>
      <c r="BJ46" s="7">
        <f>(0)/1586.702</f>
        <v>0</v>
      </c>
      <c r="BK46" s="7">
        <f>(0)/1586.702</f>
        <v>0</v>
      </c>
      <c r="BL46" s="7">
        <v>3.3843784151025213E-3</v>
      </c>
      <c r="BM46" s="7">
        <f>(0)/1586.702</f>
        <v>0</v>
      </c>
      <c r="BN46" s="7">
        <f>(0)/1586.702</f>
        <v>0</v>
      </c>
      <c r="BO46" s="7">
        <f>(0)/1586.702</f>
        <v>0</v>
      </c>
      <c r="BP46" s="7">
        <f>(0)/1586.702</f>
        <v>0</v>
      </c>
      <c r="BQ46" s="7">
        <f>(0)/1586.702</f>
        <v>0</v>
      </c>
      <c r="BR46" s="7">
        <v>1.8434463434217647E-3</v>
      </c>
      <c r="BS46" s="7">
        <f>(0)/1586.702</f>
        <v>0</v>
      </c>
      <c r="BT46" s="7">
        <f>(0)/1586.702</f>
        <v>0</v>
      </c>
      <c r="BU46" s="7">
        <f>(0)/1586.702</f>
        <v>0</v>
      </c>
      <c r="BV46" s="7">
        <v>0.44866836999008014</v>
      </c>
      <c r="BW46" s="7">
        <f t="shared" ref="BW46:CH46" si="88">(0)/1586.702</f>
        <v>0</v>
      </c>
      <c r="BX46" s="7">
        <f t="shared" si="88"/>
        <v>0</v>
      </c>
      <c r="BY46" s="7">
        <f t="shared" si="88"/>
        <v>0</v>
      </c>
      <c r="BZ46" s="7">
        <f t="shared" si="88"/>
        <v>0</v>
      </c>
      <c r="CA46" s="7">
        <f t="shared" si="88"/>
        <v>0</v>
      </c>
      <c r="CB46" s="7">
        <f t="shared" si="88"/>
        <v>0</v>
      </c>
      <c r="CC46" s="7">
        <f t="shared" si="88"/>
        <v>0</v>
      </c>
      <c r="CD46" s="7">
        <f t="shared" si="88"/>
        <v>0</v>
      </c>
      <c r="CE46" s="7">
        <f t="shared" si="88"/>
        <v>0</v>
      </c>
      <c r="CF46" s="7">
        <f t="shared" si="88"/>
        <v>0</v>
      </c>
      <c r="CG46" s="7">
        <f t="shared" si="88"/>
        <v>0</v>
      </c>
      <c r="CH46" s="7">
        <f t="shared" si="88"/>
        <v>0</v>
      </c>
      <c r="CI46">
        <f>0</f>
        <v>0</v>
      </c>
      <c r="CJ46">
        <v>1586.7019999999998</v>
      </c>
    </row>
    <row r="47" spans="1:88" x14ac:dyDescent="0.25">
      <c r="A47" s="5" t="s">
        <v>10</v>
      </c>
      <c r="B47" s="6">
        <v>9.282</v>
      </c>
      <c r="C47" s="6"/>
      <c r="D47" s="6"/>
      <c r="E47" s="6"/>
      <c r="F47" s="6"/>
      <c r="G47" s="6">
        <v>12.797000000000001</v>
      </c>
      <c r="H47" s="6">
        <v>45.328000000000003</v>
      </c>
      <c r="I47" s="6"/>
      <c r="J47" s="6"/>
      <c r="K47" s="6"/>
      <c r="L47" s="6">
        <v>24.382000000000001</v>
      </c>
      <c r="M47" s="6"/>
      <c r="N47" s="6">
        <v>3433.1959999999995</v>
      </c>
      <c r="O47" s="6"/>
      <c r="P47" s="6"/>
      <c r="Q47" s="6"/>
      <c r="R47" s="6"/>
      <c r="S47" s="6">
        <v>615.11799999999994</v>
      </c>
      <c r="T47" s="6"/>
      <c r="U47" s="6"/>
      <c r="V47" s="6"/>
      <c r="W47" s="6"/>
      <c r="X47" s="6"/>
      <c r="Y47" s="6">
        <v>356.14599999999996</v>
      </c>
      <c r="Z47" s="6"/>
      <c r="AA47" s="6"/>
      <c r="AB47" s="6">
        <v>120.85</v>
      </c>
      <c r="AC47" s="6">
        <v>165.90199999999999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v>13.356</v>
      </c>
      <c r="AO47" s="6"/>
      <c r="AP47" s="6"/>
      <c r="AQ47" s="6">
        <v>4796.3569999999991</v>
      </c>
      <c r="AT47" t="s">
        <v>10</v>
      </c>
      <c r="AU47" s="7">
        <v>1.9352187503974374E-3</v>
      </c>
      <c r="AV47" s="7">
        <f>(0)/4796.357</f>
        <v>0</v>
      </c>
      <c r="AW47" s="7">
        <f>(0)/4796.357</f>
        <v>0</v>
      </c>
      <c r="AX47" s="7">
        <f>(0)/4796.357</f>
        <v>0</v>
      </c>
      <c r="AY47" s="7">
        <f>(0)/4796.357</f>
        <v>0</v>
      </c>
      <c r="AZ47" s="7">
        <v>2.6680666180603327E-3</v>
      </c>
      <c r="BA47" s="7">
        <v>9.4505058735202593E-3</v>
      </c>
      <c r="BB47" s="7">
        <f>(0)/4796.357</f>
        <v>0</v>
      </c>
      <c r="BC47" s="7">
        <f>(0)/4796.357</f>
        <v>0</v>
      </c>
      <c r="BD47" s="7">
        <f>(0)/4796.357</f>
        <v>0</v>
      </c>
      <c r="BE47" s="7">
        <v>5.0834414535865461E-3</v>
      </c>
      <c r="BF47" s="7">
        <f>(0)/4796.357</f>
        <v>0</v>
      </c>
      <c r="BG47" s="7">
        <v>0.71579242329126047</v>
      </c>
      <c r="BH47" s="7">
        <f>(0)/4796.357</f>
        <v>0</v>
      </c>
      <c r="BI47" s="7">
        <f>(0)/4796.357</f>
        <v>0</v>
      </c>
      <c r="BJ47" s="7">
        <f>(0)/4796.357</f>
        <v>0</v>
      </c>
      <c r="BK47" s="7">
        <f>(0)/4796.357</f>
        <v>0</v>
      </c>
      <c r="BL47" s="7">
        <v>0.1282469174000184</v>
      </c>
      <c r="BM47" s="7">
        <f>(0)/4796.357</f>
        <v>0</v>
      </c>
      <c r="BN47" s="7">
        <f>(0)/4796.357</f>
        <v>0</v>
      </c>
      <c r="BO47" s="7">
        <f>(0)/4796.357</f>
        <v>0</v>
      </c>
      <c r="BP47" s="7">
        <f>(0)/4796.357</f>
        <v>0</v>
      </c>
      <c r="BQ47" s="7">
        <f>(0)/4796.357</f>
        <v>0</v>
      </c>
      <c r="BR47" s="7">
        <v>7.425343859933696E-2</v>
      </c>
      <c r="BS47" s="7">
        <f>(0)/4796.357</f>
        <v>0</v>
      </c>
      <c r="BT47" s="7">
        <f>(0)/4796.357</f>
        <v>0</v>
      </c>
      <c r="BU47" s="7">
        <v>2.5196206204000249E-2</v>
      </c>
      <c r="BV47" s="7">
        <v>3.4589168404270162E-2</v>
      </c>
      <c r="BW47" s="7">
        <f t="shared" ref="BW47:CF47" si="89">(0)/4796.357</f>
        <v>0</v>
      </c>
      <c r="BX47" s="7">
        <f t="shared" si="89"/>
        <v>0</v>
      </c>
      <c r="BY47" s="7">
        <f t="shared" si="89"/>
        <v>0</v>
      </c>
      <c r="BZ47" s="7">
        <f t="shared" si="89"/>
        <v>0</v>
      </c>
      <c r="CA47" s="7">
        <f t="shared" si="89"/>
        <v>0</v>
      </c>
      <c r="CB47" s="7">
        <f t="shared" si="89"/>
        <v>0</v>
      </c>
      <c r="CC47" s="7">
        <f t="shared" si="89"/>
        <v>0</v>
      </c>
      <c r="CD47" s="7">
        <f t="shared" si="89"/>
        <v>0</v>
      </c>
      <c r="CE47" s="7">
        <f t="shared" si="89"/>
        <v>0</v>
      </c>
      <c r="CF47" s="7">
        <f t="shared" si="89"/>
        <v>0</v>
      </c>
      <c r="CG47" s="7">
        <v>2.7846134055492539E-3</v>
      </c>
      <c r="CH47" s="7">
        <f>(0)/4796.357</f>
        <v>0</v>
      </c>
      <c r="CI47">
        <f>0</f>
        <v>0</v>
      </c>
      <c r="CJ47">
        <v>4796.3569999999991</v>
      </c>
    </row>
    <row r="48" spans="1:88" x14ac:dyDescent="0.25">
      <c r="A48" s="5" t="s">
        <v>176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3195.692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>
        <v>3195.692</v>
      </c>
      <c r="AT48" t="s">
        <v>176</v>
      </c>
      <c r="AU48" s="7">
        <f t="shared" ref="AU48:BF48" si="90">(0)/3195.692</f>
        <v>0</v>
      </c>
      <c r="AV48" s="7">
        <f t="shared" si="90"/>
        <v>0</v>
      </c>
      <c r="AW48" s="7">
        <f t="shared" si="90"/>
        <v>0</v>
      </c>
      <c r="AX48" s="7">
        <f t="shared" si="90"/>
        <v>0</v>
      </c>
      <c r="AY48" s="7">
        <f t="shared" si="90"/>
        <v>0</v>
      </c>
      <c r="AZ48" s="7">
        <f t="shared" si="90"/>
        <v>0</v>
      </c>
      <c r="BA48" s="7">
        <f t="shared" si="90"/>
        <v>0</v>
      </c>
      <c r="BB48" s="7">
        <f t="shared" si="90"/>
        <v>0</v>
      </c>
      <c r="BC48" s="7">
        <f t="shared" si="90"/>
        <v>0</v>
      </c>
      <c r="BD48" s="7">
        <f t="shared" si="90"/>
        <v>0</v>
      </c>
      <c r="BE48" s="7">
        <f t="shared" si="90"/>
        <v>0</v>
      </c>
      <c r="BF48" s="7">
        <f t="shared" si="90"/>
        <v>0</v>
      </c>
      <c r="BG48" s="7">
        <v>1</v>
      </c>
      <c r="BH48" s="7">
        <f t="shared" ref="BH48:CH48" si="91">(0)/3195.692</f>
        <v>0</v>
      </c>
      <c r="BI48" s="7">
        <f t="shared" si="91"/>
        <v>0</v>
      </c>
      <c r="BJ48" s="7">
        <f t="shared" si="91"/>
        <v>0</v>
      </c>
      <c r="BK48" s="7">
        <f t="shared" si="91"/>
        <v>0</v>
      </c>
      <c r="BL48" s="7">
        <f t="shared" si="91"/>
        <v>0</v>
      </c>
      <c r="BM48" s="7">
        <f t="shared" si="91"/>
        <v>0</v>
      </c>
      <c r="BN48" s="7">
        <f t="shared" si="91"/>
        <v>0</v>
      </c>
      <c r="BO48" s="7">
        <f t="shared" si="91"/>
        <v>0</v>
      </c>
      <c r="BP48" s="7">
        <f t="shared" si="91"/>
        <v>0</v>
      </c>
      <c r="BQ48" s="7">
        <f t="shared" si="91"/>
        <v>0</v>
      </c>
      <c r="BR48" s="7">
        <f t="shared" si="91"/>
        <v>0</v>
      </c>
      <c r="BS48" s="7">
        <f t="shared" si="91"/>
        <v>0</v>
      </c>
      <c r="BT48" s="7">
        <f t="shared" si="91"/>
        <v>0</v>
      </c>
      <c r="BU48" s="7">
        <f t="shared" si="91"/>
        <v>0</v>
      </c>
      <c r="BV48" s="7">
        <f t="shared" si="91"/>
        <v>0</v>
      </c>
      <c r="BW48" s="7">
        <f t="shared" si="91"/>
        <v>0</v>
      </c>
      <c r="BX48" s="7">
        <f t="shared" si="91"/>
        <v>0</v>
      </c>
      <c r="BY48" s="7">
        <f t="shared" si="91"/>
        <v>0</v>
      </c>
      <c r="BZ48" s="7">
        <f t="shared" si="91"/>
        <v>0</v>
      </c>
      <c r="CA48" s="7">
        <f t="shared" si="91"/>
        <v>0</v>
      </c>
      <c r="CB48" s="7">
        <f t="shared" si="91"/>
        <v>0</v>
      </c>
      <c r="CC48" s="7">
        <f t="shared" si="91"/>
        <v>0</v>
      </c>
      <c r="CD48" s="7">
        <f t="shared" si="91"/>
        <v>0</v>
      </c>
      <c r="CE48" s="7">
        <f t="shared" si="91"/>
        <v>0</v>
      </c>
      <c r="CF48" s="7">
        <f t="shared" si="91"/>
        <v>0</v>
      </c>
      <c r="CG48" s="7">
        <f t="shared" si="91"/>
        <v>0</v>
      </c>
      <c r="CH48" s="7">
        <f t="shared" si="91"/>
        <v>0</v>
      </c>
      <c r="CI48">
        <f>0</f>
        <v>0</v>
      </c>
      <c r="CJ48">
        <v>3195.692</v>
      </c>
    </row>
    <row r="49" spans="1:88" x14ac:dyDescent="0.25">
      <c r="A49" s="5" t="s">
        <v>14</v>
      </c>
      <c r="B49" s="6">
        <v>112.268</v>
      </c>
      <c r="C49" s="6"/>
      <c r="D49" s="6"/>
      <c r="E49" s="6"/>
      <c r="F49" s="6"/>
      <c r="G49" s="6"/>
      <c r="H49" s="6">
        <v>7.6779999999999999</v>
      </c>
      <c r="I49" s="6">
        <v>2.7080000000000002</v>
      </c>
      <c r="J49" s="6"/>
      <c r="K49" s="6"/>
      <c r="L49" s="6"/>
      <c r="M49" s="6"/>
      <c r="N49" s="6">
        <v>69.278999999999996</v>
      </c>
      <c r="O49" s="6"/>
      <c r="P49" s="6"/>
      <c r="Q49" s="6"/>
      <c r="R49" s="6"/>
      <c r="S49" s="6">
        <v>124.86200000000001</v>
      </c>
      <c r="T49" s="6"/>
      <c r="U49" s="6"/>
      <c r="V49" s="6"/>
      <c r="W49" s="6"/>
      <c r="X49" s="6"/>
      <c r="Y49" s="6">
        <v>2.2120000000000002</v>
      </c>
      <c r="Z49" s="6"/>
      <c r="AA49" s="6"/>
      <c r="AB49" s="6"/>
      <c r="AC49" s="6">
        <v>33.21</v>
      </c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>
        <v>352.21699999999998</v>
      </c>
      <c r="AT49" t="s">
        <v>14</v>
      </c>
      <c r="AU49" s="7">
        <v>0.31874668173313614</v>
      </c>
      <c r="AV49" s="7">
        <f>(0)/352.217</f>
        <v>0</v>
      </c>
      <c r="AW49" s="7">
        <f>(0)/352.217</f>
        <v>0</v>
      </c>
      <c r="AX49" s="7">
        <f>(0)/352.217</f>
        <v>0</v>
      </c>
      <c r="AY49" s="7">
        <f>(0)/352.217</f>
        <v>0</v>
      </c>
      <c r="AZ49" s="7">
        <f>(0)/352.217</f>
        <v>0</v>
      </c>
      <c r="BA49" s="7">
        <v>2.1799061374096082E-2</v>
      </c>
      <c r="BB49" s="7">
        <v>7.6884420683839801E-3</v>
      </c>
      <c r="BC49" s="7">
        <f>(0)/352.217</f>
        <v>0</v>
      </c>
      <c r="BD49" s="7">
        <f>(0)/352.217</f>
        <v>0</v>
      </c>
      <c r="BE49" s="7">
        <f>(0)/352.217</f>
        <v>0</v>
      </c>
      <c r="BF49" s="7">
        <f>(0)/352.217</f>
        <v>0</v>
      </c>
      <c r="BG49" s="7">
        <v>0.19669408347694745</v>
      </c>
      <c r="BH49" s="7">
        <f>(0)/352.217</f>
        <v>0</v>
      </c>
      <c r="BI49" s="7">
        <f>(0)/352.217</f>
        <v>0</v>
      </c>
      <c r="BJ49" s="7">
        <f>(0)/352.217</f>
        <v>0</v>
      </c>
      <c r="BK49" s="7">
        <f>(0)/352.217</f>
        <v>0</v>
      </c>
      <c r="BL49" s="7">
        <v>0.35450304783698688</v>
      </c>
      <c r="BM49" s="7">
        <f>(0)/352.217</f>
        <v>0</v>
      </c>
      <c r="BN49" s="7">
        <f>(0)/352.217</f>
        <v>0</v>
      </c>
      <c r="BO49" s="7">
        <f>(0)/352.217</f>
        <v>0</v>
      </c>
      <c r="BP49" s="7">
        <f>(0)/352.217</f>
        <v>0</v>
      </c>
      <c r="BQ49" s="7">
        <f>(0)/352.217</f>
        <v>0</v>
      </c>
      <c r="BR49" s="7">
        <v>6.2802192966267961E-3</v>
      </c>
      <c r="BS49" s="7">
        <f>(0)/352.217</f>
        <v>0</v>
      </c>
      <c r="BT49" s="7">
        <f>(0)/352.217</f>
        <v>0</v>
      </c>
      <c r="BU49" s="7">
        <f>(0)/352.217</f>
        <v>0</v>
      </c>
      <c r="BV49" s="7">
        <v>9.428846421382274E-2</v>
      </c>
      <c r="BW49" s="7">
        <f t="shared" ref="BW49:CH49" si="92">(0)/352.217</f>
        <v>0</v>
      </c>
      <c r="BX49" s="7">
        <f t="shared" si="92"/>
        <v>0</v>
      </c>
      <c r="BY49" s="7">
        <f t="shared" si="92"/>
        <v>0</v>
      </c>
      <c r="BZ49" s="7">
        <f t="shared" si="92"/>
        <v>0</v>
      </c>
      <c r="CA49" s="7">
        <f t="shared" si="92"/>
        <v>0</v>
      </c>
      <c r="CB49" s="7">
        <f t="shared" si="92"/>
        <v>0</v>
      </c>
      <c r="CC49" s="7">
        <f t="shared" si="92"/>
        <v>0</v>
      </c>
      <c r="CD49" s="7">
        <f t="shared" si="92"/>
        <v>0</v>
      </c>
      <c r="CE49" s="7">
        <f t="shared" si="92"/>
        <v>0</v>
      </c>
      <c r="CF49" s="7">
        <f t="shared" si="92"/>
        <v>0</v>
      </c>
      <c r="CG49" s="7">
        <f t="shared" si="92"/>
        <v>0</v>
      </c>
      <c r="CH49" s="7">
        <f t="shared" si="92"/>
        <v>0</v>
      </c>
      <c r="CI49">
        <f>0</f>
        <v>0</v>
      </c>
      <c r="CJ49">
        <v>352.21699999999998</v>
      </c>
    </row>
    <row r="50" spans="1:88" x14ac:dyDescent="0.25">
      <c r="A50" s="5" t="s">
        <v>12</v>
      </c>
      <c r="B50" s="6">
        <v>7.2930000000000001</v>
      </c>
      <c r="C50" s="6"/>
      <c r="D50" s="6"/>
      <c r="E50" s="6"/>
      <c r="F50" s="6"/>
      <c r="G50" s="6"/>
      <c r="H50" s="6">
        <v>29.315999999999999</v>
      </c>
      <c r="I50" s="6"/>
      <c r="J50" s="6"/>
      <c r="K50" s="6"/>
      <c r="L50" s="6">
        <v>17.373999999999999</v>
      </c>
      <c r="M50" s="6"/>
      <c r="N50" s="6"/>
      <c r="O50" s="6"/>
      <c r="P50" s="6"/>
      <c r="Q50" s="6"/>
      <c r="R50" s="6"/>
      <c r="S50" s="6">
        <v>2.5060000000000002</v>
      </c>
      <c r="T50" s="6"/>
      <c r="U50" s="6"/>
      <c r="V50" s="6"/>
      <c r="W50" s="6"/>
      <c r="X50" s="6"/>
      <c r="Y50" s="6"/>
      <c r="Z50" s="6"/>
      <c r="AA50" s="6"/>
      <c r="AB50" s="6"/>
      <c r="AC50" s="6">
        <v>347.49299999999999</v>
      </c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>
        <v>403.98199999999997</v>
      </c>
      <c r="AT50" t="s">
        <v>12</v>
      </c>
      <c r="AU50" s="7">
        <v>1.8052784530003814E-2</v>
      </c>
      <c r="AV50" s="7">
        <f>(0)/403.982</f>
        <v>0</v>
      </c>
      <c r="AW50" s="7">
        <f>(0)/403.982</f>
        <v>0</v>
      </c>
      <c r="AX50" s="7">
        <f>(0)/403.982</f>
        <v>0</v>
      </c>
      <c r="AY50" s="7">
        <f>(0)/403.982</f>
        <v>0</v>
      </c>
      <c r="AZ50" s="7">
        <f>(0)/403.982</f>
        <v>0</v>
      </c>
      <c r="BA50" s="7">
        <v>7.2567589645083197E-2</v>
      </c>
      <c r="BB50" s="7">
        <f>(0)/403.982</f>
        <v>0</v>
      </c>
      <c r="BC50" s="7">
        <f>(0)/403.982</f>
        <v>0</v>
      </c>
      <c r="BD50" s="7">
        <f>(0)/403.982</f>
        <v>0</v>
      </c>
      <c r="BE50" s="7">
        <v>4.3006866642573187E-2</v>
      </c>
      <c r="BF50" s="7">
        <f t="shared" ref="BF50:BK50" si="93">(0)/403.982</f>
        <v>0</v>
      </c>
      <c r="BG50" s="7">
        <f t="shared" si="93"/>
        <v>0</v>
      </c>
      <c r="BH50" s="7">
        <f t="shared" si="93"/>
        <v>0</v>
      </c>
      <c r="BI50" s="7">
        <f t="shared" si="93"/>
        <v>0</v>
      </c>
      <c r="BJ50" s="7">
        <f t="shared" si="93"/>
        <v>0</v>
      </c>
      <c r="BK50" s="7">
        <f t="shared" si="93"/>
        <v>0</v>
      </c>
      <c r="BL50" s="7">
        <v>6.2032466793074947E-3</v>
      </c>
      <c r="BM50" s="7">
        <f t="shared" ref="BM50:BU50" si="94">(0)/403.982</f>
        <v>0</v>
      </c>
      <c r="BN50" s="7">
        <f t="shared" si="94"/>
        <v>0</v>
      </c>
      <c r="BO50" s="7">
        <f t="shared" si="94"/>
        <v>0</v>
      </c>
      <c r="BP50" s="7">
        <f t="shared" si="94"/>
        <v>0</v>
      </c>
      <c r="BQ50" s="7">
        <f t="shared" si="94"/>
        <v>0</v>
      </c>
      <c r="BR50" s="7">
        <f t="shared" si="94"/>
        <v>0</v>
      </c>
      <c r="BS50" s="7">
        <f t="shared" si="94"/>
        <v>0</v>
      </c>
      <c r="BT50" s="7">
        <f t="shared" si="94"/>
        <v>0</v>
      </c>
      <c r="BU50" s="7">
        <f t="shared" si="94"/>
        <v>0</v>
      </c>
      <c r="BV50" s="7">
        <v>0.86016951250303231</v>
      </c>
      <c r="BW50" s="7">
        <f t="shared" ref="BW50:CH50" si="95">(0)/403.982</f>
        <v>0</v>
      </c>
      <c r="BX50" s="7">
        <f t="shared" si="95"/>
        <v>0</v>
      </c>
      <c r="BY50" s="7">
        <f t="shared" si="95"/>
        <v>0</v>
      </c>
      <c r="BZ50" s="7">
        <f t="shared" si="95"/>
        <v>0</v>
      </c>
      <c r="CA50" s="7">
        <f t="shared" si="95"/>
        <v>0</v>
      </c>
      <c r="CB50" s="7">
        <f t="shared" si="95"/>
        <v>0</v>
      </c>
      <c r="CC50" s="7">
        <f t="shared" si="95"/>
        <v>0</v>
      </c>
      <c r="CD50" s="7">
        <f t="shared" si="95"/>
        <v>0</v>
      </c>
      <c r="CE50" s="7">
        <f t="shared" si="95"/>
        <v>0</v>
      </c>
      <c r="CF50" s="7">
        <f t="shared" si="95"/>
        <v>0</v>
      </c>
      <c r="CG50" s="7">
        <f t="shared" si="95"/>
        <v>0</v>
      </c>
      <c r="CH50" s="7">
        <f t="shared" si="95"/>
        <v>0</v>
      </c>
      <c r="CI50">
        <f>0</f>
        <v>0</v>
      </c>
      <c r="CJ50">
        <v>403.98199999999997</v>
      </c>
    </row>
    <row r="51" spans="1:88" x14ac:dyDescent="0.25">
      <c r="A51" s="5" t="s">
        <v>13</v>
      </c>
      <c r="B51" s="6">
        <v>20.111000000000001</v>
      </c>
      <c r="C51" s="6"/>
      <c r="D51" s="6"/>
      <c r="E51" s="6"/>
      <c r="F51" s="6"/>
      <c r="G51" s="6"/>
      <c r="H51" s="6">
        <v>12.423000000000002</v>
      </c>
      <c r="I51" s="6"/>
      <c r="J51" s="6"/>
      <c r="K51" s="6"/>
      <c r="L51" s="6"/>
      <c r="M51" s="6"/>
      <c r="N51" s="6">
        <v>35.494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>
        <v>26.372</v>
      </c>
      <c r="Z51" s="6"/>
      <c r="AA51" s="6">
        <v>21</v>
      </c>
      <c r="AB51" s="6">
        <v>18.63</v>
      </c>
      <c r="AC51" s="6">
        <v>18.63</v>
      </c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>
        <v>152.66</v>
      </c>
      <c r="AT51" t="s">
        <v>13</v>
      </c>
      <c r="AU51" s="7">
        <v>0.13173719376391982</v>
      </c>
      <c r="AV51" s="7">
        <f>(0)/152.66</f>
        <v>0</v>
      </c>
      <c r="AW51" s="7">
        <f>(0)/152.66</f>
        <v>0</v>
      </c>
      <c r="AX51" s="7">
        <f>(0)/152.66</f>
        <v>0</v>
      </c>
      <c r="AY51" s="7">
        <f>(0)/152.66</f>
        <v>0</v>
      </c>
      <c r="AZ51" s="7">
        <f>(0)/152.66</f>
        <v>0</v>
      </c>
      <c r="BA51" s="7">
        <v>8.1376916022533746E-2</v>
      </c>
      <c r="BB51" s="7">
        <f>(0)/152.66</f>
        <v>0</v>
      </c>
      <c r="BC51" s="7">
        <f>(0)/152.66</f>
        <v>0</v>
      </c>
      <c r="BD51" s="7">
        <f>(0)/152.66</f>
        <v>0</v>
      </c>
      <c r="BE51" s="7">
        <f>(0)/152.66</f>
        <v>0</v>
      </c>
      <c r="BF51" s="7">
        <f>(0)/152.66</f>
        <v>0</v>
      </c>
      <c r="BG51" s="7">
        <v>0.23250360277741386</v>
      </c>
      <c r="BH51" s="7">
        <f t="shared" ref="BH51:BQ51" si="96">(0)/152.66</f>
        <v>0</v>
      </c>
      <c r="BI51" s="7">
        <f t="shared" si="96"/>
        <v>0</v>
      </c>
      <c r="BJ51" s="7">
        <f t="shared" si="96"/>
        <v>0</v>
      </c>
      <c r="BK51" s="7">
        <f t="shared" si="96"/>
        <v>0</v>
      </c>
      <c r="BL51" s="7">
        <f t="shared" si="96"/>
        <v>0</v>
      </c>
      <c r="BM51" s="7">
        <f t="shared" si="96"/>
        <v>0</v>
      </c>
      <c r="BN51" s="7">
        <f t="shared" si="96"/>
        <v>0</v>
      </c>
      <c r="BO51" s="7">
        <f t="shared" si="96"/>
        <v>0</v>
      </c>
      <c r="BP51" s="7">
        <f t="shared" si="96"/>
        <v>0</v>
      </c>
      <c r="BQ51" s="7">
        <f t="shared" si="96"/>
        <v>0</v>
      </c>
      <c r="BR51" s="7">
        <v>0.17274990174243418</v>
      </c>
      <c r="BS51" s="7">
        <f>(0)/152.66</f>
        <v>0</v>
      </c>
      <c r="BT51" s="7">
        <v>0.13756059216559677</v>
      </c>
      <c r="BU51" s="7">
        <v>0.12203589676405083</v>
      </c>
      <c r="BV51" s="7">
        <v>0.12203589676405083</v>
      </c>
      <c r="BW51" s="7">
        <f t="shared" ref="BW51:CH51" si="97">(0)/152.66</f>
        <v>0</v>
      </c>
      <c r="BX51" s="7">
        <f t="shared" si="97"/>
        <v>0</v>
      </c>
      <c r="BY51" s="7">
        <f t="shared" si="97"/>
        <v>0</v>
      </c>
      <c r="BZ51" s="7">
        <f t="shared" si="97"/>
        <v>0</v>
      </c>
      <c r="CA51" s="7">
        <f t="shared" si="97"/>
        <v>0</v>
      </c>
      <c r="CB51" s="7">
        <f t="shared" si="97"/>
        <v>0</v>
      </c>
      <c r="CC51" s="7">
        <f t="shared" si="97"/>
        <v>0</v>
      </c>
      <c r="CD51" s="7">
        <f t="shared" si="97"/>
        <v>0</v>
      </c>
      <c r="CE51" s="7">
        <f t="shared" si="97"/>
        <v>0</v>
      </c>
      <c r="CF51" s="7">
        <f t="shared" si="97"/>
        <v>0</v>
      </c>
      <c r="CG51" s="7">
        <f t="shared" si="97"/>
        <v>0</v>
      </c>
      <c r="CH51" s="7">
        <f t="shared" si="97"/>
        <v>0</v>
      </c>
      <c r="CI51">
        <f>0</f>
        <v>0</v>
      </c>
      <c r="CJ51">
        <v>152.66</v>
      </c>
    </row>
    <row r="52" spans="1:88" x14ac:dyDescent="0.25">
      <c r="A52" s="5" t="s">
        <v>50</v>
      </c>
      <c r="B52" s="6"/>
      <c r="C52" s="6"/>
      <c r="D52" s="6"/>
      <c r="E52" s="6"/>
      <c r="F52" s="6"/>
      <c r="G52" s="6">
        <v>7.5900000000000007</v>
      </c>
      <c r="H52" s="6">
        <v>50.545000000000002</v>
      </c>
      <c r="I52" s="6"/>
      <c r="J52" s="6"/>
      <c r="K52" s="6"/>
      <c r="L52" s="6">
        <v>0</v>
      </c>
      <c r="M52" s="6"/>
      <c r="N52" s="6">
        <v>302.20400000000006</v>
      </c>
      <c r="O52" s="6"/>
      <c r="P52" s="6"/>
      <c r="Q52" s="6"/>
      <c r="R52" s="6"/>
      <c r="S52" s="6">
        <v>125.99299999999999</v>
      </c>
      <c r="T52" s="6"/>
      <c r="U52" s="6"/>
      <c r="V52" s="6"/>
      <c r="W52" s="6"/>
      <c r="X52" s="6"/>
      <c r="Y52" s="6">
        <v>5736.6260000000002</v>
      </c>
      <c r="Z52" s="6"/>
      <c r="AA52" s="6"/>
      <c r="AB52" s="6">
        <v>10274.885</v>
      </c>
      <c r="AC52" s="6">
        <v>5.5019999999999998</v>
      </c>
      <c r="AD52" s="6">
        <v>2.5920000000000001</v>
      </c>
      <c r="AE52" s="6"/>
      <c r="AF52" s="6"/>
      <c r="AG52" s="6"/>
      <c r="AH52" s="6">
        <v>33.951000000000001</v>
      </c>
      <c r="AI52" s="6">
        <v>137.50800000000001</v>
      </c>
      <c r="AJ52" s="6"/>
      <c r="AK52" s="6">
        <v>4.585</v>
      </c>
      <c r="AL52" s="6"/>
      <c r="AM52" s="6"/>
      <c r="AN52" s="6">
        <v>1733.644</v>
      </c>
      <c r="AO52" s="6">
        <v>3.76</v>
      </c>
      <c r="AP52" s="6"/>
      <c r="AQ52" s="6">
        <v>18419.385000000002</v>
      </c>
      <c r="AT52" t="s">
        <v>50</v>
      </c>
      <c r="AU52" s="7">
        <f>(0)/18419.385</f>
        <v>0</v>
      </c>
      <c r="AV52" s="7">
        <f>(0)/18419.385</f>
        <v>0</v>
      </c>
      <c r="AW52" s="7">
        <f>(0)/18419.385</f>
        <v>0</v>
      </c>
      <c r="AX52" s="7">
        <f>(0)/18419.385</f>
        <v>0</v>
      </c>
      <c r="AY52" s="7">
        <f>(0)/18419.385</f>
        <v>0</v>
      </c>
      <c r="AZ52" s="7">
        <v>4.1206587516358443E-4</v>
      </c>
      <c r="BA52" s="7">
        <v>2.7441198498212613E-3</v>
      </c>
      <c r="BB52" s="7">
        <f>(0)/18419.385</f>
        <v>0</v>
      </c>
      <c r="BC52" s="7">
        <f>(0)/18419.385</f>
        <v>0</v>
      </c>
      <c r="BD52" s="7">
        <f>(0)/18419.385</f>
        <v>0</v>
      </c>
      <c r="BE52" s="7">
        <v>0</v>
      </c>
      <c r="BF52" s="7">
        <f>(0)/18419.385</f>
        <v>0</v>
      </c>
      <c r="BG52" s="7">
        <v>1.6406845288265599E-2</v>
      </c>
      <c r="BH52" s="7">
        <f>(0)/18419.385</f>
        <v>0</v>
      </c>
      <c r="BI52" s="7">
        <f>(0)/18419.385</f>
        <v>0</v>
      </c>
      <c r="BJ52" s="7">
        <f>(0)/18419.385</f>
        <v>0</v>
      </c>
      <c r="BK52" s="7">
        <f>(0)/18419.385</f>
        <v>0</v>
      </c>
      <c r="BL52" s="7">
        <v>6.8402392370863624E-3</v>
      </c>
      <c r="BM52" s="7">
        <f>(0)/18419.385</f>
        <v>0</v>
      </c>
      <c r="BN52" s="7">
        <f>(0)/18419.385</f>
        <v>0</v>
      </c>
      <c r="BO52" s="7">
        <f>(0)/18419.385</f>
        <v>0</v>
      </c>
      <c r="BP52" s="7">
        <f>(0)/18419.385</f>
        <v>0</v>
      </c>
      <c r="BQ52" s="7">
        <f>(0)/18419.385</f>
        <v>0</v>
      </c>
      <c r="BR52" s="7">
        <v>0.31144503467406753</v>
      </c>
      <c r="BS52" s="7">
        <f>(0)/18419.385</f>
        <v>0</v>
      </c>
      <c r="BT52" s="7">
        <f>(0)/18419.385</f>
        <v>0</v>
      </c>
      <c r="BU52" s="7">
        <v>0.55782997097894416</v>
      </c>
      <c r="BV52" s="7">
        <v>2.9870704152174459E-4</v>
      </c>
      <c r="BW52" s="7">
        <v>1.4072131072780117E-4</v>
      </c>
      <c r="BX52" s="7">
        <f>(0)/18419.385</f>
        <v>0</v>
      </c>
      <c r="BY52" s="7">
        <f>(0)/18419.385</f>
        <v>0</v>
      </c>
      <c r="BZ52" s="7">
        <f>(0)/18419.385</f>
        <v>0</v>
      </c>
      <c r="CA52" s="7">
        <v>1.8432211498918122E-3</v>
      </c>
      <c r="CB52" s="7">
        <v>7.4653958316197849E-3</v>
      </c>
      <c r="CC52" s="7">
        <f>(0)/18419.385</f>
        <v>0</v>
      </c>
      <c r="CD52" s="7">
        <v>2.4892253460145382E-4</v>
      </c>
      <c r="CE52" s="7">
        <f>(0)/18419.385</f>
        <v>0</v>
      </c>
      <c r="CF52" s="7">
        <f>(0)/18419.385</f>
        <v>0</v>
      </c>
      <c r="CG52" s="7">
        <v>9.4120623462726899E-2</v>
      </c>
      <c r="CH52" s="7">
        <v>2.0413276556193377E-4</v>
      </c>
      <c r="CI52">
        <f>0</f>
        <v>0</v>
      </c>
      <c r="CJ52">
        <v>18419.385000000002</v>
      </c>
    </row>
    <row r="53" spans="1:88" x14ac:dyDescent="0.25">
      <c r="A53" s="5" t="s">
        <v>275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>
        <v>5.782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>
        <v>1.9080000000000001</v>
      </c>
      <c r="AO53" s="6"/>
      <c r="AP53" s="6"/>
      <c r="AQ53" s="6">
        <v>7.69</v>
      </c>
      <c r="AT53" t="s">
        <v>275</v>
      </c>
      <c r="AU53" s="7">
        <f t="shared" ref="AU53:BQ53" si="98">(0)/7.69</f>
        <v>0</v>
      </c>
      <c r="AV53" s="7">
        <f t="shared" si="98"/>
        <v>0</v>
      </c>
      <c r="AW53" s="7">
        <f t="shared" si="98"/>
        <v>0</v>
      </c>
      <c r="AX53" s="7">
        <f t="shared" si="98"/>
        <v>0</v>
      </c>
      <c r="AY53" s="7">
        <f t="shared" si="98"/>
        <v>0</v>
      </c>
      <c r="AZ53" s="7">
        <f t="shared" si="98"/>
        <v>0</v>
      </c>
      <c r="BA53" s="7">
        <f t="shared" si="98"/>
        <v>0</v>
      </c>
      <c r="BB53" s="7">
        <f t="shared" si="98"/>
        <v>0</v>
      </c>
      <c r="BC53" s="7">
        <f t="shared" si="98"/>
        <v>0</v>
      </c>
      <c r="BD53" s="7">
        <f t="shared" si="98"/>
        <v>0</v>
      </c>
      <c r="BE53" s="7">
        <f t="shared" si="98"/>
        <v>0</v>
      </c>
      <c r="BF53" s="7">
        <f t="shared" si="98"/>
        <v>0</v>
      </c>
      <c r="BG53" s="7">
        <f t="shared" si="98"/>
        <v>0</v>
      </c>
      <c r="BH53" s="7">
        <f t="shared" si="98"/>
        <v>0</v>
      </c>
      <c r="BI53" s="7">
        <f t="shared" si="98"/>
        <v>0</v>
      </c>
      <c r="BJ53" s="7">
        <f t="shared" si="98"/>
        <v>0</v>
      </c>
      <c r="BK53" s="7">
        <f t="shared" si="98"/>
        <v>0</v>
      </c>
      <c r="BL53" s="7">
        <f t="shared" si="98"/>
        <v>0</v>
      </c>
      <c r="BM53" s="7">
        <f t="shared" si="98"/>
        <v>0</v>
      </c>
      <c r="BN53" s="7">
        <f t="shared" si="98"/>
        <v>0</v>
      </c>
      <c r="BO53" s="7">
        <f t="shared" si="98"/>
        <v>0</v>
      </c>
      <c r="BP53" s="7">
        <f t="shared" si="98"/>
        <v>0</v>
      </c>
      <c r="BQ53" s="7">
        <f t="shared" si="98"/>
        <v>0</v>
      </c>
      <c r="BR53" s="7">
        <v>0.75188556566970088</v>
      </c>
      <c r="BS53" s="7">
        <f t="shared" ref="BS53:CF53" si="99">(0)/7.69</f>
        <v>0</v>
      </c>
      <c r="BT53" s="7">
        <f t="shared" si="99"/>
        <v>0</v>
      </c>
      <c r="BU53" s="7">
        <f t="shared" si="99"/>
        <v>0</v>
      </c>
      <c r="BV53" s="7">
        <f t="shared" si="99"/>
        <v>0</v>
      </c>
      <c r="BW53" s="7">
        <f t="shared" si="99"/>
        <v>0</v>
      </c>
      <c r="BX53" s="7">
        <f t="shared" si="99"/>
        <v>0</v>
      </c>
      <c r="BY53" s="7">
        <f t="shared" si="99"/>
        <v>0</v>
      </c>
      <c r="BZ53" s="7">
        <f t="shared" si="99"/>
        <v>0</v>
      </c>
      <c r="CA53" s="7">
        <f t="shared" si="99"/>
        <v>0</v>
      </c>
      <c r="CB53" s="7">
        <f t="shared" si="99"/>
        <v>0</v>
      </c>
      <c r="CC53" s="7">
        <f t="shared" si="99"/>
        <v>0</v>
      </c>
      <c r="CD53" s="7">
        <f t="shared" si="99"/>
        <v>0</v>
      </c>
      <c r="CE53" s="7">
        <f t="shared" si="99"/>
        <v>0</v>
      </c>
      <c r="CF53" s="7">
        <f t="shared" si="99"/>
        <v>0</v>
      </c>
      <c r="CG53" s="7">
        <v>0.24811443433029909</v>
      </c>
      <c r="CH53" s="7">
        <f>(0)/7.69</f>
        <v>0</v>
      </c>
      <c r="CI53">
        <f>0</f>
        <v>0</v>
      </c>
      <c r="CJ53">
        <v>7.69</v>
      </c>
    </row>
    <row r="54" spans="1:88" x14ac:dyDescent="0.25">
      <c r="A54" s="5" t="s">
        <v>46</v>
      </c>
      <c r="B54" s="6"/>
      <c r="C54" s="6"/>
      <c r="D54" s="6"/>
      <c r="E54" s="6"/>
      <c r="F54" s="6"/>
      <c r="G54" s="6">
        <v>1.024</v>
      </c>
      <c r="H54" s="6">
        <v>2077.6120000000001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>
        <v>63.14</v>
      </c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>
        <v>2141.7759999999998</v>
      </c>
      <c r="AT54" t="s">
        <v>46</v>
      </c>
      <c r="AU54" s="7">
        <f>(0)/2141.776</f>
        <v>0</v>
      </c>
      <c r="AV54" s="7">
        <f>(0)/2141.776</f>
        <v>0</v>
      </c>
      <c r="AW54" s="7">
        <f>(0)/2141.776</f>
        <v>0</v>
      </c>
      <c r="AX54" s="7">
        <f>(0)/2141.776</f>
        <v>0</v>
      </c>
      <c r="AY54" s="7">
        <f>(0)/2141.776</f>
        <v>0</v>
      </c>
      <c r="AZ54" s="7">
        <v>4.7810788803310904E-4</v>
      </c>
      <c r="BA54" s="7">
        <v>0.97004168503148802</v>
      </c>
      <c r="BB54" s="7">
        <f t="shared" ref="BB54:BT54" si="100">(0)/2141.776</f>
        <v>0</v>
      </c>
      <c r="BC54" s="7">
        <f t="shared" si="100"/>
        <v>0</v>
      </c>
      <c r="BD54" s="7">
        <f t="shared" si="100"/>
        <v>0</v>
      </c>
      <c r="BE54" s="7">
        <f t="shared" si="100"/>
        <v>0</v>
      </c>
      <c r="BF54" s="7">
        <f t="shared" si="100"/>
        <v>0</v>
      </c>
      <c r="BG54" s="7">
        <f t="shared" si="100"/>
        <v>0</v>
      </c>
      <c r="BH54" s="7">
        <f t="shared" si="100"/>
        <v>0</v>
      </c>
      <c r="BI54" s="7">
        <f t="shared" si="100"/>
        <v>0</v>
      </c>
      <c r="BJ54" s="7">
        <f t="shared" si="100"/>
        <v>0</v>
      </c>
      <c r="BK54" s="7">
        <f t="shared" si="100"/>
        <v>0</v>
      </c>
      <c r="BL54" s="7">
        <f t="shared" si="100"/>
        <v>0</v>
      </c>
      <c r="BM54" s="7">
        <f t="shared" si="100"/>
        <v>0</v>
      </c>
      <c r="BN54" s="7">
        <f t="shared" si="100"/>
        <v>0</v>
      </c>
      <c r="BO54" s="7">
        <f t="shared" si="100"/>
        <v>0</v>
      </c>
      <c r="BP54" s="7">
        <f t="shared" si="100"/>
        <v>0</v>
      </c>
      <c r="BQ54" s="7">
        <f t="shared" si="100"/>
        <v>0</v>
      </c>
      <c r="BR54" s="7">
        <f t="shared" si="100"/>
        <v>0</v>
      </c>
      <c r="BS54" s="7">
        <f t="shared" si="100"/>
        <v>0</v>
      </c>
      <c r="BT54" s="7">
        <f t="shared" si="100"/>
        <v>0</v>
      </c>
      <c r="BU54" s="7">
        <v>2.9480207080479007E-2</v>
      </c>
      <c r="BV54" s="7">
        <f t="shared" ref="BV54:CH54" si="101">(0)/2141.776</f>
        <v>0</v>
      </c>
      <c r="BW54" s="7">
        <f t="shared" si="101"/>
        <v>0</v>
      </c>
      <c r="BX54" s="7">
        <f t="shared" si="101"/>
        <v>0</v>
      </c>
      <c r="BY54" s="7">
        <f t="shared" si="101"/>
        <v>0</v>
      </c>
      <c r="BZ54" s="7">
        <f t="shared" si="101"/>
        <v>0</v>
      </c>
      <c r="CA54" s="7">
        <f t="shared" si="101"/>
        <v>0</v>
      </c>
      <c r="CB54" s="7">
        <f t="shared" si="101"/>
        <v>0</v>
      </c>
      <c r="CC54" s="7">
        <f t="shared" si="101"/>
        <v>0</v>
      </c>
      <c r="CD54" s="7">
        <f t="shared" si="101"/>
        <v>0</v>
      </c>
      <c r="CE54" s="7">
        <f t="shared" si="101"/>
        <v>0</v>
      </c>
      <c r="CF54" s="7">
        <f t="shared" si="101"/>
        <v>0</v>
      </c>
      <c r="CG54" s="7">
        <f t="shared" si="101"/>
        <v>0</v>
      </c>
      <c r="CH54" s="7">
        <f t="shared" si="101"/>
        <v>0</v>
      </c>
      <c r="CI54">
        <f>0</f>
        <v>0</v>
      </c>
      <c r="CJ54">
        <v>2141.7759999999998</v>
      </c>
    </row>
    <row r="55" spans="1:88" x14ac:dyDescent="0.25">
      <c r="A55" s="5" t="s">
        <v>93</v>
      </c>
      <c r="B55" s="6"/>
      <c r="C55" s="6"/>
      <c r="D55" s="6"/>
      <c r="E55" s="6"/>
      <c r="F55" s="6"/>
      <c r="G55" s="6">
        <v>11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>
        <v>11</v>
      </c>
      <c r="AT55" t="s">
        <v>93</v>
      </c>
      <c r="AU55" s="7">
        <f>(0)/11</f>
        <v>0</v>
      </c>
      <c r="AV55" s="7">
        <f>(0)/11</f>
        <v>0</v>
      </c>
      <c r="AW55" s="7">
        <f>(0)/11</f>
        <v>0</v>
      </c>
      <c r="AX55" s="7">
        <f>(0)/11</f>
        <v>0</v>
      </c>
      <c r="AY55" s="7">
        <f>(0)/11</f>
        <v>0</v>
      </c>
      <c r="AZ55" s="7">
        <v>1</v>
      </c>
      <c r="BA55" s="7">
        <f t="shared" ref="BA55:CH55" si="102">(0)/11</f>
        <v>0</v>
      </c>
      <c r="BB55" s="7">
        <f t="shared" si="102"/>
        <v>0</v>
      </c>
      <c r="BC55" s="7">
        <f t="shared" si="102"/>
        <v>0</v>
      </c>
      <c r="BD55" s="7">
        <f t="shared" si="102"/>
        <v>0</v>
      </c>
      <c r="BE55" s="7">
        <f t="shared" si="102"/>
        <v>0</v>
      </c>
      <c r="BF55" s="7">
        <f t="shared" si="102"/>
        <v>0</v>
      </c>
      <c r="BG55" s="7">
        <f t="shared" si="102"/>
        <v>0</v>
      </c>
      <c r="BH55" s="7">
        <f t="shared" si="102"/>
        <v>0</v>
      </c>
      <c r="BI55" s="7">
        <f t="shared" si="102"/>
        <v>0</v>
      </c>
      <c r="BJ55" s="7">
        <f t="shared" si="102"/>
        <v>0</v>
      </c>
      <c r="BK55" s="7">
        <f t="shared" si="102"/>
        <v>0</v>
      </c>
      <c r="BL55" s="7">
        <f t="shared" si="102"/>
        <v>0</v>
      </c>
      <c r="BM55" s="7">
        <f t="shared" si="102"/>
        <v>0</v>
      </c>
      <c r="BN55" s="7">
        <f t="shared" si="102"/>
        <v>0</v>
      </c>
      <c r="BO55" s="7">
        <f t="shared" si="102"/>
        <v>0</v>
      </c>
      <c r="BP55" s="7">
        <f t="shared" si="102"/>
        <v>0</v>
      </c>
      <c r="BQ55" s="7">
        <f t="shared" si="102"/>
        <v>0</v>
      </c>
      <c r="BR55" s="7">
        <f t="shared" si="102"/>
        <v>0</v>
      </c>
      <c r="BS55" s="7">
        <f t="shared" si="102"/>
        <v>0</v>
      </c>
      <c r="BT55" s="7">
        <f t="shared" si="102"/>
        <v>0</v>
      </c>
      <c r="BU55" s="7">
        <f t="shared" si="102"/>
        <v>0</v>
      </c>
      <c r="BV55" s="7">
        <f t="shared" si="102"/>
        <v>0</v>
      </c>
      <c r="BW55" s="7">
        <f t="shared" si="102"/>
        <v>0</v>
      </c>
      <c r="BX55" s="7">
        <f t="shared" si="102"/>
        <v>0</v>
      </c>
      <c r="BY55" s="7">
        <f t="shared" si="102"/>
        <v>0</v>
      </c>
      <c r="BZ55" s="7">
        <f t="shared" si="102"/>
        <v>0</v>
      </c>
      <c r="CA55" s="7">
        <f t="shared" si="102"/>
        <v>0</v>
      </c>
      <c r="CB55" s="7">
        <f t="shared" si="102"/>
        <v>0</v>
      </c>
      <c r="CC55" s="7">
        <f t="shared" si="102"/>
        <v>0</v>
      </c>
      <c r="CD55" s="7">
        <f t="shared" si="102"/>
        <v>0</v>
      </c>
      <c r="CE55" s="7">
        <f t="shared" si="102"/>
        <v>0</v>
      </c>
      <c r="CF55" s="7">
        <f t="shared" si="102"/>
        <v>0</v>
      </c>
      <c r="CG55" s="7">
        <f t="shared" si="102"/>
        <v>0</v>
      </c>
      <c r="CH55" s="7">
        <f t="shared" si="102"/>
        <v>0</v>
      </c>
      <c r="CI55">
        <f>0</f>
        <v>0</v>
      </c>
      <c r="CJ55">
        <v>11</v>
      </c>
    </row>
    <row r="56" spans="1:88" x14ac:dyDescent="0.25">
      <c r="A56" s="5" t="s">
        <v>43</v>
      </c>
      <c r="B56" s="6"/>
      <c r="C56" s="6"/>
      <c r="D56" s="6"/>
      <c r="E56" s="6"/>
      <c r="F56" s="6"/>
      <c r="G56" s="6">
        <v>0.73199999999999998</v>
      </c>
      <c r="H56" s="6">
        <v>8.3579999999999988</v>
      </c>
      <c r="I56" s="6"/>
      <c r="J56" s="6">
        <v>43</v>
      </c>
      <c r="K56" s="6"/>
      <c r="L56" s="6"/>
      <c r="M56" s="6"/>
      <c r="N56" s="6"/>
      <c r="O56" s="6"/>
      <c r="P56" s="6"/>
      <c r="Q56" s="6"/>
      <c r="R56" s="6">
        <v>155.75200000000001</v>
      </c>
      <c r="S56" s="6">
        <v>21.218999999999998</v>
      </c>
      <c r="T56" s="6"/>
      <c r="U56" s="6"/>
      <c r="V56" s="6"/>
      <c r="W56" s="6"/>
      <c r="X56" s="6"/>
      <c r="Y56" s="6">
        <v>178.54</v>
      </c>
      <c r="Z56" s="6"/>
      <c r="AA56" s="6"/>
      <c r="AB56" s="6">
        <v>8916.5439999999981</v>
      </c>
      <c r="AC56" s="6">
        <v>0.78600000000000003</v>
      </c>
      <c r="AD56" s="6">
        <v>51.004999999999995</v>
      </c>
      <c r="AE56" s="6"/>
      <c r="AF56" s="6"/>
      <c r="AG56" s="6"/>
      <c r="AH56" s="6">
        <v>379.55</v>
      </c>
      <c r="AI56" s="6"/>
      <c r="AJ56" s="6"/>
      <c r="AK56" s="6">
        <v>21.091000000000001</v>
      </c>
      <c r="AL56" s="6"/>
      <c r="AM56" s="6"/>
      <c r="AN56" s="6">
        <v>1.9080000000000001</v>
      </c>
      <c r="AO56" s="6"/>
      <c r="AP56" s="6"/>
      <c r="AQ56" s="6">
        <v>9778.4849999999969</v>
      </c>
      <c r="AT56" t="s">
        <v>43</v>
      </c>
      <c r="AU56" s="7">
        <f>(0)/9778.485</f>
        <v>0</v>
      </c>
      <c r="AV56" s="7">
        <f>(0)/9778.485</f>
        <v>0</v>
      </c>
      <c r="AW56" s="7">
        <f>(0)/9778.485</f>
        <v>0</v>
      </c>
      <c r="AX56" s="7">
        <f>(0)/9778.485</f>
        <v>0</v>
      </c>
      <c r="AY56" s="7">
        <f>(0)/9778.485</f>
        <v>0</v>
      </c>
      <c r="AZ56" s="7">
        <v>7.4858221902472641E-5</v>
      </c>
      <c r="BA56" s="7">
        <v>8.5473363205036375E-4</v>
      </c>
      <c r="BB56" s="7">
        <f>(0)/9778.485</f>
        <v>0</v>
      </c>
      <c r="BC56" s="7">
        <v>4.3974092101179288E-3</v>
      </c>
      <c r="BD56" s="7">
        <f t="shared" ref="BD56:BJ56" si="103">(0)/9778.485</f>
        <v>0</v>
      </c>
      <c r="BE56" s="7">
        <f t="shared" si="103"/>
        <v>0</v>
      </c>
      <c r="BF56" s="7">
        <f t="shared" si="103"/>
        <v>0</v>
      </c>
      <c r="BG56" s="7">
        <f t="shared" si="103"/>
        <v>0</v>
      </c>
      <c r="BH56" s="7">
        <f t="shared" si="103"/>
        <v>0</v>
      </c>
      <c r="BI56" s="7">
        <f t="shared" si="103"/>
        <v>0</v>
      </c>
      <c r="BJ56" s="7">
        <f t="shared" si="103"/>
        <v>0</v>
      </c>
      <c r="BK56" s="7">
        <v>1.5928029751029946E-2</v>
      </c>
      <c r="BL56" s="7">
        <v>2.1699680471974959E-3</v>
      </c>
      <c r="BM56" s="7">
        <f>(0)/9778.485</f>
        <v>0</v>
      </c>
      <c r="BN56" s="7">
        <f>(0)/9778.485</f>
        <v>0</v>
      </c>
      <c r="BO56" s="7">
        <f>(0)/9778.485</f>
        <v>0</v>
      </c>
      <c r="BP56" s="7">
        <f>(0)/9778.485</f>
        <v>0</v>
      </c>
      <c r="BQ56" s="7">
        <f>(0)/9778.485</f>
        <v>0</v>
      </c>
      <c r="BR56" s="7">
        <v>1.825845210173151E-2</v>
      </c>
      <c r="BS56" s="7">
        <f>(0)/9778.485</f>
        <v>0</v>
      </c>
      <c r="BT56" s="7">
        <f>(0)/9778.485</f>
        <v>0</v>
      </c>
      <c r="BU56" s="7">
        <v>0.91185331879120346</v>
      </c>
      <c r="BV56" s="7">
        <v>8.0380549747737024E-5</v>
      </c>
      <c r="BW56" s="7">
        <v>5.2160431805131375E-3</v>
      </c>
      <c r="BX56" s="7">
        <f>(0)/9778.485</f>
        <v>0</v>
      </c>
      <c r="BY56" s="7">
        <f>(0)/9778.485</f>
        <v>0</v>
      </c>
      <c r="BZ56" s="7">
        <f>(0)/9778.485</f>
        <v>0</v>
      </c>
      <c r="CA56" s="7">
        <v>3.881480617907581E-2</v>
      </c>
      <c r="CB56" s="7">
        <f>(0)/9778.485</f>
        <v>0</v>
      </c>
      <c r="CC56" s="7">
        <f>(0)/9778.485</f>
        <v>0</v>
      </c>
      <c r="CD56" s="7">
        <v>2.1568780848976103E-3</v>
      </c>
      <c r="CE56" s="7">
        <f>(0)/9778.485</f>
        <v>0</v>
      </c>
      <c r="CF56" s="7">
        <f>(0)/9778.485</f>
        <v>0</v>
      </c>
      <c r="CG56" s="7">
        <v>1.9512225053267462E-4</v>
      </c>
      <c r="CH56" s="7">
        <f>(0)/9778.485</f>
        <v>0</v>
      </c>
      <c r="CI56">
        <f>0</f>
        <v>0</v>
      </c>
      <c r="CJ56">
        <v>9778.4849999999969</v>
      </c>
    </row>
    <row r="57" spans="1:88" x14ac:dyDescent="0.25">
      <c r="A57" s="5" t="s">
        <v>234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>
        <v>23.43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>
        <v>23.43</v>
      </c>
      <c r="AT57" t="s">
        <v>234</v>
      </c>
      <c r="AU57" s="7">
        <f t="shared" ref="AU57:BJ57" si="104">(0)/23.43</f>
        <v>0</v>
      </c>
      <c r="AV57" s="7">
        <f t="shared" si="104"/>
        <v>0</v>
      </c>
      <c r="AW57" s="7">
        <f t="shared" si="104"/>
        <v>0</v>
      </c>
      <c r="AX57" s="7">
        <f t="shared" si="104"/>
        <v>0</v>
      </c>
      <c r="AY57" s="7">
        <f t="shared" si="104"/>
        <v>0</v>
      </c>
      <c r="AZ57" s="7">
        <f t="shared" si="104"/>
        <v>0</v>
      </c>
      <c r="BA57" s="7">
        <f t="shared" si="104"/>
        <v>0</v>
      </c>
      <c r="BB57" s="7">
        <f t="shared" si="104"/>
        <v>0</v>
      </c>
      <c r="BC57" s="7">
        <f t="shared" si="104"/>
        <v>0</v>
      </c>
      <c r="BD57" s="7">
        <f t="shared" si="104"/>
        <v>0</v>
      </c>
      <c r="BE57" s="7">
        <f t="shared" si="104"/>
        <v>0</v>
      </c>
      <c r="BF57" s="7">
        <f t="shared" si="104"/>
        <v>0</v>
      </c>
      <c r="BG57" s="7">
        <f t="shared" si="104"/>
        <v>0</v>
      </c>
      <c r="BH57" s="7">
        <f t="shared" si="104"/>
        <v>0</v>
      </c>
      <c r="BI57" s="7">
        <f t="shared" si="104"/>
        <v>0</v>
      </c>
      <c r="BJ57" s="7">
        <f t="shared" si="104"/>
        <v>0</v>
      </c>
      <c r="BK57" s="7">
        <v>1</v>
      </c>
      <c r="BL57" s="7">
        <f t="shared" ref="BL57:CH57" si="105">(0)/23.43</f>
        <v>0</v>
      </c>
      <c r="BM57" s="7">
        <f t="shared" si="105"/>
        <v>0</v>
      </c>
      <c r="BN57" s="7">
        <f t="shared" si="105"/>
        <v>0</v>
      </c>
      <c r="BO57" s="7">
        <f t="shared" si="105"/>
        <v>0</v>
      </c>
      <c r="BP57" s="7">
        <f t="shared" si="105"/>
        <v>0</v>
      </c>
      <c r="BQ57" s="7">
        <f t="shared" si="105"/>
        <v>0</v>
      </c>
      <c r="BR57" s="7">
        <f t="shared" si="105"/>
        <v>0</v>
      </c>
      <c r="BS57" s="7">
        <f t="shared" si="105"/>
        <v>0</v>
      </c>
      <c r="BT57" s="7">
        <f t="shared" si="105"/>
        <v>0</v>
      </c>
      <c r="BU57" s="7">
        <f t="shared" si="105"/>
        <v>0</v>
      </c>
      <c r="BV57" s="7">
        <f t="shared" si="105"/>
        <v>0</v>
      </c>
      <c r="BW57" s="7">
        <f t="shared" si="105"/>
        <v>0</v>
      </c>
      <c r="BX57" s="7">
        <f t="shared" si="105"/>
        <v>0</v>
      </c>
      <c r="BY57" s="7">
        <f t="shared" si="105"/>
        <v>0</v>
      </c>
      <c r="BZ57" s="7">
        <f t="shared" si="105"/>
        <v>0</v>
      </c>
      <c r="CA57" s="7">
        <f t="shared" si="105"/>
        <v>0</v>
      </c>
      <c r="CB57" s="7">
        <f t="shared" si="105"/>
        <v>0</v>
      </c>
      <c r="CC57" s="7">
        <f t="shared" si="105"/>
        <v>0</v>
      </c>
      <c r="CD57" s="7">
        <f t="shared" si="105"/>
        <v>0</v>
      </c>
      <c r="CE57" s="7">
        <f t="shared" si="105"/>
        <v>0</v>
      </c>
      <c r="CF57" s="7">
        <f t="shared" si="105"/>
        <v>0</v>
      </c>
      <c r="CG57" s="7">
        <f t="shared" si="105"/>
        <v>0</v>
      </c>
      <c r="CH57" s="7">
        <f t="shared" si="105"/>
        <v>0</v>
      </c>
      <c r="CI57">
        <f>0</f>
        <v>0</v>
      </c>
      <c r="CJ57">
        <v>23.43</v>
      </c>
    </row>
    <row r="58" spans="1:88" x14ac:dyDescent="0.25">
      <c r="A58" s="5" t="s">
        <v>282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>
        <v>5.2649999999999997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>
        <v>8.136000000000001</v>
      </c>
      <c r="AN58" s="6"/>
      <c r="AO58" s="6">
        <v>1.6800000000000002</v>
      </c>
      <c r="AP58" s="6"/>
      <c r="AQ58" s="6">
        <v>15.081</v>
      </c>
      <c r="AT58" t="s">
        <v>282</v>
      </c>
      <c r="AU58" s="7">
        <f t="shared" ref="AU58:BQ58" si="106">(0)/15.081</f>
        <v>0</v>
      </c>
      <c r="AV58" s="7">
        <f t="shared" si="106"/>
        <v>0</v>
      </c>
      <c r="AW58" s="7">
        <f t="shared" si="106"/>
        <v>0</v>
      </c>
      <c r="AX58" s="7">
        <f t="shared" si="106"/>
        <v>0</v>
      </c>
      <c r="AY58" s="7">
        <f t="shared" si="106"/>
        <v>0</v>
      </c>
      <c r="AZ58" s="7">
        <f t="shared" si="106"/>
        <v>0</v>
      </c>
      <c r="BA58" s="7">
        <f t="shared" si="106"/>
        <v>0</v>
      </c>
      <c r="BB58" s="7">
        <f t="shared" si="106"/>
        <v>0</v>
      </c>
      <c r="BC58" s="7">
        <f t="shared" si="106"/>
        <v>0</v>
      </c>
      <c r="BD58" s="7">
        <f t="shared" si="106"/>
        <v>0</v>
      </c>
      <c r="BE58" s="7">
        <f t="shared" si="106"/>
        <v>0</v>
      </c>
      <c r="BF58" s="7">
        <f t="shared" si="106"/>
        <v>0</v>
      </c>
      <c r="BG58" s="7">
        <f t="shared" si="106"/>
        <v>0</v>
      </c>
      <c r="BH58" s="7">
        <f t="shared" si="106"/>
        <v>0</v>
      </c>
      <c r="BI58" s="7">
        <f t="shared" si="106"/>
        <v>0</v>
      </c>
      <c r="BJ58" s="7">
        <f t="shared" si="106"/>
        <v>0</v>
      </c>
      <c r="BK58" s="7">
        <f t="shared" si="106"/>
        <v>0</v>
      </c>
      <c r="BL58" s="7">
        <f t="shared" si="106"/>
        <v>0</v>
      </c>
      <c r="BM58" s="7">
        <f t="shared" si="106"/>
        <v>0</v>
      </c>
      <c r="BN58" s="7">
        <f t="shared" si="106"/>
        <v>0</v>
      </c>
      <c r="BO58" s="7">
        <f t="shared" si="106"/>
        <v>0</v>
      </c>
      <c r="BP58" s="7">
        <f t="shared" si="106"/>
        <v>0</v>
      </c>
      <c r="BQ58" s="7">
        <f t="shared" si="106"/>
        <v>0</v>
      </c>
      <c r="BR58" s="7">
        <v>0.34911478018699027</v>
      </c>
      <c r="BS58" s="7">
        <f t="shared" ref="BS58:CE58" si="107">(0)/15.081</f>
        <v>0</v>
      </c>
      <c r="BT58" s="7">
        <f t="shared" si="107"/>
        <v>0</v>
      </c>
      <c r="BU58" s="7">
        <f t="shared" si="107"/>
        <v>0</v>
      </c>
      <c r="BV58" s="7">
        <f t="shared" si="107"/>
        <v>0</v>
      </c>
      <c r="BW58" s="7">
        <f t="shared" si="107"/>
        <v>0</v>
      </c>
      <c r="BX58" s="7">
        <f t="shared" si="107"/>
        <v>0</v>
      </c>
      <c r="BY58" s="7">
        <f t="shared" si="107"/>
        <v>0</v>
      </c>
      <c r="BZ58" s="7">
        <f t="shared" si="107"/>
        <v>0</v>
      </c>
      <c r="CA58" s="7">
        <f t="shared" si="107"/>
        <v>0</v>
      </c>
      <c r="CB58" s="7">
        <f t="shared" si="107"/>
        <v>0</v>
      </c>
      <c r="CC58" s="7">
        <f t="shared" si="107"/>
        <v>0</v>
      </c>
      <c r="CD58" s="7">
        <f t="shared" si="107"/>
        <v>0</v>
      </c>
      <c r="CE58" s="7">
        <f t="shared" si="107"/>
        <v>0</v>
      </c>
      <c r="CF58" s="7">
        <v>0.53948677143425505</v>
      </c>
      <c r="CG58" s="7">
        <f>(0)/15.081</f>
        <v>0</v>
      </c>
      <c r="CH58" s="7">
        <v>0.11139844837875473</v>
      </c>
      <c r="CI58">
        <f>0</f>
        <v>0</v>
      </c>
      <c r="CJ58">
        <v>15.081</v>
      </c>
    </row>
    <row r="59" spans="1:88" x14ac:dyDescent="0.25">
      <c r="A59" s="5" t="s">
        <v>33</v>
      </c>
      <c r="B59" s="6"/>
      <c r="C59" s="6"/>
      <c r="D59" s="6"/>
      <c r="E59" s="6"/>
      <c r="F59" s="6">
        <v>19.733999999999998</v>
      </c>
      <c r="G59" s="6"/>
      <c r="H59" s="6">
        <v>49.767999999999994</v>
      </c>
      <c r="I59" s="6"/>
      <c r="J59" s="6"/>
      <c r="K59" s="6">
        <v>3</v>
      </c>
      <c r="L59" s="6"/>
      <c r="M59" s="6"/>
      <c r="N59" s="6"/>
      <c r="O59" s="6"/>
      <c r="P59" s="6"/>
      <c r="Q59" s="6">
        <v>187.17700000000002</v>
      </c>
      <c r="R59" s="6"/>
      <c r="S59" s="6"/>
      <c r="T59" s="6"/>
      <c r="U59" s="6"/>
      <c r="V59" s="6"/>
      <c r="W59" s="6"/>
      <c r="X59" s="6"/>
      <c r="Y59" s="6"/>
      <c r="Z59" s="6">
        <v>4</v>
      </c>
      <c r="AA59" s="6"/>
      <c r="AB59" s="6">
        <v>4505.241</v>
      </c>
      <c r="AC59" s="6"/>
      <c r="AD59" s="6">
        <v>2</v>
      </c>
      <c r="AE59" s="6"/>
      <c r="AF59" s="6"/>
      <c r="AG59" s="6"/>
      <c r="AH59" s="6"/>
      <c r="AI59" s="6">
        <v>4.1040000000000001</v>
      </c>
      <c r="AJ59" s="6"/>
      <c r="AK59" s="6"/>
      <c r="AL59" s="6"/>
      <c r="AM59" s="6">
        <v>8.1720000000000006</v>
      </c>
      <c r="AN59" s="6"/>
      <c r="AO59" s="6">
        <v>5.12</v>
      </c>
      <c r="AP59" s="6"/>
      <c r="AQ59" s="6">
        <v>4788.3159999999998</v>
      </c>
      <c r="AT59" t="s">
        <v>33</v>
      </c>
      <c r="AU59" s="7">
        <f>(0)/4788.316</f>
        <v>0</v>
      </c>
      <c r="AV59" s="7">
        <f>(0)/4788.316</f>
        <v>0</v>
      </c>
      <c r="AW59" s="7">
        <f>(0)/4788.316</f>
        <v>0</v>
      </c>
      <c r="AX59" s="7">
        <f>(0)/4788.316</f>
        <v>0</v>
      </c>
      <c r="AY59" s="7">
        <v>4.1212818869932558E-3</v>
      </c>
      <c r="AZ59" s="7">
        <f>(0)/4788.316</f>
        <v>0</v>
      </c>
      <c r="BA59" s="7">
        <v>1.0393633168738236E-2</v>
      </c>
      <c r="BB59" s="7">
        <f>(0)/4788.316</f>
        <v>0</v>
      </c>
      <c r="BC59" s="7">
        <f>(0)/4788.316</f>
        <v>0</v>
      </c>
      <c r="BD59" s="7">
        <v>6.2652506643254128E-4</v>
      </c>
      <c r="BE59" s="7">
        <f>(0)/4788.316</f>
        <v>0</v>
      </c>
      <c r="BF59" s="7">
        <f>(0)/4788.316</f>
        <v>0</v>
      </c>
      <c r="BG59" s="7">
        <f>(0)/4788.316</f>
        <v>0</v>
      </c>
      <c r="BH59" s="7">
        <f>(0)/4788.316</f>
        <v>0</v>
      </c>
      <c r="BI59" s="7">
        <f>(0)/4788.316</f>
        <v>0</v>
      </c>
      <c r="BJ59" s="7">
        <v>3.9090360786547929E-2</v>
      </c>
      <c r="BK59" s="7">
        <f t="shared" ref="BK59:BR59" si="108">(0)/4788.316</f>
        <v>0</v>
      </c>
      <c r="BL59" s="7">
        <f t="shared" si="108"/>
        <v>0</v>
      </c>
      <c r="BM59" s="7">
        <f t="shared" si="108"/>
        <v>0</v>
      </c>
      <c r="BN59" s="7">
        <f t="shared" si="108"/>
        <v>0</v>
      </c>
      <c r="BO59" s="7">
        <f t="shared" si="108"/>
        <v>0</v>
      </c>
      <c r="BP59" s="7">
        <f t="shared" si="108"/>
        <v>0</v>
      </c>
      <c r="BQ59" s="7">
        <f t="shared" si="108"/>
        <v>0</v>
      </c>
      <c r="BR59" s="7">
        <f t="shared" si="108"/>
        <v>0</v>
      </c>
      <c r="BS59" s="7">
        <v>8.3536675524338827E-4</v>
      </c>
      <c r="BT59" s="7">
        <f>(0)/4788.316</f>
        <v>0</v>
      </c>
      <c r="BU59" s="7">
        <v>0.94088213893986949</v>
      </c>
      <c r="BV59" s="7">
        <f>(0)/4788.316</f>
        <v>0</v>
      </c>
      <c r="BW59" s="7">
        <v>4.1768337762169413E-4</v>
      </c>
      <c r="BX59" s="7">
        <f>(0)/4788.316</f>
        <v>0</v>
      </c>
      <c r="BY59" s="7">
        <f>(0)/4788.316</f>
        <v>0</v>
      </c>
      <c r="BZ59" s="7">
        <f>(0)/4788.316</f>
        <v>0</v>
      </c>
      <c r="CA59" s="7">
        <f>(0)/4788.316</f>
        <v>0</v>
      </c>
      <c r="CB59" s="7">
        <v>8.5708629087971643E-4</v>
      </c>
      <c r="CC59" s="7">
        <f>(0)/4788.316</f>
        <v>0</v>
      </c>
      <c r="CD59" s="7">
        <f>(0)/4788.316</f>
        <v>0</v>
      </c>
      <c r="CE59" s="7">
        <f>(0)/4788.316</f>
        <v>0</v>
      </c>
      <c r="CF59" s="7">
        <v>1.7066542809622426E-3</v>
      </c>
      <c r="CG59" s="7">
        <f>(0)/4788.316</f>
        <v>0</v>
      </c>
      <c r="CH59" s="7">
        <v>1.069269446711537E-3</v>
      </c>
      <c r="CI59">
        <f>0</f>
        <v>0</v>
      </c>
      <c r="CJ59">
        <v>4788.3159999999998</v>
      </c>
    </row>
    <row r="60" spans="1:88" x14ac:dyDescent="0.25">
      <c r="A60" s="5" t="s">
        <v>65</v>
      </c>
      <c r="B60" s="6"/>
      <c r="C60" s="6"/>
      <c r="D60" s="6"/>
      <c r="E60" s="6"/>
      <c r="F60" s="6"/>
      <c r="G60" s="6">
        <v>57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>
        <v>57</v>
      </c>
      <c r="AT60" t="s">
        <v>65</v>
      </c>
      <c r="AU60" s="7">
        <f>(0)/57</f>
        <v>0</v>
      </c>
      <c r="AV60" s="7">
        <f>(0)/57</f>
        <v>0</v>
      </c>
      <c r="AW60" s="7">
        <f>(0)/57</f>
        <v>0</v>
      </c>
      <c r="AX60" s="7">
        <f>(0)/57</f>
        <v>0</v>
      </c>
      <c r="AY60" s="7">
        <f>(0)/57</f>
        <v>0</v>
      </c>
      <c r="AZ60" s="7">
        <v>1</v>
      </c>
      <c r="BA60" s="7">
        <f t="shared" ref="BA60:CH60" si="109">(0)/57</f>
        <v>0</v>
      </c>
      <c r="BB60" s="7">
        <f t="shared" si="109"/>
        <v>0</v>
      </c>
      <c r="BC60" s="7">
        <f t="shared" si="109"/>
        <v>0</v>
      </c>
      <c r="BD60" s="7">
        <f t="shared" si="109"/>
        <v>0</v>
      </c>
      <c r="BE60" s="7">
        <f t="shared" si="109"/>
        <v>0</v>
      </c>
      <c r="BF60" s="7">
        <f t="shared" si="109"/>
        <v>0</v>
      </c>
      <c r="BG60" s="7">
        <f t="shared" si="109"/>
        <v>0</v>
      </c>
      <c r="BH60" s="7">
        <f t="shared" si="109"/>
        <v>0</v>
      </c>
      <c r="BI60" s="7">
        <f t="shared" si="109"/>
        <v>0</v>
      </c>
      <c r="BJ60" s="7">
        <f t="shared" si="109"/>
        <v>0</v>
      </c>
      <c r="BK60" s="7">
        <f t="shared" si="109"/>
        <v>0</v>
      </c>
      <c r="BL60" s="7">
        <f t="shared" si="109"/>
        <v>0</v>
      </c>
      <c r="BM60" s="7">
        <f t="shared" si="109"/>
        <v>0</v>
      </c>
      <c r="BN60" s="7">
        <f t="shared" si="109"/>
        <v>0</v>
      </c>
      <c r="BO60" s="7">
        <f t="shared" si="109"/>
        <v>0</v>
      </c>
      <c r="BP60" s="7">
        <f t="shared" si="109"/>
        <v>0</v>
      </c>
      <c r="BQ60" s="7">
        <f t="shared" si="109"/>
        <v>0</v>
      </c>
      <c r="BR60" s="7">
        <f t="shared" si="109"/>
        <v>0</v>
      </c>
      <c r="BS60" s="7">
        <f t="shared" si="109"/>
        <v>0</v>
      </c>
      <c r="BT60" s="7">
        <f t="shared" si="109"/>
        <v>0</v>
      </c>
      <c r="BU60" s="7">
        <f t="shared" si="109"/>
        <v>0</v>
      </c>
      <c r="BV60" s="7">
        <f t="shared" si="109"/>
        <v>0</v>
      </c>
      <c r="BW60" s="7">
        <f t="shared" si="109"/>
        <v>0</v>
      </c>
      <c r="BX60" s="7">
        <f t="shared" si="109"/>
        <v>0</v>
      </c>
      <c r="BY60" s="7">
        <f t="shared" si="109"/>
        <v>0</v>
      </c>
      <c r="BZ60" s="7">
        <f t="shared" si="109"/>
        <v>0</v>
      </c>
      <c r="CA60" s="7">
        <f t="shared" si="109"/>
        <v>0</v>
      </c>
      <c r="CB60" s="7">
        <f t="shared" si="109"/>
        <v>0</v>
      </c>
      <c r="CC60" s="7">
        <f t="shared" si="109"/>
        <v>0</v>
      </c>
      <c r="CD60" s="7">
        <f t="shared" si="109"/>
        <v>0</v>
      </c>
      <c r="CE60" s="7">
        <f t="shared" si="109"/>
        <v>0</v>
      </c>
      <c r="CF60" s="7">
        <f t="shared" si="109"/>
        <v>0</v>
      </c>
      <c r="CG60" s="7">
        <f t="shared" si="109"/>
        <v>0</v>
      </c>
      <c r="CH60" s="7">
        <f t="shared" si="109"/>
        <v>0</v>
      </c>
      <c r="CI60">
        <f>0</f>
        <v>0</v>
      </c>
      <c r="CJ60">
        <v>57</v>
      </c>
    </row>
    <row r="61" spans="1:88" x14ac:dyDescent="0.25">
      <c r="A61" s="5" t="s">
        <v>189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>
        <v>2.6659999999999999</v>
      </c>
      <c r="O61" s="6"/>
      <c r="P61" s="6"/>
      <c r="Q61" s="6"/>
      <c r="R61" s="6"/>
      <c r="S61" s="6">
        <v>3</v>
      </c>
      <c r="T61" s="6"/>
      <c r="U61" s="6"/>
      <c r="V61" s="6">
        <v>63</v>
      </c>
      <c r="W61" s="6"/>
      <c r="X61" s="6"/>
      <c r="Y61" s="6">
        <v>11.22</v>
      </c>
      <c r="Z61" s="6"/>
      <c r="AA61" s="6"/>
      <c r="AB61" s="6">
        <v>3.78</v>
      </c>
      <c r="AC61" s="6"/>
      <c r="AD61" s="6"/>
      <c r="AE61" s="6">
        <v>8</v>
      </c>
      <c r="AF61" s="6"/>
      <c r="AG61" s="6"/>
      <c r="AH61" s="6"/>
      <c r="AI61" s="6">
        <v>53.920999999999999</v>
      </c>
      <c r="AJ61" s="6"/>
      <c r="AK61" s="6">
        <v>8.5149999999999988</v>
      </c>
      <c r="AL61" s="6"/>
      <c r="AM61" s="6"/>
      <c r="AN61" s="6"/>
      <c r="AO61" s="6"/>
      <c r="AP61" s="6"/>
      <c r="AQ61" s="6">
        <v>154.10199999999998</v>
      </c>
      <c r="AT61" t="s">
        <v>189</v>
      </c>
      <c r="AU61" s="7">
        <f t="shared" ref="AU61:BF61" si="110">(0)/154.102</f>
        <v>0</v>
      </c>
      <c r="AV61" s="7">
        <f t="shared" si="110"/>
        <v>0</v>
      </c>
      <c r="AW61" s="7">
        <f t="shared" si="110"/>
        <v>0</v>
      </c>
      <c r="AX61" s="7">
        <f t="shared" si="110"/>
        <v>0</v>
      </c>
      <c r="AY61" s="7">
        <f t="shared" si="110"/>
        <v>0</v>
      </c>
      <c r="AZ61" s="7">
        <f t="shared" si="110"/>
        <v>0</v>
      </c>
      <c r="BA61" s="7">
        <f t="shared" si="110"/>
        <v>0</v>
      </c>
      <c r="BB61" s="7">
        <f t="shared" si="110"/>
        <v>0</v>
      </c>
      <c r="BC61" s="7">
        <f t="shared" si="110"/>
        <v>0</v>
      </c>
      <c r="BD61" s="7">
        <f t="shared" si="110"/>
        <v>0</v>
      </c>
      <c r="BE61" s="7">
        <f t="shared" si="110"/>
        <v>0</v>
      </c>
      <c r="BF61" s="7">
        <f t="shared" si="110"/>
        <v>0</v>
      </c>
      <c r="BG61" s="7">
        <v>1.7300229717979003E-2</v>
      </c>
      <c r="BH61" s="7">
        <f>(0)/154.102</f>
        <v>0</v>
      </c>
      <c r="BI61" s="7">
        <f>(0)/154.102</f>
        <v>0</v>
      </c>
      <c r="BJ61" s="7">
        <f>(0)/154.102</f>
        <v>0</v>
      </c>
      <c r="BK61" s="7">
        <f>(0)/154.102</f>
        <v>0</v>
      </c>
      <c r="BL61" s="7">
        <v>1.9467625339061146E-2</v>
      </c>
      <c r="BM61" s="7">
        <f>(0)/154.102</f>
        <v>0</v>
      </c>
      <c r="BN61" s="7">
        <f>(0)/154.102</f>
        <v>0</v>
      </c>
      <c r="BO61" s="7">
        <v>0.40882013212028401</v>
      </c>
      <c r="BP61" s="7">
        <f>(0)/154.102</f>
        <v>0</v>
      </c>
      <c r="BQ61" s="7">
        <f>(0)/154.102</f>
        <v>0</v>
      </c>
      <c r="BR61" s="7">
        <v>7.280891876808869E-2</v>
      </c>
      <c r="BS61" s="7">
        <f>(0)/154.102</f>
        <v>0</v>
      </c>
      <c r="BT61" s="7">
        <f>(0)/154.102</f>
        <v>0</v>
      </c>
      <c r="BU61" s="7">
        <v>2.452920792721704E-2</v>
      </c>
      <c r="BV61" s="7">
        <f>(0)/154.102</f>
        <v>0</v>
      </c>
      <c r="BW61" s="7">
        <f>(0)/154.102</f>
        <v>0</v>
      </c>
      <c r="BX61" s="7">
        <v>5.191366757082972E-2</v>
      </c>
      <c r="BY61" s="7">
        <f>(0)/154.102</f>
        <v>0</v>
      </c>
      <c r="BZ61" s="7">
        <f>(0)/154.102</f>
        <v>0</v>
      </c>
      <c r="CA61" s="7">
        <f>(0)/154.102</f>
        <v>0</v>
      </c>
      <c r="CB61" s="7">
        <v>0.34990460863583867</v>
      </c>
      <c r="CC61" s="7">
        <f>(0)/154.102</f>
        <v>0</v>
      </c>
      <c r="CD61" s="7">
        <v>5.5255609920701873E-2</v>
      </c>
      <c r="CE61" s="7">
        <f>(0)/154.102</f>
        <v>0</v>
      </c>
      <c r="CF61" s="7">
        <f>(0)/154.102</f>
        <v>0</v>
      </c>
      <c r="CG61" s="7">
        <f>(0)/154.102</f>
        <v>0</v>
      </c>
      <c r="CH61" s="7">
        <f>(0)/154.102</f>
        <v>0</v>
      </c>
      <c r="CI61">
        <f>0</f>
        <v>0</v>
      </c>
      <c r="CJ61">
        <v>154.10199999999998</v>
      </c>
    </row>
    <row r="62" spans="1:88" x14ac:dyDescent="0.25">
      <c r="A62" s="5" t="s">
        <v>58</v>
      </c>
      <c r="B62" s="6"/>
      <c r="C62" s="6"/>
      <c r="D62" s="6"/>
      <c r="E62" s="6"/>
      <c r="F62" s="6"/>
      <c r="G62" s="6">
        <v>116</v>
      </c>
      <c r="H62" s="6">
        <v>483.01599999999996</v>
      </c>
      <c r="I62" s="6"/>
      <c r="J62" s="6"/>
      <c r="K62" s="6"/>
      <c r="L62" s="6"/>
      <c r="M62" s="6"/>
      <c r="N62" s="6">
        <v>1.5669999999999999</v>
      </c>
      <c r="O62" s="6"/>
      <c r="P62" s="6">
        <v>7.1959999999999997</v>
      </c>
      <c r="Q62" s="6"/>
      <c r="R62" s="6"/>
      <c r="S62" s="6"/>
      <c r="T62" s="6"/>
      <c r="U62" s="6"/>
      <c r="V62" s="6"/>
      <c r="W62" s="6"/>
      <c r="X62" s="6"/>
      <c r="Y62" s="6">
        <v>1.1060000000000001</v>
      </c>
      <c r="Z62" s="6"/>
      <c r="AA62" s="6"/>
      <c r="AB62" s="6">
        <v>442.73</v>
      </c>
      <c r="AC62" s="6"/>
      <c r="AD62" s="6"/>
      <c r="AE62" s="6"/>
      <c r="AF62" s="6"/>
      <c r="AG62" s="6"/>
      <c r="AH62" s="6"/>
      <c r="AI62" s="6">
        <v>554.57799999999997</v>
      </c>
      <c r="AJ62" s="6"/>
      <c r="AK62" s="6"/>
      <c r="AL62" s="6"/>
      <c r="AM62" s="6"/>
      <c r="AN62" s="6"/>
      <c r="AO62" s="6">
        <v>7.1999999999999993</v>
      </c>
      <c r="AP62" s="6"/>
      <c r="AQ62" s="6">
        <v>1613.393</v>
      </c>
      <c r="AT62" t="s">
        <v>58</v>
      </c>
      <c r="AU62" s="7">
        <f>(0)/1613.393</f>
        <v>0</v>
      </c>
      <c r="AV62" s="7">
        <f>(0)/1613.393</f>
        <v>0</v>
      </c>
      <c r="AW62" s="7">
        <f>(0)/1613.393</f>
        <v>0</v>
      </c>
      <c r="AX62" s="7">
        <f>(0)/1613.393</f>
        <v>0</v>
      </c>
      <c r="AY62" s="7">
        <f>(0)/1613.393</f>
        <v>0</v>
      </c>
      <c r="AZ62" s="7">
        <v>7.1898167402486557E-2</v>
      </c>
      <c r="BA62" s="7">
        <v>0.29937901056965038</v>
      </c>
      <c r="BB62" s="7">
        <f>(0)/1613.393</f>
        <v>0</v>
      </c>
      <c r="BC62" s="7">
        <f>(0)/1613.393</f>
        <v>0</v>
      </c>
      <c r="BD62" s="7">
        <f>(0)/1613.393</f>
        <v>0</v>
      </c>
      <c r="BE62" s="7">
        <f>(0)/1613.393</f>
        <v>0</v>
      </c>
      <c r="BF62" s="7">
        <f>(0)/1613.393</f>
        <v>0</v>
      </c>
      <c r="BG62" s="7">
        <v>9.71245071721521E-4</v>
      </c>
      <c r="BH62" s="7">
        <f>(0)/1613.393</f>
        <v>0</v>
      </c>
      <c r="BI62" s="7">
        <v>4.4601656261059764E-3</v>
      </c>
      <c r="BJ62" s="7">
        <f t="shared" ref="BJ62:BQ62" si="111">(0)/1613.393</f>
        <v>0</v>
      </c>
      <c r="BK62" s="7">
        <f t="shared" si="111"/>
        <v>0</v>
      </c>
      <c r="BL62" s="7">
        <f t="shared" si="111"/>
        <v>0</v>
      </c>
      <c r="BM62" s="7">
        <f t="shared" si="111"/>
        <v>0</v>
      </c>
      <c r="BN62" s="7">
        <f t="shared" si="111"/>
        <v>0</v>
      </c>
      <c r="BO62" s="7">
        <f t="shared" si="111"/>
        <v>0</v>
      </c>
      <c r="BP62" s="7">
        <f t="shared" si="111"/>
        <v>0</v>
      </c>
      <c r="BQ62" s="7">
        <f t="shared" si="111"/>
        <v>0</v>
      </c>
      <c r="BR62" s="7">
        <v>6.8551183747543229E-4</v>
      </c>
      <c r="BS62" s="7">
        <f>(0)/1613.393</f>
        <v>0</v>
      </c>
      <c r="BT62" s="7">
        <f>(0)/1613.393</f>
        <v>0</v>
      </c>
      <c r="BU62" s="7">
        <v>0.27440927288019723</v>
      </c>
      <c r="BV62" s="7">
        <f t="shared" ref="BV62:CA62" si="112">(0)/1613.393</f>
        <v>0</v>
      </c>
      <c r="BW62" s="7">
        <f t="shared" si="112"/>
        <v>0</v>
      </c>
      <c r="BX62" s="7">
        <f t="shared" si="112"/>
        <v>0</v>
      </c>
      <c r="BY62" s="7">
        <f t="shared" si="112"/>
        <v>0</v>
      </c>
      <c r="BZ62" s="7">
        <f t="shared" si="112"/>
        <v>0</v>
      </c>
      <c r="CA62" s="7">
        <f t="shared" si="112"/>
        <v>0</v>
      </c>
      <c r="CB62" s="7">
        <v>0.34373398173910508</v>
      </c>
      <c r="CC62" s="7">
        <f>(0)/1613.393</f>
        <v>0</v>
      </c>
      <c r="CD62" s="7">
        <f>(0)/1613.393</f>
        <v>0</v>
      </c>
      <c r="CE62" s="7">
        <f>(0)/1613.393</f>
        <v>0</v>
      </c>
      <c r="CF62" s="7">
        <f>(0)/1613.393</f>
        <v>0</v>
      </c>
      <c r="CG62" s="7">
        <f>(0)/1613.393</f>
        <v>0</v>
      </c>
      <c r="CH62" s="7">
        <v>4.4626448732577864E-3</v>
      </c>
      <c r="CI62">
        <f>0</f>
        <v>0</v>
      </c>
      <c r="CJ62">
        <v>1613.393</v>
      </c>
    </row>
    <row r="63" spans="1:88" x14ac:dyDescent="0.25">
      <c r="A63" s="5" t="s">
        <v>734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>
        <v>43.84</v>
      </c>
      <c r="AP63" s="6"/>
      <c r="AQ63" s="6">
        <v>43.84</v>
      </c>
      <c r="AT63" t="s">
        <v>734</v>
      </c>
      <c r="AU63" s="7">
        <f t="shared" ref="AU63:CG63" si="113">(0)/43.84</f>
        <v>0</v>
      </c>
      <c r="AV63" s="7">
        <f t="shared" si="113"/>
        <v>0</v>
      </c>
      <c r="AW63" s="7">
        <f t="shared" si="113"/>
        <v>0</v>
      </c>
      <c r="AX63" s="7">
        <f t="shared" si="113"/>
        <v>0</v>
      </c>
      <c r="AY63" s="7">
        <f t="shared" si="113"/>
        <v>0</v>
      </c>
      <c r="AZ63" s="7">
        <f t="shared" si="113"/>
        <v>0</v>
      </c>
      <c r="BA63" s="7">
        <f t="shared" si="113"/>
        <v>0</v>
      </c>
      <c r="BB63" s="7">
        <f t="shared" si="113"/>
        <v>0</v>
      </c>
      <c r="BC63" s="7">
        <f t="shared" si="113"/>
        <v>0</v>
      </c>
      <c r="BD63" s="7">
        <f t="shared" si="113"/>
        <v>0</v>
      </c>
      <c r="BE63" s="7">
        <f t="shared" si="113"/>
        <v>0</v>
      </c>
      <c r="BF63" s="7">
        <f t="shared" si="113"/>
        <v>0</v>
      </c>
      <c r="BG63" s="7">
        <f t="shared" si="113"/>
        <v>0</v>
      </c>
      <c r="BH63" s="7">
        <f t="shared" si="113"/>
        <v>0</v>
      </c>
      <c r="BI63" s="7">
        <f t="shared" si="113"/>
        <v>0</v>
      </c>
      <c r="BJ63" s="7">
        <f t="shared" si="113"/>
        <v>0</v>
      </c>
      <c r="BK63" s="7">
        <f t="shared" si="113"/>
        <v>0</v>
      </c>
      <c r="BL63" s="7">
        <f t="shared" si="113"/>
        <v>0</v>
      </c>
      <c r="BM63" s="7">
        <f t="shared" si="113"/>
        <v>0</v>
      </c>
      <c r="BN63" s="7">
        <f t="shared" si="113"/>
        <v>0</v>
      </c>
      <c r="BO63" s="7">
        <f t="shared" si="113"/>
        <v>0</v>
      </c>
      <c r="BP63" s="7">
        <f t="shared" si="113"/>
        <v>0</v>
      </c>
      <c r="BQ63" s="7">
        <f t="shared" si="113"/>
        <v>0</v>
      </c>
      <c r="BR63" s="7">
        <f t="shared" si="113"/>
        <v>0</v>
      </c>
      <c r="BS63" s="7">
        <f t="shared" si="113"/>
        <v>0</v>
      </c>
      <c r="BT63" s="7">
        <f t="shared" si="113"/>
        <v>0</v>
      </c>
      <c r="BU63" s="7">
        <f t="shared" si="113"/>
        <v>0</v>
      </c>
      <c r="BV63" s="7">
        <f t="shared" si="113"/>
        <v>0</v>
      </c>
      <c r="BW63" s="7">
        <f t="shared" si="113"/>
        <v>0</v>
      </c>
      <c r="BX63" s="7">
        <f t="shared" si="113"/>
        <v>0</v>
      </c>
      <c r="BY63" s="7">
        <f t="shared" si="113"/>
        <v>0</v>
      </c>
      <c r="BZ63" s="7">
        <f t="shared" si="113"/>
        <v>0</v>
      </c>
      <c r="CA63" s="7">
        <f t="shared" si="113"/>
        <v>0</v>
      </c>
      <c r="CB63" s="7">
        <f t="shared" si="113"/>
        <v>0</v>
      </c>
      <c r="CC63" s="7">
        <f t="shared" si="113"/>
        <v>0</v>
      </c>
      <c r="CD63" s="7">
        <f t="shared" si="113"/>
        <v>0</v>
      </c>
      <c r="CE63" s="7">
        <f t="shared" si="113"/>
        <v>0</v>
      </c>
      <c r="CF63" s="7">
        <f t="shared" si="113"/>
        <v>0</v>
      </c>
      <c r="CG63" s="7">
        <f t="shared" si="113"/>
        <v>0</v>
      </c>
      <c r="CH63" s="7">
        <v>1</v>
      </c>
      <c r="CI63">
        <f>0</f>
        <v>0</v>
      </c>
      <c r="CJ63">
        <v>43.84</v>
      </c>
    </row>
    <row r="64" spans="1:88" x14ac:dyDescent="0.25">
      <c r="A64" s="5" t="s">
        <v>47</v>
      </c>
      <c r="B64" s="6"/>
      <c r="C64" s="6"/>
      <c r="D64" s="6"/>
      <c r="E64" s="6"/>
      <c r="F64" s="6"/>
      <c r="G64" s="6">
        <v>206.631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>
        <v>69.605999999999995</v>
      </c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>
        <v>276.23699999999997</v>
      </c>
      <c r="AT64" t="s">
        <v>47</v>
      </c>
      <c r="AU64" s="7">
        <f>(0)/276.237</f>
        <v>0</v>
      </c>
      <c r="AV64" s="7">
        <f>(0)/276.237</f>
        <v>0</v>
      </c>
      <c r="AW64" s="7">
        <f>(0)/276.237</f>
        <v>0</v>
      </c>
      <c r="AX64" s="7">
        <f>(0)/276.237</f>
        <v>0</v>
      </c>
      <c r="AY64" s="7">
        <f>(0)/276.237</f>
        <v>0</v>
      </c>
      <c r="AZ64" s="7">
        <v>0.74802072133711284</v>
      </c>
      <c r="BA64" s="7">
        <f t="shared" ref="BA64:BT64" si="114">(0)/276.237</f>
        <v>0</v>
      </c>
      <c r="BB64" s="7">
        <f t="shared" si="114"/>
        <v>0</v>
      </c>
      <c r="BC64" s="7">
        <f t="shared" si="114"/>
        <v>0</v>
      </c>
      <c r="BD64" s="7">
        <f t="shared" si="114"/>
        <v>0</v>
      </c>
      <c r="BE64" s="7">
        <f t="shared" si="114"/>
        <v>0</v>
      </c>
      <c r="BF64" s="7">
        <f t="shared" si="114"/>
        <v>0</v>
      </c>
      <c r="BG64" s="7">
        <f t="shared" si="114"/>
        <v>0</v>
      </c>
      <c r="BH64" s="7">
        <f t="shared" si="114"/>
        <v>0</v>
      </c>
      <c r="BI64" s="7">
        <f t="shared" si="114"/>
        <v>0</v>
      </c>
      <c r="BJ64" s="7">
        <f t="shared" si="114"/>
        <v>0</v>
      </c>
      <c r="BK64" s="7">
        <f t="shared" si="114"/>
        <v>0</v>
      </c>
      <c r="BL64" s="7">
        <f t="shared" si="114"/>
        <v>0</v>
      </c>
      <c r="BM64" s="7">
        <f t="shared" si="114"/>
        <v>0</v>
      </c>
      <c r="BN64" s="7">
        <f t="shared" si="114"/>
        <v>0</v>
      </c>
      <c r="BO64" s="7">
        <f t="shared" si="114"/>
        <v>0</v>
      </c>
      <c r="BP64" s="7">
        <f t="shared" si="114"/>
        <v>0</v>
      </c>
      <c r="BQ64" s="7">
        <f t="shared" si="114"/>
        <v>0</v>
      </c>
      <c r="BR64" s="7">
        <f t="shared" si="114"/>
        <v>0</v>
      </c>
      <c r="BS64" s="7">
        <f t="shared" si="114"/>
        <v>0</v>
      </c>
      <c r="BT64" s="7">
        <f t="shared" si="114"/>
        <v>0</v>
      </c>
      <c r="BU64" s="7">
        <v>0.25197927866288733</v>
      </c>
      <c r="BV64" s="7">
        <f t="shared" ref="BV64:CH64" si="115">(0)/276.237</f>
        <v>0</v>
      </c>
      <c r="BW64" s="7">
        <f t="shared" si="115"/>
        <v>0</v>
      </c>
      <c r="BX64" s="7">
        <f t="shared" si="115"/>
        <v>0</v>
      </c>
      <c r="BY64" s="7">
        <f t="shared" si="115"/>
        <v>0</v>
      </c>
      <c r="BZ64" s="7">
        <f t="shared" si="115"/>
        <v>0</v>
      </c>
      <c r="CA64" s="7">
        <f t="shared" si="115"/>
        <v>0</v>
      </c>
      <c r="CB64" s="7">
        <f t="shared" si="115"/>
        <v>0</v>
      </c>
      <c r="CC64" s="7">
        <f t="shared" si="115"/>
        <v>0</v>
      </c>
      <c r="CD64" s="7">
        <f t="shared" si="115"/>
        <v>0</v>
      </c>
      <c r="CE64" s="7">
        <f t="shared" si="115"/>
        <v>0</v>
      </c>
      <c r="CF64" s="7">
        <f t="shared" si="115"/>
        <v>0</v>
      </c>
      <c r="CG64" s="7">
        <f t="shared" si="115"/>
        <v>0</v>
      </c>
      <c r="CH64" s="7">
        <f t="shared" si="115"/>
        <v>0</v>
      </c>
      <c r="CI64">
        <f>0</f>
        <v>0</v>
      </c>
      <c r="CJ64">
        <v>276.23699999999997</v>
      </c>
    </row>
    <row r="65" spans="1:88" x14ac:dyDescent="0.25">
      <c r="A65" s="5" t="s">
        <v>41</v>
      </c>
      <c r="B65" s="6"/>
      <c r="C65" s="6"/>
      <c r="D65" s="6"/>
      <c r="E65" s="6"/>
      <c r="F65" s="6"/>
      <c r="G65" s="6">
        <v>28.450000000000003</v>
      </c>
      <c r="H65" s="6">
        <v>34.393999999999998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>
        <v>3.1320000000000001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>
        <v>65.975999999999999</v>
      </c>
      <c r="AT65" t="s">
        <v>41</v>
      </c>
      <c r="AU65" s="7">
        <f>(0)/65.976</f>
        <v>0</v>
      </c>
      <c r="AV65" s="7">
        <f>(0)/65.976</f>
        <v>0</v>
      </c>
      <c r="AW65" s="7">
        <f>(0)/65.976</f>
        <v>0</v>
      </c>
      <c r="AX65" s="7">
        <f>(0)/65.976</f>
        <v>0</v>
      </c>
      <c r="AY65" s="7">
        <f>(0)/65.976</f>
        <v>0</v>
      </c>
      <c r="AZ65" s="7">
        <v>0.43121741239238515</v>
      </c>
      <c r="BA65" s="7">
        <v>0.52131077967745842</v>
      </c>
      <c r="BB65" s="7">
        <f t="shared" ref="BB65:BV65" si="116">(0)/65.976</f>
        <v>0</v>
      </c>
      <c r="BC65" s="7">
        <f t="shared" si="116"/>
        <v>0</v>
      </c>
      <c r="BD65" s="7">
        <f t="shared" si="116"/>
        <v>0</v>
      </c>
      <c r="BE65" s="7">
        <f t="shared" si="116"/>
        <v>0</v>
      </c>
      <c r="BF65" s="7">
        <f t="shared" si="116"/>
        <v>0</v>
      </c>
      <c r="BG65" s="7">
        <f t="shared" si="116"/>
        <v>0</v>
      </c>
      <c r="BH65" s="7">
        <f t="shared" si="116"/>
        <v>0</v>
      </c>
      <c r="BI65" s="7">
        <f t="shared" si="116"/>
        <v>0</v>
      </c>
      <c r="BJ65" s="7">
        <f t="shared" si="116"/>
        <v>0</v>
      </c>
      <c r="BK65" s="7">
        <f t="shared" si="116"/>
        <v>0</v>
      </c>
      <c r="BL65" s="7">
        <f t="shared" si="116"/>
        <v>0</v>
      </c>
      <c r="BM65" s="7">
        <f t="shared" si="116"/>
        <v>0</v>
      </c>
      <c r="BN65" s="7">
        <f t="shared" si="116"/>
        <v>0</v>
      </c>
      <c r="BO65" s="7">
        <f t="shared" si="116"/>
        <v>0</v>
      </c>
      <c r="BP65" s="7">
        <f t="shared" si="116"/>
        <v>0</v>
      </c>
      <c r="BQ65" s="7">
        <f t="shared" si="116"/>
        <v>0</v>
      </c>
      <c r="BR65" s="7">
        <f t="shared" si="116"/>
        <v>0</v>
      </c>
      <c r="BS65" s="7">
        <f t="shared" si="116"/>
        <v>0</v>
      </c>
      <c r="BT65" s="7">
        <f t="shared" si="116"/>
        <v>0</v>
      </c>
      <c r="BU65" s="7">
        <f t="shared" si="116"/>
        <v>0</v>
      </c>
      <c r="BV65" s="7">
        <f t="shared" si="116"/>
        <v>0</v>
      </c>
      <c r="BW65" s="7">
        <v>4.7471807930156422E-2</v>
      </c>
      <c r="BX65" s="7">
        <f t="shared" ref="BX65:CH65" si="117">(0)/65.976</f>
        <v>0</v>
      </c>
      <c r="BY65" s="7">
        <f t="shared" si="117"/>
        <v>0</v>
      </c>
      <c r="BZ65" s="7">
        <f t="shared" si="117"/>
        <v>0</v>
      </c>
      <c r="CA65" s="7">
        <f t="shared" si="117"/>
        <v>0</v>
      </c>
      <c r="CB65" s="7">
        <f t="shared" si="117"/>
        <v>0</v>
      </c>
      <c r="CC65" s="7">
        <f t="shared" si="117"/>
        <v>0</v>
      </c>
      <c r="CD65" s="7">
        <f t="shared" si="117"/>
        <v>0</v>
      </c>
      <c r="CE65" s="7">
        <f t="shared" si="117"/>
        <v>0</v>
      </c>
      <c r="CF65" s="7">
        <f t="shared" si="117"/>
        <v>0</v>
      </c>
      <c r="CG65" s="7">
        <f t="shared" si="117"/>
        <v>0</v>
      </c>
      <c r="CH65" s="7">
        <f t="shared" si="117"/>
        <v>0</v>
      </c>
      <c r="CI65">
        <f>0</f>
        <v>0</v>
      </c>
      <c r="CJ65">
        <v>65.975999999999999</v>
      </c>
    </row>
    <row r="66" spans="1:88" x14ac:dyDescent="0.25">
      <c r="A66" s="5" t="s">
        <v>305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>
        <v>3.7760000000000002</v>
      </c>
      <c r="AC66" s="6"/>
      <c r="AD66" s="6"/>
      <c r="AE66" s="6"/>
      <c r="AF66" s="6"/>
      <c r="AG66" s="6"/>
      <c r="AH66" s="6"/>
      <c r="AI66" s="6">
        <v>922.077</v>
      </c>
      <c r="AJ66" s="6"/>
      <c r="AK66" s="6"/>
      <c r="AL66" s="6"/>
      <c r="AM66" s="6"/>
      <c r="AN66" s="6"/>
      <c r="AO66" s="6"/>
      <c r="AP66" s="6"/>
      <c r="AQ66" s="6">
        <v>925.85299999999995</v>
      </c>
      <c r="AT66" t="s">
        <v>305</v>
      </c>
      <c r="AU66" s="7">
        <f t="shared" ref="AU66:BT66" si="118">(0)/925.853</f>
        <v>0</v>
      </c>
      <c r="AV66" s="7">
        <f t="shared" si="118"/>
        <v>0</v>
      </c>
      <c r="AW66" s="7">
        <f t="shared" si="118"/>
        <v>0</v>
      </c>
      <c r="AX66" s="7">
        <f t="shared" si="118"/>
        <v>0</v>
      </c>
      <c r="AY66" s="7">
        <f t="shared" si="118"/>
        <v>0</v>
      </c>
      <c r="AZ66" s="7">
        <f t="shared" si="118"/>
        <v>0</v>
      </c>
      <c r="BA66" s="7">
        <f t="shared" si="118"/>
        <v>0</v>
      </c>
      <c r="BB66" s="7">
        <f t="shared" si="118"/>
        <v>0</v>
      </c>
      <c r="BC66" s="7">
        <f t="shared" si="118"/>
        <v>0</v>
      </c>
      <c r="BD66" s="7">
        <f t="shared" si="118"/>
        <v>0</v>
      </c>
      <c r="BE66" s="7">
        <f t="shared" si="118"/>
        <v>0</v>
      </c>
      <c r="BF66" s="7">
        <f t="shared" si="118"/>
        <v>0</v>
      </c>
      <c r="BG66" s="7">
        <f t="shared" si="118"/>
        <v>0</v>
      </c>
      <c r="BH66" s="7">
        <f t="shared" si="118"/>
        <v>0</v>
      </c>
      <c r="BI66" s="7">
        <f t="shared" si="118"/>
        <v>0</v>
      </c>
      <c r="BJ66" s="7">
        <f t="shared" si="118"/>
        <v>0</v>
      </c>
      <c r="BK66" s="7">
        <f t="shared" si="118"/>
        <v>0</v>
      </c>
      <c r="BL66" s="7">
        <f t="shared" si="118"/>
        <v>0</v>
      </c>
      <c r="BM66" s="7">
        <f t="shared" si="118"/>
        <v>0</v>
      </c>
      <c r="BN66" s="7">
        <f t="shared" si="118"/>
        <v>0</v>
      </c>
      <c r="BO66" s="7">
        <f t="shared" si="118"/>
        <v>0</v>
      </c>
      <c r="BP66" s="7">
        <f t="shared" si="118"/>
        <v>0</v>
      </c>
      <c r="BQ66" s="7">
        <f t="shared" si="118"/>
        <v>0</v>
      </c>
      <c r="BR66" s="7">
        <f t="shared" si="118"/>
        <v>0</v>
      </c>
      <c r="BS66" s="7">
        <f t="shared" si="118"/>
        <v>0</v>
      </c>
      <c r="BT66" s="7">
        <f t="shared" si="118"/>
        <v>0</v>
      </c>
      <c r="BU66" s="7">
        <v>4.0784012148796841E-3</v>
      </c>
      <c r="BV66" s="7">
        <f t="shared" ref="BV66:CA66" si="119">(0)/925.853</f>
        <v>0</v>
      </c>
      <c r="BW66" s="7">
        <f t="shared" si="119"/>
        <v>0</v>
      </c>
      <c r="BX66" s="7">
        <f t="shared" si="119"/>
        <v>0</v>
      </c>
      <c r="BY66" s="7">
        <f t="shared" si="119"/>
        <v>0</v>
      </c>
      <c r="BZ66" s="7">
        <f t="shared" si="119"/>
        <v>0</v>
      </c>
      <c r="CA66" s="7">
        <f t="shared" si="119"/>
        <v>0</v>
      </c>
      <c r="CB66" s="7">
        <v>0.99592159878512032</v>
      </c>
      <c r="CC66" s="7">
        <f t="shared" ref="CC66:CH66" si="120">(0)/925.853</f>
        <v>0</v>
      </c>
      <c r="CD66" s="7">
        <f t="shared" si="120"/>
        <v>0</v>
      </c>
      <c r="CE66" s="7">
        <f t="shared" si="120"/>
        <v>0</v>
      </c>
      <c r="CF66" s="7">
        <f t="shared" si="120"/>
        <v>0</v>
      </c>
      <c r="CG66" s="7">
        <f t="shared" si="120"/>
        <v>0</v>
      </c>
      <c r="CH66" s="7">
        <f t="shared" si="120"/>
        <v>0</v>
      </c>
      <c r="CI66">
        <f>0</f>
        <v>0</v>
      </c>
      <c r="CJ66">
        <v>925.85299999999995</v>
      </c>
    </row>
    <row r="67" spans="1:88" x14ac:dyDescent="0.25">
      <c r="A67" s="5" t="s">
        <v>126</v>
      </c>
      <c r="B67" s="6"/>
      <c r="C67" s="6"/>
      <c r="D67" s="6"/>
      <c r="E67" s="6"/>
      <c r="F67" s="6"/>
      <c r="G67" s="6"/>
      <c r="H67" s="6">
        <v>3.7280000000000002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>
        <v>50.351999999999997</v>
      </c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>
        <v>54.08</v>
      </c>
      <c r="AT67" t="s">
        <v>126</v>
      </c>
      <c r="AU67" s="7">
        <f t="shared" ref="AU67:AZ67" si="121">(0)/54.08</f>
        <v>0</v>
      </c>
      <c r="AV67" s="7">
        <f t="shared" si="121"/>
        <v>0</v>
      </c>
      <c r="AW67" s="7">
        <f t="shared" si="121"/>
        <v>0</v>
      </c>
      <c r="AX67" s="7">
        <f t="shared" si="121"/>
        <v>0</v>
      </c>
      <c r="AY67" s="7">
        <f t="shared" si="121"/>
        <v>0</v>
      </c>
      <c r="AZ67" s="7">
        <f t="shared" si="121"/>
        <v>0</v>
      </c>
      <c r="BA67" s="7">
        <v>6.893491124260355E-2</v>
      </c>
      <c r="BB67" s="7">
        <f t="shared" ref="BB67:BT67" si="122">(0)/54.08</f>
        <v>0</v>
      </c>
      <c r="BC67" s="7">
        <f t="shared" si="122"/>
        <v>0</v>
      </c>
      <c r="BD67" s="7">
        <f t="shared" si="122"/>
        <v>0</v>
      </c>
      <c r="BE67" s="7">
        <f t="shared" si="122"/>
        <v>0</v>
      </c>
      <c r="BF67" s="7">
        <f t="shared" si="122"/>
        <v>0</v>
      </c>
      <c r="BG67" s="7">
        <f t="shared" si="122"/>
        <v>0</v>
      </c>
      <c r="BH67" s="7">
        <f t="shared" si="122"/>
        <v>0</v>
      </c>
      <c r="BI67" s="7">
        <f t="shared" si="122"/>
        <v>0</v>
      </c>
      <c r="BJ67" s="7">
        <f t="shared" si="122"/>
        <v>0</v>
      </c>
      <c r="BK67" s="7">
        <f t="shared" si="122"/>
        <v>0</v>
      </c>
      <c r="BL67" s="7">
        <f t="shared" si="122"/>
        <v>0</v>
      </c>
      <c r="BM67" s="7">
        <f t="shared" si="122"/>
        <v>0</v>
      </c>
      <c r="BN67" s="7">
        <f t="shared" si="122"/>
        <v>0</v>
      </c>
      <c r="BO67" s="7">
        <f t="shared" si="122"/>
        <v>0</v>
      </c>
      <c r="BP67" s="7">
        <f t="shared" si="122"/>
        <v>0</v>
      </c>
      <c r="BQ67" s="7">
        <f t="shared" si="122"/>
        <v>0</v>
      </c>
      <c r="BR67" s="7">
        <f t="shared" si="122"/>
        <v>0</v>
      </c>
      <c r="BS67" s="7">
        <f t="shared" si="122"/>
        <v>0</v>
      </c>
      <c r="BT67" s="7">
        <f t="shared" si="122"/>
        <v>0</v>
      </c>
      <c r="BU67" s="7">
        <v>0.93106508875739646</v>
      </c>
      <c r="BV67" s="7">
        <f t="shared" ref="BV67:CH67" si="123">(0)/54.08</f>
        <v>0</v>
      </c>
      <c r="BW67" s="7">
        <f t="shared" si="123"/>
        <v>0</v>
      </c>
      <c r="BX67" s="7">
        <f t="shared" si="123"/>
        <v>0</v>
      </c>
      <c r="BY67" s="7">
        <f t="shared" si="123"/>
        <v>0</v>
      </c>
      <c r="BZ67" s="7">
        <f t="shared" si="123"/>
        <v>0</v>
      </c>
      <c r="CA67" s="7">
        <f t="shared" si="123"/>
        <v>0</v>
      </c>
      <c r="CB67" s="7">
        <f t="shared" si="123"/>
        <v>0</v>
      </c>
      <c r="CC67" s="7">
        <f t="shared" si="123"/>
        <v>0</v>
      </c>
      <c r="CD67" s="7">
        <f t="shared" si="123"/>
        <v>0</v>
      </c>
      <c r="CE67" s="7">
        <f t="shared" si="123"/>
        <v>0</v>
      </c>
      <c r="CF67" s="7">
        <f t="shared" si="123"/>
        <v>0</v>
      </c>
      <c r="CG67" s="7">
        <f t="shared" si="123"/>
        <v>0</v>
      </c>
      <c r="CH67" s="7">
        <f t="shared" si="123"/>
        <v>0</v>
      </c>
      <c r="CI67">
        <f>0</f>
        <v>0</v>
      </c>
      <c r="CJ67">
        <v>54.08</v>
      </c>
    </row>
    <row r="68" spans="1:88" x14ac:dyDescent="0.25">
      <c r="A68" s="5" t="s">
        <v>91</v>
      </c>
      <c r="B68" s="6"/>
      <c r="C68" s="6"/>
      <c r="D68" s="6"/>
      <c r="E68" s="6"/>
      <c r="F68" s="6"/>
      <c r="G68" s="6">
        <v>0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>
        <v>0</v>
      </c>
      <c r="AT68" t="s">
        <v>91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>
        <f>0</f>
        <v>0</v>
      </c>
      <c r="CJ68">
        <v>0</v>
      </c>
    </row>
    <row r="69" spans="1:88" x14ac:dyDescent="0.25">
      <c r="A69" s="5" t="s">
        <v>69</v>
      </c>
      <c r="B69" s="6"/>
      <c r="C69" s="6"/>
      <c r="D69" s="6"/>
      <c r="E69" s="6"/>
      <c r="F69" s="6"/>
      <c r="G69" s="6">
        <v>16109.216999999999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>
        <v>16109.216999999999</v>
      </c>
      <c r="AT69" t="s">
        <v>69</v>
      </c>
      <c r="AU69" s="7">
        <f>(0)/16109.217</f>
        <v>0</v>
      </c>
      <c r="AV69" s="7">
        <f>(0)/16109.217</f>
        <v>0</v>
      </c>
      <c r="AW69" s="7">
        <f>(0)/16109.217</f>
        <v>0</v>
      </c>
      <c r="AX69" s="7">
        <f>(0)/16109.217</f>
        <v>0</v>
      </c>
      <c r="AY69" s="7">
        <f>(0)/16109.217</f>
        <v>0</v>
      </c>
      <c r="AZ69" s="7">
        <v>1</v>
      </c>
      <c r="BA69" s="7">
        <f t="shared" ref="BA69:CH69" si="124">(0)/16109.217</f>
        <v>0</v>
      </c>
      <c r="BB69" s="7">
        <f t="shared" si="124"/>
        <v>0</v>
      </c>
      <c r="BC69" s="7">
        <f t="shared" si="124"/>
        <v>0</v>
      </c>
      <c r="BD69" s="7">
        <f t="shared" si="124"/>
        <v>0</v>
      </c>
      <c r="BE69" s="7">
        <f t="shared" si="124"/>
        <v>0</v>
      </c>
      <c r="BF69" s="7">
        <f t="shared" si="124"/>
        <v>0</v>
      </c>
      <c r="BG69" s="7">
        <f t="shared" si="124"/>
        <v>0</v>
      </c>
      <c r="BH69" s="7">
        <f t="shared" si="124"/>
        <v>0</v>
      </c>
      <c r="BI69" s="7">
        <f t="shared" si="124"/>
        <v>0</v>
      </c>
      <c r="BJ69" s="7">
        <f t="shared" si="124"/>
        <v>0</v>
      </c>
      <c r="BK69" s="7">
        <f t="shared" si="124"/>
        <v>0</v>
      </c>
      <c r="BL69" s="7">
        <f t="shared" si="124"/>
        <v>0</v>
      </c>
      <c r="BM69" s="7">
        <f t="shared" si="124"/>
        <v>0</v>
      </c>
      <c r="BN69" s="7">
        <f t="shared" si="124"/>
        <v>0</v>
      </c>
      <c r="BO69" s="7">
        <f t="shared" si="124"/>
        <v>0</v>
      </c>
      <c r="BP69" s="7">
        <f t="shared" si="124"/>
        <v>0</v>
      </c>
      <c r="BQ69" s="7">
        <f t="shared" si="124"/>
        <v>0</v>
      </c>
      <c r="BR69" s="7">
        <f t="shared" si="124"/>
        <v>0</v>
      </c>
      <c r="BS69" s="7">
        <f t="shared" si="124"/>
        <v>0</v>
      </c>
      <c r="BT69" s="7">
        <f t="shared" si="124"/>
        <v>0</v>
      </c>
      <c r="BU69" s="7">
        <f t="shared" si="124"/>
        <v>0</v>
      </c>
      <c r="BV69" s="7">
        <f t="shared" si="124"/>
        <v>0</v>
      </c>
      <c r="BW69" s="7">
        <f t="shared" si="124"/>
        <v>0</v>
      </c>
      <c r="BX69" s="7">
        <f t="shared" si="124"/>
        <v>0</v>
      </c>
      <c r="BY69" s="7">
        <f t="shared" si="124"/>
        <v>0</v>
      </c>
      <c r="BZ69" s="7">
        <f t="shared" si="124"/>
        <v>0</v>
      </c>
      <c r="CA69" s="7">
        <f t="shared" si="124"/>
        <v>0</v>
      </c>
      <c r="CB69" s="7">
        <f t="shared" si="124"/>
        <v>0</v>
      </c>
      <c r="CC69" s="7">
        <f t="shared" si="124"/>
        <v>0</v>
      </c>
      <c r="CD69" s="7">
        <f t="shared" si="124"/>
        <v>0</v>
      </c>
      <c r="CE69" s="7">
        <f t="shared" si="124"/>
        <v>0</v>
      </c>
      <c r="CF69" s="7">
        <f t="shared" si="124"/>
        <v>0</v>
      </c>
      <c r="CG69" s="7">
        <f t="shared" si="124"/>
        <v>0</v>
      </c>
      <c r="CH69" s="7">
        <f t="shared" si="124"/>
        <v>0</v>
      </c>
      <c r="CI69">
        <f>0</f>
        <v>0</v>
      </c>
      <c r="CJ69">
        <v>16109.216999999999</v>
      </c>
    </row>
    <row r="70" spans="1:88" x14ac:dyDescent="0.25">
      <c r="A70" s="5" t="s">
        <v>67</v>
      </c>
      <c r="B70" s="6"/>
      <c r="C70" s="6"/>
      <c r="D70" s="6"/>
      <c r="E70" s="6"/>
      <c r="F70" s="6"/>
      <c r="G70" s="6">
        <v>1221.5520000000001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>
        <v>1221.5520000000001</v>
      </c>
      <c r="AT70" t="s">
        <v>67</v>
      </c>
      <c r="AU70" s="7">
        <f>(0)/1221.552</f>
        <v>0</v>
      </c>
      <c r="AV70" s="7">
        <f>(0)/1221.552</f>
        <v>0</v>
      </c>
      <c r="AW70" s="7">
        <f>(0)/1221.552</f>
        <v>0</v>
      </c>
      <c r="AX70" s="7">
        <f>(0)/1221.552</f>
        <v>0</v>
      </c>
      <c r="AY70" s="7">
        <f>(0)/1221.552</f>
        <v>0</v>
      </c>
      <c r="AZ70" s="7">
        <v>1</v>
      </c>
      <c r="BA70" s="7">
        <f t="shared" ref="BA70:CH70" si="125">(0)/1221.552</f>
        <v>0</v>
      </c>
      <c r="BB70" s="7">
        <f t="shared" si="125"/>
        <v>0</v>
      </c>
      <c r="BC70" s="7">
        <f t="shared" si="125"/>
        <v>0</v>
      </c>
      <c r="BD70" s="7">
        <f t="shared" si="125"/>
        <v>0</v>
      </c>
      <c r="BE70" s="7">
        <f t="shared" si="125"/>
        <v>0</v>
      </c>
      <c r="BF70" s="7">
        <f t="shared" si="125"/>
        <v>0</v>
      </c>
      <c r="BG70" s="7">
        <f t="shared" si="125"/>
        <v>0</v>
      </c>
      <c r="BH70" s="7">
        <f t="shared" si="125"/>
        <v>0</v>
      </c>
      <c r="BI70" s="7">
        <f t="shared" si="125"/>
        <v>0</v>
      </c>
      <c r="BJ70" s="7">
        <f t="shared" si="125"/>
        <v>0</v>
      </c>
      <c r="BK70" s="7">
        <f t="shared" si="125"/>
        <v>0</v>
      </c>
      <c r="BL70" s="7">
        <f t="shared" si="125"/>
        <v>0</v>
      </c>
      <c r="BM70" s="7">
        <f t="shared" si="125"/>
        <v>0</v>
      </c>
      <c r="BN70" s="7">
        <f t="shared" si="125"/>
        <v>0</v>
      </c>
      <c r="BO70" s="7">
        <f t="shared" si="125"/>
        <v>0</v>
      </c>
      <c r="BP70" s="7">
        <f t="shared" si="125"/>
        <v>0</v>
      </c>
      <c r="BQ70" s="7">
        <f t="shared" si="125"/>
        <v>0</v>
      </c>
      <c r="BR70" s="7">
        <f t="shared" si="125"/>
        <v>0</v>
      </c>
      <c r="BS70" s="7">
        <f t="shared" si="125"/>
        <v>0</v>
      </c>
      <c r="BT70" s="7">
        <f t="shared" si="125"/>
        <v>0</v>
      </c>
      <c r="BU70" s="7">
        <f t="shared" si="125"/>
        <v>0</v>
      </c>
      <c r="BV70" s="7">
        <f t="shared" si="125"/>
        <v>0</v>
      </c>
      <c r="BW70" s="7">
        <f t="shared" si="125"/>
        <v>0</v>
      </c>
      <c r="BX70" s="7">
        <f t="shared" si="125"/>
        <v>0</v>
      </c>
      <c r="BY70" s="7">
        <f t="shared" si="125"/>
        <v>0</v>
      </c>
      <c r="BZ70" s="7">
        <f t="shared" si="125"/>
        <v>0</v>
      </c>
      <c r="CA70" s="7">
        <f t="shared" si="125"/>
        <v>0</v>
      </c>
      <c r="CB70" s="7">
        <f t="shared" si="125"/>
        <v>0</v>
      </c>
      <c r="CC70" s="7">
        <f t="shared" si="125"/>
        <v>0</v>
      </c>
      <c r="CD70" s="7">
        <f t="shared" si="125"/>
        <v>0</v>
      </c>
      <c r="CE70" s="7">
        <f t="shared" si="125"/>
        <v>0</v>
      </c>
      <c r="CF70" s="7">
        <f t="shared" si="125"/>
        <v>0</v>
      </c>
      <c r="CG70" s="7">
        <f t="shared" si="125"/>
        <v>0</v>
      </c>
      <c r="CH70" s="7">
        <f t="shared" si="125"/>
        <v>0</v>
      </c>
      <c r="CI70">
        <f>0</f>
        <v>0</v>
      </c>
      <c r="CJ70">
        <v>1221.5520000000001</v>
      </c>
    </row>
    <row r="71" spans="1:88" x14ac:dyDescent="0.25">
      <c r="A71" s="5" t="s">
        <v>68</v>
      </c>
      <c r="B71" s="6"/>
      <c r="C71" s="6"/>
      <c r="D71" s="6"/>
      <c r="E71" s="6"/>
      <c r="F71" s="6"/>
      <c r="G71" s="6">
        <v>5802.3720000000003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>
        <v>5802.3720000000003</v>
      </c>
      <c r="AT71" t="s">
        <v>68</v>
      </c>
      <c r="AU71" s="7">
        <f>(0)/5802.372</f>
        <v>0</v>
      </c>
      <c r="AV71" s="7">
        <f>(0)/5802.372</f>
        <v>0</v>
      </c>
      <c r="AW71" s="7">
        <f>(0)/5802.372</f>
        <v>0</v>
      </c>
      <c r="AX71" s="7">
        <f>(0)/5802.372</f>
        <v>0</v>
      </c>
      <c r="AY71" s="7">
        <f>(0)/5802.372</f>
        <v>0</v>
      </c>
      <c r="AZ71" s="7">
        <v>1</v>
      </c>
      <c r="BA71" s="7">
        <f t="shared" ref="BA71:CH71" si="126">(0)/5802.372</f>
        <v>0</v>
      </c>
      <c r="BB71" s="7">
        <f t="shared" si="126"/>
        <v>0</v>
      </c>
      <c r="BC71" s="7">
        <f t="shared" si="126"/>
        <v>0</v>
      </c>
      <c r="BD71" s="7">
        <f t="shared" si="126"/>
        <v>0</v>
      </c>
      <c r="BE71" s="7">
        <f t="shared" si="126"/>
        <v>0</v>
      </c>
      <c r="BF71" s="7">
        <f t="shared" si="126"/>
        <v>0</v>
      </c>
      <c r="BG71" s="7">
        <f t="shared" si="126"/>
        <v>0</v>
      </c>
      <c r="BH71" s="7">
        <f t="shared" si="126"/>
        <v>0</v>
      </c>
      <c r="BI71" s="7">
        <f t="shared" si="126"/>
        <v>0</v>
      </c>
      <c r="BJ71" s="7">
        <f t="shared" si="126"/>
        <v>0</v>
      </c>
      <c r="BK71" s="7">
        <f t="shared" si="126"/>
        <v>0</v>
      </c>
      <c r="BL71" s="7">
        <f t="shared" si="126"/>
        <v>0</v>
      </c>
      <c r="BM71" s="7">
        <f t="shared" si="126"/>
        <v>0</v>
      </c>
      <c r="BN71" s="7">
        <f t="shared" si="126"/>
        <v>0</v>
      </c>
      <c r="BO71" s="7">
        <f t="shared" si="126"/>
        <v>0</v>
      </c>
      <c r="BP71" s="7">
        <f t="shared" si="126"/>
        <v>0</v>
      </c>
      <c r="BQ71" s="7">
        <f t="shared" si="126"/>
        <v>0</v>
      </c>
      <c r="BR71" s="7">
        <f t="shared" si="126"/>
        <v>0</v>
      </c>
      <c r="BS71" s="7">
        <f t="shared" si="126"/>
        <v>0</v>
      </c>
      <c r="BT71" s="7">
        <f t="shared" si="126"/>
        <v>0</v>
      </c>
      <c r="BU71" s="7">
        <f t="shared" si="126"/>
        <v>0</v>
      </c>
      <c r="BV71" s="7">
        <f t="shared" si="126"/>
        <v>0</v>
      </c>
      <c r="BW71" s="7">
        <f t="shared" si="126"/>
        <v>0</v>
      </c>
      <c r="BX71" s="7">
        <f t="shared" si="126"/>
        <v>0</v>
      </c>
      <c r="BY71" s="7">
        <f t="shared" si="126"/>
        <v>0</v>
      </c>
      <c r="BZ71" s="7">
        <f t="shared" si="126"/>
        <v>0</v>
      </c>
      <c r="CA71" s="7">
        <f t="shared" si="126"/>
        <v>0</v>
      </c>
      <c r="CB71" s="7">
        <f t="shared" si="126"/>
        <v>0</v>
      </c>
      <c r="CC71" s="7">
        <f t="shared" si="126"/>
        <v>0</v>
      </c>
      <c r="CD71" s="7">
        <f t="shared" si="126"/>
        <v>0</v>
      </c>
      <c r="CE71" s="7">
        <f t="shared" si="126"/>
        <v>0</v>
      </c>
      <c r="CF71" s="7">
        <f t="shared" si="126"/>
        <v>0</v>
      </c>
      <c r="CG71" s="7">
        <f t="shared" si="126"/>
        <v>0</v>
      </c>
      <c r="CH71" s="7">
        <f t="shared" si="126"/>
        <v>0</v>
      </c>
      <c r="CI71">
        <f>0</f>
        <v>0</v>
      </c>
      <c r="CJ71">
        <v>5802.3720000000003</v>
      </c>
    </row>
    <row r="72" spans="1:88" x14ac:dyDescent="0.25">
      <c r="A72" s="5" t="s">
        <v>71</v>
      </c>
      <c r="B72" s="6"/>
      <c r="C72" s="6"/>
      <c r="D72" s="6"/>
      <c r="E72" s="6"/>
      <c r="F72" s="6"/>
      <c r="G72" s="6">
        <v>39013.317000000003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>
        <v>39013.317000000003</v>
      </c>
      <c r="AT72" t="s">
        <v>71</v>
      </c>
      <c r="AU72" s="7">
        <f>(0)/39013.317</f>
        <v>0</v>
      </c>
      <c r="AV72" s="7">
        <f>(0)/39013.317</f>
        <v>0</v>
      </c>
      <c r="AW72" s="7">
        <f>(0)/39013.317</f>
        <v>0</v>
      </c>
      <c r="AX72" s="7">
        <f>(0)/39013.317</f>
        <v>0</v>
      </c>
      <c r="AY72" s="7">
        <f>(0)/39013.317</f>
        <v>0</v>
      </c>
      <c r="AZ72" s="7">
        <v>1</v>
      </c>
      <c r="BA72" s="7">
        <f t="shared" ref="BA72:CH72" si="127">(0)/39013.317</f>
        <v>0</v>
      </c>
      <c r="BB72" s="7">
        <f t="shared" si="127"/>
        <v>0</v>
      </c>
      <c r="BC72" s="7">
        <f t="shared" si="127"/>
        <v>0</v>
      </c>
      <c r="BD72" s="7">
        <f t="shared" si="127"/>
        <v>0</v>
      </c>
      <c r="BE72" s="7">
        <f t="shared" si="127"/>
        <v>0</v>
      </c>
      <c r="BF72" s="7">
        <f t="shared" si="127"/>
        <v>0</v>
      </c>
      <c r="BG72" s="7">
        <f t="shared" si="127"/>
        <v>0</v>
      </c>
      <c r="BH72" s="7">
        <f t="shared" si="127"/>
        <v>0</v>
      </c>
      <c r="BI72" s="7">
        <f t="shared" si="127"/>
        <v>0</v>
      </c>
      <c r="BJ72" s="7">
        <f t="shared" si="127"/>
        <v>0</v>
      </c>
      <c r="BK72" s="7">
        <f t="shared" si="127"/>
        <v>0</v>
      </c>
      <c r="BL72" s="7">
        <f t="shared" si="127"/>
        <v>0</v>
      </c>
      <c r="BM72" s="7">
        <f t="shared" si="127"/>
        <v>0</v>
      </c>
      <c r="BN72" s="7">
        <f t="shared" si="127"/>
        <v>0</v>
      </c>
      <c r="BO72" s="7">
        <f t="shared" si="127"/>
        <v>0</v>
      </c>
      <c r="BP72" s="7">
        <f t="shared" si="127"/>
        <v>0</v>
      </c>
      <c r="BQ72" s="7">
        <f t="shared" si="127"/>
        <v>0</v>
      </c>
      <c r="BR72" s="7">
        <f t="shared" si="127"/>
        <v>0</v>
      </c>
      <c r="BS72" s="7">
        <f t="shared" si="127"/>
        <v>0</v>
      </c>
      <c r="BT72" s="7">
        <f t="shared" si="127"/>
        <v>0</v>
      </c>
      <c r="BU72" s="7">
        <f t="shared" si="127"/>
        <v>0</v>
      </c>
      <c r="BV72" s="7">
        <f t="shared" si="127"/>
        <v>0</v>
      </c>
      <c r="BW72" s="7">
        <f t="shared" si="127"/>
        <v>0</v>
      </c>
      <c r="BX72" s="7">
        <f t="shared" si="127"/>
        <v>0</v>
      </c>
      <c r="BY72" s="7">
        <f t="shared" si="127"/>
        <v>0</v>
      </c>
      <c r="BZ72" s="7">
        <f t="shared" si="127"/>
        <v>0</v>
      </c>
      <c r="CA72" s="7">
        <f t="shared" si="127"/>
        <v>0</v>
      </c>
      <c r="CB72" s="7">
        <f t="shared" si="127"/>
        <v>0</v>
      </c>
      <c r="CC72" s="7">
        <f t="shared" si="127"/>
        <v>0</v>
      </c>
      <c r="CD72" s="7">
        <f t="shared" si="127"/>
        <v>0</v>
      </c>
      <c r="CE72" s="7">
        <f t="shared" si="127"/>
        <v>0</v>
      </c>
      <c r="CF72" s="7">
        <f t="shared" si="127"/>
        <v>0</v>
      </c>
      <c r="CG72" s="7">
        <f t="shared" si="127"/>
        <v>0</v>
      </c>
      <c r="CH72" s="7">
        <f t="shared" si="127"/>
        <v>0</v>
      </c>
      <c r="CI72">
        <f>0</f>
        <v>0</v>
      </c>
      <c r="CJ72">
        <v>39013.317000000003</v>
      </c>
    </row>
    <row r="73" spans="1:88" x14ac:dyDescent="0.25">
      <c r="A73" s="5" t="s">
        <v>70</v>
      </c>
      <c r="B73" s="6"/>
      <c r="C73" s="6"/>
      <c r="D73" s="6"/>
      <c r="E73" s="6"/>
      <c r="F73" s="6"/>
      <c r="G73" s="6">
        <v>5191.5960000000005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>
        <v>14</v>
      </c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>
        <v>5205.5960000000005</v>
      </c>
      <c r="AT73" t="s">
        <v>70</v>
      </c>
      <c r="AU73" s="7">
        <f>(0)/5205.596</f>
        <v>0</v>
      </c>
      <c r="AV73" s="7">
        <f>(0)/5205.596</f>
        <v>0</v>
      </c>
      <c r="AW73" s="7">
        <f>(0)/5205.596</f>
        <v>0</v>
      </c>
      <c r="AX73" s="7">
        <f>(0)/5205.596</f>
        <v>0</v>
      </c>
      <c r="AY73" s="7">
        <f>(0)/5205.596</f>
        <v>0</v>
      </c>
      <c r="AZ73" s="7">
        <v>0.99731058653034155</v>
      </c>
      <c r="BA73" s="7">
        <f t="shared" ref="BA73:BQ73" si="128">(0)/5205.596</f>
        <v>0</v>
      </c>
      <c r="BB73" s="7">
        <f t="shared" si="128"/>
        <v>0</v>
      </c>
      <c r="BC73" s="7">
        <f t="shared" si="128"/>
        <v>0</v>
      </c>
      <c r="BD73" s="7">
        <f t="shared" si="128"/>
        <v>0</v>
      </c>
      <c r="BE73" s="7">
        <f t="shared" si="128"/>
        <v>0</v>
      </c>
      <c r="BF73" s="7">
        <f t="shared" si="128"/>
        <v>0</v>
      </c>
      <c r="BG73" s="7">
        <f t="shared" si="128"/>
        <v>0</v>
      </c>
      <c r="BH73" s="7">
        <f t="shared" si="128"/>
        <v>0</v>
      </c>
      <c r="BI73" s="7">
        <f t="shared" si="128"/>
        <v>0</v>
      </c>
      <c r="BJ73" s="7">
        <f t="shared" si="128"/>
        <v>0</v>
      </c>
      <c r="BK73" s="7">
        <f t="shared" si="128"/>
        <v>0</v>
      </c>
      <c r="BL73" s="7">
        <f t="shared" si="128"/>
        <v>0</v>
      </c>
      <c r="BM73" s="7">
        <f t="shared" si="128"/>
        <v>0</v>
      </c>
      <c r="BN73" s="7">
        <f t="shared" si="128"/>
        <v>0</v>
      </c>
      <c r="BO73" s="7">
        <f t="shared" si="128"/>
        <v>0</v>
      </c>
      <c r="BP73" s="7">
        <f t="shared" si="128"/>
        <v>0</v>
      </c>
      <c r="BQ73" s="7">
        <f t="shared" si="128"/>
        <v>0</v>
      </c>
      <c r="BR73" s="7">
        <v>2.6894134696584214E-3</v>
      </c>
      <c r="BS73" s="7">
        <f t="shared" ref="BS73:CH73" si="129">(0)/5205.596</f>
        <v>0</v>
      </c>
      <c r="BT73" s="7">
        <f t="shared" si="129"/>
        <v>0</v>
      </c>
      <c r="BU73" s="7">
        <f t="shared" si="129"/>
        <v>0</v>
      </c>
      <c r="BV73" s="7">
        <f t="shared" si="129"/>
        <v>0</v>
      </c>
      <c r="BW73" s="7">
        <f t="shared" si="129"/>
        <v>0</v>
      </c>
      <c r="BX73" s="7">
        <f t="shared" si="129"/>
        <v>0</v>
      </c>
      <c r="BY73" s="7">
        <f t="shared" si="129"/>
        <v>0</v>
      </c>
      <c r="BZ73" s="7">
        <f t="shared" si="129"/>
        <v>0</v>
      </c>
      <c r="CA73" s="7">
        <f t="shared" si="129"/>
        <v>0</v>
      </c>
      <c r="CB73" s="7">
        <f t="shared" si="129"/>
        <v>0</v>
      </c>
      <c r="CC73" s="7">
        <f t="shared" si="129"/>
        <v>0</v>
      </c>
      <c r="CD73" s="7">
        <f t="shared" si="129"/>
        <v>0</v>
      </c>
      <c r="CE73" s="7">
        <f t="shared" si="129"/>
        <v>0</v>
      </c>
      <c r="CF73" s="7">
        <f t="shared" si="129"/>
        <v>0</v>
      </c>
      <c r="CG73" s="7">
        <f t="shared" si="129"/>
        <v>0</v>
      </c>
      <c r="CH73" s="7">
        <f t="shared" si="129"/>
        <v>0</v>
      </c>
      <c r="CI73">
        <f>0</f>
        <v>0</v>
      </c>
      <c r="CJ73">
        <v>5205.5960000000005</v>
      </c>
    </row>
    <row r="74" spans="1:88" x14ac:dyDescent="0.25">
      <c r="A74" s="5" t="s">
        <v>72</v>
      </c>
      <c r="B74" s="6"/>
      <c r="C74" s="6"/>
      <c r="D74" s="6"/>
      <c r="E74" s="6"/>
      <c r="F74" s="6"/>
      <c r="G74" s="6">
        <v>152.69400000000002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>
        <v>152.69400000000002</v>
      </c>
      <c r="AT74" t="s">
        <v>72</v>
      </c>
      <c r="AU74" s="7">
        <f>(0)/152.694</f>
        <v>0</v>
      </c>
      <c r="AV74" s="7">
        <f>(0)/152.694</f>
        <v>0</v>
      </c>
      <c r="AW74" s="7">
        <f>(0)/152.694</f>
        <v>0</v>
      </c>
      <c r="AX74" s="7">
        <f>(0)/152.694</f>
        <v>0</v>
      </c>
      <c r="AY74" s="7">
        <f>(0)/152.694</f>
        <v>0</v>
      </c>
      <c r="AZ74" s="7">
        <v>1</v>
      </c>
      <c r="BA74" s="7">
        <f t="shared" ref="BA74:CH74" si="130">(0)/152.694</f>
        <v>0</v>
      </c>
      <c r="BB74" s="7">
        <f t="shared" si="130"/>
        <v>0</v>
      </c>
      <c r="BC74" s="7">
        <f t="shared" si="130"/>
        <v>0</v>
      </c>
      <c r="BD74" s="7">
        <f t="shared" si="130"/>
        <v>0</v>
      </c>
      <c r="BE74" s="7">
        <f t="shared" si="130"/>
        <v>0</v>
      </c>
      <c r="BF74" s="7">
        <f t="shared" si="130"/>
        <v>0</v>
      </c>
      <c r="BG74" s="7">
        <f t="shared" si="130"/>
        <v>0</v>
      </c>
      <c r="BH74" s="7">
        <f t="shared" si="130"/>
        <v>0</v>
      </c>
      <c r="BI74" s="7">
        <f t="shared" si="130"/>
        <v>0</v>
      </c>
      <c r="BJ74" s="7">
        <f t="shared" si="130"/>
        <v>0</v>
      </c>
      <c r="BK74" s="7">
        <f t="shared" si="130"/>
        <v>0</v>
      </c>
      <c r="BL74" s="7">
        <f t="shared" si="130"/>
        <v>0</v>
      </c>
      <c r="BM74" s="7">
        <f t="shared" si="130"/>
        <v>0</v>
      </c>
      <c r="BN74" s="7">
        <f t="shared" si="130"/>
        <v>0</v>
      </c>
      <c r="BO74" s="7">
        <f t="shared" si="130"/>
        <v>0</v>
      </c>
      <c r="BP74" s="7">
        <f t="shared" si="130"/>
        <v>0</v>
      </c>
      <c r="BQ74" s="7">
        <f t="shared" si="130"/>
        <v>0</v>
      </c>
      <c r="BR74" s="7">
        <f t="shared" si="130"/>
        <v>0</v>
      </c>
      <c r="BS74" s="7">
        <f t="shared" si="130"/>
        <v>0</v>
      </c>
      <c r="BT74" s="7">
        <f t="shared" si="130"/>
        <v>0</v>
      </c>
      <c r="BU74" s="7">
        <f t="shared" si="130"/>
        <v>0</v>
      </c>
      <c r="BV74" s="7">
        <f t="shared" si="130"/>
        <v>0</v>
      </c>
      <c r="BW74" s="7">
        <f t="shared" si="130"/>
        <v>0</v>
      </c>
      <c r="BX74" s="7">
        <f t="shared" si="130"/>
        <v>0</v>
      </c>
      <c r="BY74" s="7">
        <f t="shared" si="130"/>
        <v>0</v>
      </c>
      <c r="BZ74" s="7">
        <f t="shared" si="130"/>
        <v>0</v>
      </c>
      <c r="CA74" s="7">
        <f t="shared" si="130"/>
        <v>0</v>
      </c>
      <c r="CB74" s="7">
        <f t="shared" si="130"/>
        <v>0</v>
      </c>
      <c r="CC74" s="7">
        <f t="shared" si="130"/>
        <v>0</v>
      </c>
      <c r="CD74" s="7">
        <f t="shared" si="130"/>
        <v>0</v>
      </c>
      <c r="CE74" s="7">
        <f t="shared" si="130"/>
        <v>0</v>
      </c>
      <c r="CF74" s="7">
        <f t="shared" si="130"/>
        <v>0</v>
      </c>
      <c r="CG74" s="7">
        <f t="shared" si="130"/>
        <v>0</v>
      </c>
      <c r="CH74" s="7">
        <f t="shared" si="130"/>
        <v>0</v>
      </c>
      <c r="CI74">
        <f>0</f>
        <v>0</v>
      </c>
      <c r="CJ74">
        <v>152.69400000000002</v>
      </c>
    </row>
    <row r="75" spans="1:88" x14ac:dyDescent="0.25">
      <c r="A75" s="5" t="s">
        <v>90</v>
      </c>
      <c r="B75" s="6"/>
      <c r="C75" s="6"/>
      <c r="D75" s="6"/>
      <c r="E75" s="6"/>
      <c r="F75" s="6"/>
      <c r="G75" s="6">
        <v>763.47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>
        <v>763.47</v>
      </c>
      <c r="AT75" t="s">
        <v>90</v>
      </c>
      <c r="AU75" s="7">
        <f>(0)/763.47</f>
        <v>0</v>
      </c>
      <c r="AV75" s="7">
        <f>(0)/763.47</f>
        <v>0</v>
      </c>
      <c r="AW75" s="7">
        <f>(0)/763.47</f>
        <v>0</v>
      </c>
      <c r="AX75" s="7">
        <f>(0)/763.47</f>
        <v>0</v>
      </c>
      <c r="AY75" s="7">
        <f>(0)/763.47</f>
        <v>0</v>
      </c>
      <c r="AZ75" s="7">
        <v>1</v>
      </c>
      <c r="BA75" s="7">
        <f t="shared" ref="BA75:CH75" si="131">(0)/763.47</f>
        <v>0</v>
      </c>
      <c r="BB75" s="7">
        <f t="shared" si="131"/>
        <v>0</v>
      </c>
      <c r="BC75" s="7">
        <f t="shared" si="131"/>
        <v>0</v>
      </c>
      <c r="BD75" s="7">
        <f t="shared" si="131"/>
        <v>0</v>
      </c>
      <c r="BE75" s="7">
        <f t="shared" si="131"/>
        <v>0</v>
      </c>
      <c r="BF75" s="7">
        <f t="shared" si="131"/>
        <v>0</v>
      </c>
      <c r="BG75" s="7">
        <f t="shared" si="131"/>
        <v>0</v>
      </c>
      <c r="BH75" s="7">
        <f t="shared" si="131"/>
        <v>0</v>
      </c>
      <c r="BI75" s="7">
        <f t="shared" si="131"/>
        <v>0</v>
      </c>
      <c r="BJ75" s="7">
        <f t="shared" si="131"/>
        <v>0</v>
      </c>
      <c r="BK75" s="7">
        <f t="shared" si="131"/>
        <v>0</v>
      </c>
      <c r="BL75" s="7">
        <f t="shared" si="131"/>
        <v>0</v>
      </c>
      <c r="BM75" s="7">
        <f t="shared" si="131"/>
        <v>0</v>
      </c>
      <c r="BN75" s="7">
        <f t="shared" si="131"/>
        <v>0</v>
      </c>
      <c r="BO75" s="7">
        <f t="shared" si="131"/>
        <v>0</v>
      </c>
      <c r="BP75" s="7">
        <f t="shared" si="131"/>
        <v>0</v>
      </c>
      <c r="BQ75" s="7">
        <f t="shared" si="131"/>
        <v>0</v>
      </c>
      <c r="BR75" s="7">
        <f t="shared" si="131"/>
        <v>0</v>
      </c>
      <c r="BS75" s="7">
        <f t="shared" si="131"/>
        <v>0</v>
      </c>
      <c r="BT75" s="7">
        <f t="shared" si="131"/>
        <v>0</v>
      </c>
      <c r="BU75" s="7">
        <f t="shared" si="131"/>
        <v>0</v>
      </c>
      <c r="BV75" s="7">
        <f t="shared" si="131"/>
        <v>0</v>
      </c>
      <c r="BW75" s="7">
        <f t="shared" si="131"/>
        <v>0</v>
      </c>
      <c r="BX75" s="7">
        <f t="shared" si="131"/>
        <v>0</v>
      </c>
      <c r="BY75" s="7">
        <f t="shared" si="131"/>
        <v>0</v>
      </c>
      <c r="BZ75" s="7">
        <f t="shared" si="131"/>
        <v>0</v>
      </c>
      <c r="CA75" s="7">
        <f t="shared" si="131"/>
        <v>0</v>
      </c>
      <c r="CB75" s="7">
        <f t="shared" si="131"/>
        <v>0</v>
      </c>
      <c r="CC75" s="7">
        <f t="shared" si="131"/>
        <v>0</v>
      </c>
      <c r="CD75" s="7">
        <f t="shared" si="131"/>
        <v>0</v>
      </c>
      <c r="CE75" s="7">
        <f t="shared" si="131"/>
        <v>0</v>
      </c>
      <c r="CF75" s="7">
        <f t="shared" si="131"/>
        <v>0</v>
      </c>
      <c r="CG75" s="7">
        <f t="shared" si="131"/>
        <v>0</v>
      </c>
      <c r="CH75" s="7">
        <f t="shared" si="131"/>
        <v>0</v>
      </c>
      <c r="CI75">
        <f>0</f>
        <v>0</v>
      </c>
      <c r="CJ75">
        <v>763.47</v>
      </c>
    </row>
    <row r="76" spans="1:88" x14ac:dyDescent="0.25">
      <c r="A76" s="5" t="s">
        <v>73</v>
      </c>
      <c r="B76" s="6"/>
      <c r="C76" s="6"/>
      <c r="D76" s="6"/>
      <c r="E76" s="6"/>
      <c r="F76" s="6"/>
      <c r="G76" s="6">
        <v>76.347000000000008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>
        <v>76.347000000000008</v>
      </c>
      <c r="AT76" t="s">
        <v>73</v>
      </c>
      <c r="AU76" s="7">
        <f>(0)/76.347</f>
        <v>0</v>
      </c>
      <c r="AV76" s="7">
        <f>(0)/76.347</f>
        <v>0</v>
      </c>
      <c r="AW76" s="7">
        <f>(0)/76.347</f>
        <v>0</v>
      </c>
      <c r="AX76" s="7">
        <f>(0)/76.347</f>
        <v>0</v>
      </c>
      <c r="AY76" s="7">
        <f>(0)/76.347</f>
        <v>0</v>
      </c>
      <c r="AZ76" s="7">
        <v>1</v>
      </c>
      <c r="BA76" s="7">
        <f t="shared" ref="BA76:CH76" si="132">(0)/76.347</f>
        <v>0</v>
      </c>
      <c r="BB76" s="7">
        <f t="shared" si="132"/>
        <v>0</v>
      </c>
      <c r="BC76" s="7">
        <f t="shared" si="132"/>
        <v>0</v>
      </c>
      <c r="BD76" s="7">
        <f t="shared" si="132"/>
        <v>0</v>
      </c>
      <c r="BE76" s="7">
        <f t="shared" si="132"/>
        <v>0</v>
      </c>
      <c r="BF76" s="7">
        <f t="shared" si="132"/>
        <v>0</v>
      </c>
      <c r="BG76" s="7">
        <f t="shared" si="132"/>
        <v>0</v>
      </c>
      <c r="BH76" s="7">
        <f t="shared" si="132"/>
        <v>0</v>
      </c>
      <c r="BI76" s="7">
        <f t="shared" si="132"/>
        <v>0</v>
      </c>
      <c r="BJ76" s="7">
        <f t="shared" si="132"/>
        <v>0</v>
      </c>
      <c r="BK76" s="7">
        <f t="shared" si="132"/>
        <v>0</v>
      </c>
      <c r="BL76" s="7">
        <f t="shared" si="132"/>
        <v>0</v>
      </c>
      <c r="BM76" s="7">
        <f t="shared" si="132"/>
        <v>0</v>
      </c>
      <c r="BN76" s="7">
        <f t="shared" si="132"/>
        <v>0</v>
      </c>
      <c r="BO76" s="7">
        <f t="shared" si="132"/>
        <v>0</v>
      </c>
      <c r="BP76" s="7">
        <f t="shared" si="132"/>
        <v>0</v>
      </c>
      <c r="BQ76" s="7">
        <f t="shared" si="132"/>
        <v>0</v>
      </c>
      <c r="BR76" s="7">
        <f t="shared" si="132"/>
        <v>0</v>
      </c>
      <c r="BS76" s="7">
        <f t="shared" si="132"/>
        <v>0</v>
      </c>
      <c r="BT76" s="7">
        <f t="shared" si="132"/>
        <v>0</v>
      </c>
      <c r="BU76" s="7">
        <f t="shared" si="132"/>
        <v>0</v>
      </c>
      <c r="BV76" s="7">
        <f t="shared" si="132"/>
        <v>0</v>
      </c>
      <c r="BW76" s="7">
        <f t="shared" si="132"/>
        <v>0</v>
      </c>
      <c r="BX76" s="7">
        <f t="shared" si="132"/>
        <v>0</v>
      </c>
      <c r="BY76" s="7">
        <f t="shared" si="132"/>
        <v>0</v>
      </c>
      <c r="BZ76" s="7">
        <f t="shared" si="132"/>
        <v>0</v>
      </c>
      <c r="CA76" s="7">
        <f t="shared" si="132"/>
        <v>0</v>
      </c>
      <c r="CB76" s="7">
        <f t="shared" si="132"/>
        <v>0</v>
      </c>
      <c r="CC76" s="7">
        <f t="shared" si="132"/>
        <v>0</v>
      </c>
      <c r="CD76" s="7">
        <f t="shared" si="132"/>
        <v>0</v>
      </c>
      <c r="CE76" s="7">
        <f t="shared" si="132"/>
        <v>0</v>
      </c>
      <c r="CF76" s="7">
        <f t="shared" si="132"/>
        <v>0</v>
      </c>
      <c r="CG76" s="7">
        <f t="shared" si="132"/>
        <v>0</v>
      </c>
      <c r="CH76" s="7">
        <f t="shared" si="132"/>
        <v>0</v>
      </c>
      <c r="CI76">
        <f>0</f>
        <v>0</v>
      </c>
      <c r="CJ76">
        <v>76.347000000000008</v>
      </c>
    </row>
    <row r="77" spans="1:88" x14ac:dyDescent="0.25">
      <c r="A77" s="5" t="s">
        <v>74</v>
      </c>
      <c r="B77" s="6"/>
      <c r="C77" s="6"/>
      <c r="D77" s="6"/>
      <c r="E77" s="6"/>
      <c r="F77" s="6"/>
      <c r="G77" s="6">
        <v>534.42899999999997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>
        <v>534.42899999999997</v>
      </c>
      <c r="AT77" t="s">
        <v>74</v>
      </c>
      <c r="AU77" s="7">
        <f>(0)/534.429</f>
        <v>0</v>
      </c>
      <c r="AV77" s="7">
        <f>(0)/534.429</f>
        <v>0</v>
      </c>
      <c r="AW77" s="7">
        <f>(0)/534.429</f>
        <v>0</v>
      </c>
      <c r="AX77" s="7">
        <f>(0)/534.429</f>
        <v>0</v>
      </c>
      <c r="AY77" s="7">
        <f>(0)/534.429</f>
        <v>0</v>
      </c>
      <c r="AZ77" s="7">
        <v>1</v>
      </c>
      <c r="BA77" s="7">
        <f t="shared" ref="BA77:CH77" si="133">(0)/534.429</f>
        <v>0</v>
      </c>
      <c r="BB77" s="7">
        <f t="shared" si="133"/>
        <v>0</v>
      </c>
      <c r="BC77" s="7">
        <f t="shared" si="133"/>
        <v>0</v>
      </c>
      <c r="BD77" s="7">
        <f t="shared" si="133"/>
        <v>0</v>
      </c>
      <c r="BE77" s="7">
        <f t="shared" si="133"/>
        <v>0</v>
      </c>
      <c r="BF77" s="7">
        <f t="shared" si="133"/>
        <v>0</v>
      </c>
      <c r="BG77" s="7">
        <f t="shared" si="133"/>
        <v>0</v>
      </c>
      <c r="BH77" s="7">
        <f t="shared" si="133"/>
        <v>0</v>
      </c>
      <c r="BI77" s="7">
        <f t="shared" si="133"/>
        <v>0</v>
      </c>
      <c r="BJ77" s="7">
        <f t="shared" si="133"/>
        <v>0</v>
      </c>
      <c r="BK77" s="7">
        <f t="shared" si="133"/>
        <v>0</v>
      </c>
      <c r="BL77" s="7">
        <f t="shared" si="133"/>
        <v>0</v>
      </c>
      <c r="BM77" s="7">
        <f t="shared" si="133"/>
        <v>0</v>
      </c>
      <c r="BN77" s="7">
        <f t="shared" si="133"/>
        <v>0</v>
      </c>
      <c r="BO77" s="7">
        <f t="shared" si="133"/>
        <v>0</v>
      </c>
      <c r="BP77" s="7">
        <f t="shared" si="133"/>
        <v>0</v>
      </c>
      <c r="BQ77" s="7">
        <f t="shared" si="133"/>
        <v>0</v>
      </c>
      <c r="BR77" s="7">
        <f t="shared" si="133"/>
        <v>0</v>
      </c>
      <c r="BS77" s="7">
        <f t="shared" si="133"/>
        <v>0</v>
      </c>
      <c r="BT77" s="7">
        <f t="shared" si="133"/>
        <v>0</v>
      </c>
      <c r="BU77" s="7">
        <f t="shared" si="133"/>
        <v>0</v>
      </c>
      <c r="BV77" s="7">
        <f t="shared" si="133"/>
        <v>0</v>
      </c>
      <c r="BW77" s="7">
        <f t="shared" si="133"/>
        <v>0</v>
      </c>
      <c r="BX77" s="7">
        <f t="shared" si="133"/>
        <v>0</v>
      </c>
      <c r="BY77" s="7">
        <f t="shared" si="133"/>
        <v>0</v>
      </c>
      <c r="BZ77" s="7">
        <f t="shared" si="133"/>
        <v>0</v>
      </c>
      <c r="CA77" s="7">
        <f t="shared" si="133"/>
        <v>0</v>
      </c>
      <c r="CB77" s="7">
        <f t="shared" si="133"/>
        <v>0</v>
      </c>
      <c r="CC77" s="7">
        <f t="shared" si="133"/>
        <v>0</v>
      </c>
      <c r="CD77" s="7">
        <f t="shared" si="133"/>
        <v>0</v>
      </c>
      <c r="CE77" s="7">
        <f t="shared" si="133"/>
        <v>0</v>
      </c>
      <c r="CF77" s="7">
        <f t="shared" si="133"/>
        <v>0</v>
      </c>
      <c r="CG77" s="7">
        <f t="shared" si="133"/>
        <v>0</v>
      </c>
      <c r="CH77" s="7">
        <f t="shared" si="133"/>
        <v>0</v>
      </c>
      <c r="CI77">
        <f>0</f>
        <v>0</v>
      </c>
      <c r="CJ77">
        <v>534.42899999999997</v>
      </c>
    </row>
    <row r="78" spans="1:88" x14ac:dyDescent="0.25">
      <c r="A78" s="5" t="s">
        <v>75</v>
      </c>
      <c r="B78" s="6"/>
      <c r="C78" s="6"/>
      <c r="D78" s="6"/>
      <c r="E78" s="6"/>
      <c r="F78" s="6"/>
      <c r="G78" s="6">
        <v>1755.981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>
        <v>1755.981</v>
      </c>
      <c r="AT78" t="s">
        <v>75</v>
      </c>
      <c r="AU78" s="7">
        <f>(0)/1755.981</f>
        <v>0</v>
      </c>
      <c r="AV78" s="7">
        <f>(0)/1755.981</f>
        <v>0</v>
      </c>
      <c r="AW78" s="7">
        <f>(0)/1755.981</f>
        <v>0</v>
      </c>
      <c r="AX78" s="7">
        <f>(0)/1755.981</f>
        <v>0</v>
      </c>
      <c r="AY78" s="7">
        <f>(0)/1755.981</f>
        <v>0</v>
      </c>
      <c r="AZ78" s="7">
        <v>1</v>
      </c>
      <c r="BA78" s="7">
        <f t="shared" ref="BA78:CH78" si="134">(0)/1755.981</f>
        <v>0</v>
      </c>
      <c r="BB78" s="7">
        <f t="shared" si="134"/>
        <v>0</v>
      </c>
      <c r="BC78" s="7">
        <f t="shared" si="134"/>
        <v>0</v>
      </c>
      <c r="BD78" s="7">
        <f t="shared" si="134"/>
        <v>0</v>
      </c>
      <c r="BE78" s="7">
        <f t="shared" si="134"/>
        <v>0</v>
      </c>
      <c r="BF78" s="7">
        <f t="shared" si="134"/>
        <v>0</v>
      </c>
      <c r="BG78" s="7">
        <f t="shared" si="134"/>
        <v>0</v>
      </c>
      <c r="BH78" s="7">
        <f t="shared" si="134"/>
        <v>0</v>
      </c>
      <c r="BI78" s="7">
        <f t="shared" si="134"/>
        <v>0</v>
      </c>
      <c r="BJ78" s="7">
        <f t="shared" si="134"/>
        <v>0</v>
      </c>
      <c r="BK78" s="7">
        <f t="shared" si="134"/>
        <v>0</v>
      </c>
      <c r="BL78" s="7">
        <f t="shared" si="134"/>
        <v>0</v>
      </c>
      <c r="BM78" s="7">
        <f t="shared" si="134"/>
        <v>0</v>
      </c>
      <c r="BN78" s="7">
        <f t="shared" si="134"/>
        <v>0</v>
      </c>
      <c r="BO78" s="7">
        <f t="shared" si="134"/>
        <v>0</v>
      </c>
      <c r="BP78" s="7">
        <f t="shared" si="134"/>
        <v>0</v>
      </c>
      <c r="BQ78" s="7">
        <f t="shared" si="134"/>
        <v>0</v>
      </c>
      <c r="BR78" s="7">
        <f t="shared" si="134"/>
        <v>0</v>
      </c>
      <c r="BS78" s="7">
        <f t="shared" si="134"/>
        <v>0</v>
      </c>
      <c r="BT78" s="7">
        <f t="shared" si="134"/>
        <v>0</v>
      </c>
      <c r="BU78" s="7">
        <f t="shared" si="134"/>
        <v>0</v>
      </c>
      <c r="BV78" s="7">
        <f t="shared" si="134"/>
        <v>0</v>
      </c>
      <c r="BW78" s="7">
        <f t="shared" si="134"/>
        <v>0</v>
      </c>
      <c r="BX78" s="7">
        <f t="shared" si="134"/>
        <v>0</v>
      </c>
      <c r="BY78" s="7">
        <f t="shared" si="134"/>
        <v>0</v>
      </c>
      <c r="BZ78" s="7">
        <f t="shared" si="134"/>
        <v>0</v>
      </c>
      <c r="CA78" s="7">
        <f t="shared" si="134"/>
        <v>0</v>
      </c>
      <c r="CB78" s="7">
        <f t="shared" si="134"/>
        <v>0</v>
      </c>
      <c r="CC78" s="7">
        <f t="shared" si="134"/>
        <v>0</v>
      </c>
      <c r="CD78" s="7">
        <f t="shared" si="134"/>
        <v>0</v>
      </c>
      <c r="CE78" s="7">
        <f t="shared" si="134"/>
        <v>0</v>
      </c>
      <c r="CF78" s="7">
        <f t="shared" si="134"/>
        <v>0</v>
      </c>
      <c r="CG78" s="7">
        <f t="shared" si="134"/>
        <v>0</v>
      </c>
      <c r="CH78" s="7">
        <f t="shared" si="134"/>
        <v>0</v>
      </c>
      <c r="CI78">
        <f>0</f>
        <v>0</v>
      </c>
      <c r="CJ78">
        <v>1755.981</v>
      </c>
    </row>
    <row r="79" spans="1:88" x14ac:dyDescent="0.25">
      <c r="A79" s="5" t="s">
        <v>76</v>
      </c>
      <c r="B79" s="6"/>
      <c r="C79" s="6"/>
      <c r="D79" s="6"/>
      <c r="E79" s="6"/>
      <c r="F79" s="6"/>
      <c r="G79" s="6">
        <v>0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>
        <v>0</v>
      </c>
      <c r="AT79" t="s">
        <v>76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>
        <f>0</f>
        <v>0</v>
      </c>
      <c r="CJ79">
        <v>0</v>
      </c>
    </row>
    <row r="80" spans="1:88" x14ac:dyDescent="0.25">
      <c r="A80" s="5" t="s">
        <v>77</v>
      </c>
      <c r="B80" s="6"/>
      <c r="C80" s="6"/>
      <c r="D80" s="6"/>
      <c r="E80" s="6"/>
      <c r="F80" s="6"/>
      <c r="G80" s="6">
        <v>76.347000000000008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>
        <v>76.347000000000008</v>
      </c>
      <c r="AT80" t="s">
        <v>77</v>
      </c>
      <c r="AU80" s="7">
        <f t="shared" ref="AU80:AY81" si="135">(0)/76.347</f>
        <v>0</v>
      </c>
      <c r="AV80" s="7">
        <f t="shared" si="135"/>
        <v>0</v>
      </c>
      <c r="AW80" s="7">
        <f t="shared" si="135"/>
        <v>0</v>
      </c>
      <c r="AX80" s="7">
        <f t="shared" si="135"/>
        <v>0</v>
      </c>
      <c r="AY80" s="7">
        <f t="shared" si="135"/>
        <v>0</v>
      </c>
      <c r="AZ80" s="7">
        <v>1</v>
      </c>
      <c r="BA80" s="7">
        <f t="shared" ref="BA80:BJ81" si="136">(0)/76.347</f>
        <v>0</v>
      </c>
      <c r="BB80" s="7">
        <f t="shared" si="136"/>
        <v>0</v>
      </c>
      <c r="BC80" s="7">
        <f t="shared" si="136"/>
        <v>0</v>
      </c>
      <c r="BD80" s="7">
        <f t="shared" si="136"/>
        <v>0</v>
      </c>
      <c r="BE80" s="7">
        <f t="shared" si="136"/>
        <v>0</v>
      </c>
      <c r="BF80" s="7">
        <f t="shared" si="136"/>
        <v>0</v>
      </c>
      <c r="BG80" s="7">
        <f t="shared" si="136"/>
        <v>0</v>
      </c>
      <c r="BH80" s="7">
        <f t="shared" si="136"/>
        <v>0</v>
      </c>
      <c r="BI80" s="7">
        <f t="shared" si="136"/>
        <v>0</v>
      </c>
      <c r="BJ80" s="7">
        <f t="shared" si="136"/>
        <v>0</v>
      </c>
      <c r="BK80" s="7">
        <f t="shared" ref="BK80:BT81" si="137">(0)/76.347</f>
        <v>0</v>
      </c>
      <c r="BL80" s="7">
        <f t="shared" si="137"/>
        <v>0</v>
      </c>
      <c r="BM80" s="7">
        <f t="shared" si="137"/>
        <v>0</v>
      </c>
      <c r="BN80" s="7">
        <f t="shared" si="137"/>
        <v>0</v>
      </c>
      <c r="BO80" s="7">
        <f t="shared" si="137"/>
        <v>0</v>
      </c>
      <c r="BP80" s="7">
        <f t="shared" si="137"/>
        <v>0</v>
      </c>
      <c r="BQ80" s="7">
        <f t="shared" si="137"/>
        <v>0</v>
      </c>
      <c r="BR80" s="7">
        <f t="shared" si="137"/>
        <v>0</v>
      </c>
      <c r="BS80" s="7">
        <f t="shared" si="137"/>
        <v>0</v>
      </c>
      <c r="BT80" s="7">
        <f t="shared" si="137"/>
        <v>0</v>
      </c>
      <c r="BU80" s="7">
        <f t="shared" ref="BU80:CH81" si="138">(0)/76.347</f>
        <v>0</v>
      </c>
      <c r="BV80" s="7">
        <f t="shared" si="138"/>
        <v>0</v>
      </c>
      <c r="BW80" s="7">
        <f t="shared" si="138"/>
        <v>0</v>
      </c>
      <c r="BX80" s="7">
        <f t="shared" si="138"/>
        <v>0</v>
      </c>
      <c r="BY80" s="7">
        <f t="shared" si="138"/>
        <v>0</v>
      </c>
      <c r="BZ80" s="7">
        <f t="shared" si="138"/>
        <v>0</v>
      </c>
      <c r="CA80" s="7">
        <f t="shared" si="138"/>
        <v>0</v>
      </c>
      <c r="CB80" s="7">
        <f t="shared" si="138"/>
        <v>0</v>
      </c>
      <c r="CC80" s="7">
        <f t="shared" si="138"/>
        <v>0</v>
      </c>
      <c r="CD80" s="7">
        <f t="shared" si="138"/>
        <v>0</v>
      </c>
      <c r="CE80" s="7">
        <f t="shared" si="138"/>
        <v>0</v>
      </c>
      <c r="CF80" s="7">
        <f t="shared" si="138"/>
        <v>0</v>
      </c>
      <c r="CG80" s="7">
        <f t="shared" si="138"/>
        <v>0</v>
      </c>
      <c r="CH80" s="7">
        <f t="shared" si="138"/>
        <v>0</v>
      </c>
      <c r="CI80">
        <f>0</f>
        <v>0</v>
      </c>
      <c r="CJ80">
        <v>76.347000000000008</v>
      </c>
    </row>
    <row r="81" spans="1:88" x14ac:dyDescent="0.25">
      <c r="A81" s="5" t="s">
        <v>78</v>
      </c>
      <c r="B81" s="6"/>
      <c r="C81" s="6"/>
      <c r="D81" s="6"/>
      <c r="E81" s="6"/>
      <c r="F81" s="6"/>
      <c r="G81" s="6">
        <v>76.347000000000008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>
        <v>76.347000000000008</v>
      </c>
      <c r="AT81" t="s">
        <v>78</v>
      </c>
      <c r="AU81" s="7">
        <f t="shared" si="135"/>
        <v>0</v>
      </c>
      <c r="AV81" s="7">
        <f t="shared" si="135"/>
        <v>0</v>
      </c>
      <c r="AW81" s="7">
        <f t="shared" si="135"/>
        <v>0</v>
      </c>
      <c r="AX81" s="7">
        <f t="shared" si="135"/>
        <v>0</v>
      </c>
      <c r="AY81" s="7">
        <f t="shared" si="135"/>
        <v>0</v>
      </c>
      <c r="AZ81" s="7">
        <v>1</v>
      </c>
      <c r="BA81" s="7">
        <f t="shared" si="136"/>
        <v>0</v>
      </c>
      <c r="BB81" s="7">
        <f t="shared" si="136"/>
        <v>0</v>
      </c>
      <c r="BC81" s="7">
        <f t="shared" si="136"/>
        <v>0</v>
      </c>
      <c r="BD81" s="7">
        <f t="shared" si="136"/>
        <v>0</v>
      </c>
      <c r="BE81" s="7">
        <f t="shared" si="136"/>
        <v>0</v>
      </c>
      <c r="BF81" s="7">
        <f t="shared" si="136"/>
        <v>0</v>
      </c>
      <c r="BG81" s="7">
        <f t="shared" si="136"/>
        <v>0</v>
      </c>
      <c r="BH81" s="7">
        <f t="shared" si="136"/>
        <v>0</v>
      </c>
      <c r="BI81" s="7">
        <f t="shared" si="136"/>
        <v>0</v>
      </c>
      <c r="BJ81" s="7">
        <f t="shared" si="136"/>
        <v>0</v>
      </c>
      <c r="BK81" s="7">
        <f t="shared" si="137"/>
        <v>0</v>
      </c>
      <c r="BL81" s="7">
        <f t="shared" si="137"/>
        <v>0</v>
      </c>
      <c r="BM81" s="7">
        <f t="shared" si="137"/>
        <v>0</v>
      </c>
      <c r="BN81" s="7">
        <f t="shared" si="137"/>
        <v>0</v>
      </c>
      <c r="BO81" s="7">
        <f t="shared" si="137"/>
        <v>0</v>
      </c>
      <c r="BP81" s="7">
        <f t="shared" si="137"/>
        <v>0</v>
      </c>
      <c r="BQ81" s="7">
        <f t="shared" si="137"/>
        <v>0</v>
      </c>
      <c r="BR81" s="7">
        <f t="shared" si="137"/>
        <v>0</v>
      </c>
      <c r="BS81" s="7">
        <f t="shared" si="137"/>
        <v>0</v>
      </c>
      <c r="BT81" s="7">
        <f t="shared" si="137"/>
        <v>0</v>
      </c>
      <c r="BU81" s="7">
        <f t="shared" si="138"/>
        <v>0</v>
      </c>
      <c r="BV81" s="7">
        <f t="shared" si="138"/>
        <v>0</v>
      </c>
      <c r="BW81" s="7">
        <f t="shared" si="138"/>
        <v>0</v>
      </c>
      <c r="BX81" s="7">
        <f t="shared" si="138"/>
        <v>0</v>
      </c>
      <c r="BY81" s="7">
        <f t="shared" si="138"/>
        <v>0</v>
      </c>
      <c r="BZ81" s="7">
        <f t="shared" si="138"/>
        <v>0</v>
      </c>
      <c r="CA81" s="7">
        <f t="shared" si="138"/>
        <v>0</v>
      </c>
      <c r="CB81" s="7">
        <f t="shared" si="138"/>
        <v>0</v>
      </c>
      <c r="CC81" s="7">
        <f t="shared" si="138"/>
        <v>0</v>
      </c>
      <c r="CD81" s="7">
        <f t="shared" si="138"/>
        <v>0</v>
      </c>
      <c r="CE81" s="7">
        <f t="shared" si="138"/>
        <v>0</v>
      </c>
      <c r="CF81" s="7">
        <f t="shared" si="138"/>
        <v>0</v>
      </c>
      <c r="CG81" s="7">
        <f t="shared" si="138"/>
        <v>0</v>
      </c>
      <c r="CH81" s="7">
        <f t="shared" si="138"/>
        <v>0</v>
      </c>
      <c r="CI81">
        <f>0</f>
        <v>0</v>
      </c>
      <c r="CJ81">
        <v>76.347000000000008</v>
      </c>
    </row>
    <row r="82" spans="1:88" x14ac:dyDescent="0.25">
      <c r="A82" s="5" t="s">
        <v>79</v>
      </c>
      <c r="B82" s="6"/>
      <c r="C82" s="6"/>
      <c r="D82" s="6"/>
      <c r="E82" s="6"/>
      <c r="F82" s="6"/>
      <c r="G82" s="6">
        <v>152.69400000000002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>
        <v>152.69400000000002</v>
      </c>
      <c r="AT82" t="s">
        <v>79</v>
      </c>
      <c r="AU82" s="7">
        <f>(0)/152.694</f>
        <v>0</v>
      </c>
      <c r="AV82" s="7">
        <f>(0)/152.694</f>
        <v>0</v>
      </c>
      <c r="AW82" s="7">
        <f>(0)/152.694</f>
        <v>0</v>
      </c>
      <c r="AX82" s="7">
        <f>(0)/152.694</f>
        <v>0</v>
      </c>
      <c r="AY82" s="7">
        <f>(0)/152.694</f>
        <v>0</v>
      </c>
      <c r="AZ82" s="7">
        <v>1</v>
      </c>
      <c r="BA82" s="7">
        <f t="shared" ref="BA82:CH82" si="139">(0)/152.694</f>
        <v>0</v>
      </c>
      <c r="BB82" s="7">
        <f t="shared" si="139"/>
        <v>0</v>
      </c>
      <c r="BC82" s="7">
        <f t="shared" si="139"/>
        <v>0</v>
      </c>
      <c r="BD82" s="7">
        <f t="shared" si="139"/>
        <v>0</v>
      </c>
      <c r="BE82" s="7">
        <f t="shared" si="139"/>
        <v>0</v>
      </c>
      <c r="BF82" s="7">
        <f t="shared" si="139"/>
        <v>0</v>
      </c>
      <c r="BG82" s="7">
        <f t="shared" si="139"/>
        <v>0</v>
      </c>
      <c r="BH82" s="7">
        <f t="shared" si="139"/>
        <v>0</v>
      </c>
      <c r="BI82" s="7">
        <f t="shared" si="139"/>
        <v>0</v>
      </c>
      <c r="BJ82" s="7">
        <f t="shared" si="139"/>
        <v>0</v>
      </c>
      <c r="BK82" s="7">
        <f t="shared" si="139"/>
        <v>0</v>
      </c>
      <c r="BL82" s="7">
        <f t="shared" si="139"/>
        <v>0</v>
      </c>
      <c r="BM82" s="7">
        <f t="shared" si="139"/>
        <v>0</v>
      </c>
      <c r="BN82" s="7">
        <f t="shared" si="139"/>
        <v>0</v>
      </c>
      <c r="BO82" s="7">
        <f t="shared" si="139"/>
        <v>0</v>
      </c>
      <c r="BP82" s="7">
        <f t="shared" si="139"/>
        <v>0</v>
      </c>
      <c r="BQ82" s="7">
        <f t="shared" si="139"/>
        <v>0</v>
      </c>
      <c r="BR82" s="7">
        <f t="shared" si="139"/>
        <v>0</v>
      </c>
      <c r="BS82" s="7">
        <f t="shared" si="139"/>
        <v>0</v>
      </c>
      <c r="BT82" s="7">
        <f t="shared" si="139"/>
        <v>0</v>
      </c>
      <c r="BU82" s="7">
        <f t="shared" si="139"/>
        <v>0</v>
      </c>
      <c r="BV82" s="7">
        <f t="shared" si="139"/>
        <v>0</v>
      </c>
      <c r="BW82" s="7">
        <f t="shared" si="139"/>
        <v>0</v>
      </c>
      <c r="BX82" s="7">
        <f t="shared" si="139"/>
        <v>0</v>
      </c>
      <c r="BY82" s="7">
        <f t="shared" si="139"/>
        <v>0</v>
      </c>
      <c r="BZ82" s="7">
        <f t="shared" si="139"/>
        <v>0</v>
      </c>
      <c r="CA82" s="7">
        <f t="shared" si="139"/>
        <v>0</v>
      </c>
      <c r="CB82" s="7">
        <f t="shared" si="139"/>
        <v>0</v>
      </c>
      <c r="CC82" s="7">
        <f t="shared" si="139"/>
        <v>0</v>
      </c>
      <c r="CD82" s="7">
        <f t="shared" si="139"/>
        <v>0</v>
      </c>
      <c r="CE82" s="7">
        <f t="shared" si="139"/>
        <v>0</v>
      </c>
      <c r="CF82" s="7">
        <f t="shared" si="139"/>
        <v>0</v>
      </c>
      <c r="CG82" s="7">
        <f t="shared" si="139"/>
        <v>0</v>
      </c>
      <c r="CH82" s="7">
        <f t="shared" si="139"/>
        <v>0</v>
      </c>
      <c r="CI82">
        <f>0</f>
        <v>0</v>
      </c>
      <c r="CJ82">
        <v>152.69400000000002</v>
      </c>
    </row>
    <row r="83" spans="1:88" x14ac:dyDescent="0.25">
      <c r="A83" s="5" t="s">
        <v>80</v>
      </c>
      <c r="B83" s="6"/>
      <c r="C83" s="6"/>
      <c r="D83" s="6"/>
      <c r="E83" s="6"/>
      <c r="F83" s="6"/>
      <c r="G83" s="6">
        <v>1450.5930000000001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>
        <v>1450.5930000000001</v>
      </c>
      <c r="AT83" t="s">
        <v>80</v>
      </c>
      <c r="AU83" s="7">
        <f>(0)/1450.593</f>
        <v>0</v>
      </c>
      <c r="AV83" s="7">
        <f>(0)/1450.593</f>
        <v>0</v>
      </c>
      <c r="AW83" s="7">
        <f>(0)/1450.593</f>
        <v>0</v>
      </c>
      <c r="AX83" s="7">
        <f>(0)/1450.593</f>
        <v>0</v>
      </c>
      <c r="AY83" s="7">
        <f>(0)/1450.593</f>
        <v>0</v>
      </c>
      <c r="AZ83" s="7">
        <v>1</v>
      </c>
      <c r="BA83" s="7">
        <f t="shared" ref="BA83:CH83" si="140">(0)/1450.593</f>
        <v>0</v>
      </c>
      <c r="BB83" s="7">
        <f t="shared" si="140"/>
        <v>0</v>
      </c>
      <c r="BC83" s="7">
        <f t="shared" si="140"/>
        <v>0</v>
      </c>
      <c r="BD83" s="7">
        <f t="shared" si="140"/>
        <v>0</v>
      </c>
      <c r="BE83" s="7">
        <f t="shared" si="140"/>
        <v>0</v>
      </c>
      <c r="BF83" s="7">
        <f t="shared" si="140"/>
        <v>0</v>
      </c>
      <c r="BG83" s="7">
        <f t="shared" si="140"/>
        <v>0</v>
      </c>
      <c r="BH83" s="7">
        <f t="shared" si="140"/>
        <v>0</v>
      </c>
      <c r="BI83" s="7">
        <f t="shared" si="140"/>
        <v>0</v>
      </c>
      <c r="BJ83" s="7">
        <f t="shared" si="140"/>
        <v>0</v>
      </c>
      <c r="BK83" s="7">
        <f t="shared" si="140"/>
        <v>0</v>
      </c>
      <c r="BL83" s="7">
        <f t="shared" si="140"/>
        <v>0</v>
      </c>
      <c r="BM83" s="7">
        <f t="shared" si="140"/>
        <v>0</v>
      </c>
      <c r="BN83" s="7">
        <f t="shared" si="140"/>
        <v>0</v>
      </c>
      <c r="BO83" s="7">
        <f t="shared" si="140"/>
        <v>0</v>
      </c>
      <c r="BP83" s="7">
        <f t="shared" si="140"/>
        <v>0</v>
      </c>
      <c r="BQ83" s="7">
        <f t="shared" si="140"/>
        <v>0</v>
      </c>
      <c r="BR83" s="7">
        <f t="shared" si="140"/>
        <v>0</v>
      </c>
      <c r="BS83" s="7">
        <f t="shared" si="140"/>
        <v>0</v>
      </c>
      <c r="BT83" s="7">
        <f t="shared" si="140"/>
        <v>0</v>
      </c>
      <c r="BU83" s="7">
        <f t="shared" si="140"/>
        <v>0</v>
      </c>
      <c r="BV83" s="7">
        <f t="shared" si="140"/>
        <v>0</v>
      </c>
      <c r="BW83" s="7">
        <f t="shared" si="140"/>
        <v>0</v>
      </c>
      <c r="BX83" s="7">
        <f t="shared" si="140"/>
        <v>0</v>
      </c>
      <c r="BY83" s="7">
        <f t="shared" si="140"/>
        <v>0</v>
      </c>
      <c r="BZ83" s="7">
        <f t="shared" si="140"/>
        <v>0</v>
      </c>
      <c r="CA83" s="7">
        <f t="shared" si="140"/>
        <v>0</v>
      </c>
      <c r="CB83" s="7">
        <f t="shared" si="140"/>
        <v>0</v>
      </c>
      <c r="CC83" s="7">
        <f t="shared" si="140"/>
        <v>0</v>
      </c>
      <c r="CD83" s="7">
        <f t="shared" si="140"/>
        <v>0</v>
      </c>
      <c r="CE83" s="7">
        <f t="shared" si="140"/>
        <v>0</v>
      </c>
      <c r="CF83" s="7">
        <f t="shared" si="140"/>
        <v>0</v>
      </c>
      <c r="CG83" s="7">
        <f t="shared" si="140"/>
        <v>0</v>
      </c>
      <c r="CH83" s="7">
        <f t="shared" si="140"/>
        <v>0</v>
      </c>
      <c r="CI83">
        <f>0</f>
        <v>0</v>
      </c>
      <c r="CJ83">
        <v>1450.5930000000001</v>
      </c>
    </row>
    <row r="84" spans="1:88" x14ac:dyDescent="0.25">
      <c r="A84" s="5" t="s">
        <v>81</v>
      </c>
      <c r="B84" s="6"/>
      <c r="C84" s="6"/>
      <c r="D84" s="6"/>
      <c r="E84" s="6"/>
      <c r="F84" s="6"/>
      <c r="G84" s="6">
        <v>76.347000000000008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>
        <v>76.347000000000008</v>
      </c>
      <c r="AT84" t="s">
        <v>81</v>
      </c>
      <c r="AU84" s="7">
        <f>(0)/76.347</f>
        <v>0</v>
      </c>
      <c r="AV84" s="7">
        <f>(0)/76.347</f>
        <v>0</v>
      </c>
      <c r="AW84" s="7">
        <f>(0)/76.347</f>
        <v>0</v>
      </c>
      <c r="AX84" s="7">
        <f>(0)/76.347</f>
        <v>0</v>
      </c>
      <c r="AY84" s="7">
        <f>(0)/76.347</f>
        <v>0</v>
      </c>
      <c r="AZ84" s="7">
        <v>1</v>
      </c>
      <c r="BA84" s="7">
        <f t="shared" ref="BA84:CH84" si="141">(0)/76.347</f>
        <v>0</v>
      </c>
      <c r="BB84" s="7">
        <f t="shared" si="141"/>
        <v>0</v>
      </c>
      <c r="BC84" s="7">
        <f t="shared" si="141"/>
        <v>0</v>
      </c>
      <c r="BD84" s="7">
        <f t="shared" si="141"/>
        <v>0</v>
      </c>
      <c r="BE84" s="7">
        <f t="shared" si="141"/>
        <v>0</v>
      </c>
      <c r="BF84" s="7">
        <f t="shared" si="141"/>
        <v>0</v>
      </c>
      <c r="BG84" s="7">
        <f t="shared" si="141"/>
        <v>0</v>
      </c>
      <c r="BH84" s="7">
        <f t="shared" si="141"/>
        <v>0</v>
      </c>
      <c r="BI84" s="7">
        <f t="shared" si="141"/>
        <v>0</v>
      </c>
      <c r="BJ84" s="7">
        <f t="shared" si="141"/>
        <v>0</v>
      </c>
      <c r="BK84" s="7">
        <f t="shared" si="141"/>
        <v>0</v>
      </c>
      <c r="BL84" s="7">
        <f t="shared" si="141"/>
        <v>0</v>
      </c>
      <c r="BM84" s="7">
        <f t="shared" si="141"/>
        <v>0</v>
      </c>
      <c r="BN84" s="7">
        <f t="shared" si="141"/>
        <v>0</v>
      </c>
      <c r="BO84" s="7">
        <f t="shared" si="141"/>
        <v>0</v>
      </c>
      <c r="BP84" s="7">
        <f t="shared" si="141"/>
        <v>0</v>
      </c>
      <c r="BQ84" s="7">
        <f t="shared" si="141"/>
        <v>0</v>
      </c>
      <c r="BR84" s="7">
        <f t="shared" si="141"/>
        <v>0</v>
      </c>
      <c r="BS84" s="7">
        <f t="shared" si="141"/>
        <v>0</v>
      </c>
      <c r="BT84" s="7">
        <f t="shared" si="141"/>
        <v>0</v>
      </c>
      <c r="BU84" s="7">
        <f t="shared" si="141"/>
        <v>0</v>
      </c>
      <c r="BV84" s="7">
        <f t="shared" si="141"/>
        <v>0</v>
      </c>
      <c r="BW84" s="7">
        <f t="shared" si="141"/>
        <v>0</v>
      </c>
      <c r="BX84" s="7">
        <f t="shared" si="141"/>
        <v>0</v>
      </c>
      <c r="BY84" s="7">
        <f t="shared" si="141"/>
        <v>0</v>
      </c>
      <c r="BZ84" s="7">
        <f t="shared" si="141"/>
        <v>0</v>
      </c>
      <c r="CA84" s="7">
        <f t="shared" si="141"/>
        <v>0</v>
      </c>
      <c r="CB84" s="7">
        <f t="shared" si="141"/>
        <v>0</v>
      </c>
      <c r="CC84" s="7">
        <f t="shared" si="141"/>
        <v>0</v>
      </c>
      <c r="CD84" s="7">
        <f t="shared" si="141"/>
        <v>0</v>
      </c>
      <c r="CE84" s="7">
        <f t="shared" si="141"/>
        <v>0</v>
      </c>
      <c r="CF84" s="7">
        <f t="shared" si="141"/>
        <v>0</v>
      </c>
      <c r="CG84" s="7">
        <f t="shared" si="141"/>
        <v>0</v>
      </c>
      <c r="CH84" s="7">
        <f t="shared" si="141"/>
        <v>0</v>
      </c>
      <c r="CI84">
        <f>0</f>
        <v>0</v>
      </c>
      <c r="CJ84">
        <v>76.347000000000008</v>
      </c>
    </row>
    <row r="85" spans="1:88" x14ac:dyDescent="0.25">
      <c r="A85" s="5" t="s">
        <v>82</v>
      </c>
      <c r="B85" s="6"/>
      <c r="C85" s="6"/>
      <c r="D85" s="6"/>
      <c r="E85" s="6"/>
      <c r="F85" s="6"/>
      <c r="G85" s="6">
        <v>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>
        <v>0</v>
      </c>
      <c r="AT85" t="s">
        <v>82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>
        <f>0</f>
        <v>0</v>
      </c>
      <c r="CJ85">
        <v>0</v>
      </c>
    </row>
    <row r="86" spans="1:88" x14ac:dyDescent="0.25">
      <c r="A86" s="5" t="s">
        <v>83</v>
      </c>
      <c r="B86" s="6"/>
      <c r="C86" s="6"/>
      <c r="D86" s="6"/>
      <c r="E86" s="6"/>
      <c r="F86" s="6"/>
      <c r="G86" s="6">
        <v>229.041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>
        <v>229.041</v>
      </c>
      <c r="AT86" t="s">
        <v>83</v>
      </c>
      <c r="AU86" s="7">
        <f>(0)/229.041</f>
        <v>0</v>
      </c>
      <c r="AV86" s="7">
        <f>(0)/229.041</f>
        <v>0</v>
      </c>
      <c r="AW86" s="7">
        <f>(0)/229.041</f>
        <v>0</v>
      </c>
      <c r="AX86" s="7">
        <f>(0)/229.041</f>
        <v>0</v>
      </c>
      <c r="AY86" s="7">
        <f>(0)/229.041</f>
        <v>0</v>
      </c>
      <c r="AZ86" s="7">
        <v>1</v>
      </c>
      <c r="BA86" s="7">
        <f t="shared" ref="BA86:CH86" si="142">(0)/229.041</f>
        <v>0</v>
      </c>
      <c r="BB86" s="7">
        <f t="shared" si="142"/>
        <v>0</v>
      </c>
      <c r="BC86" s="7">
        <f t="shared" si="142"/>
        <v>0</v>
      </c>
      <c r="BD86" s="7">
        <f t="shared" si="142"/>
        <v>0</v>
      </c>
      <c r="BE86" s="7">
        <f t="shared" si="142"/>
        <v>0</v>
      </c>
      <c r="BF86" s="7">
        <f t="shared" si="142"/>
        <v>0</v>
      </c>
      <c r="BG86" s="7">
        <f t="shared" si="142"/>
        <v>0</v>
      </c>
      <c r="BH86" s="7">
        <f t="shared" si="142"/>
        <v>0</v>
      </c>
      <c r="BI86" s="7">
        <f t="shared" si="142"/>
        <v>0</v>
      </c>
      <c r="BJ86" s="7">
        <f t="shared" si="142"/>
        <v>0</v>
      </c>
      <c r="BK86" s="7">
        <f t="shared" si="142"/>
        <v>0</v>
      </c>
      <c r="BL86" s="7">
        <f t="shared" si="142"/>
        <v>0</v>
      </c>
      <c r="BM86" s="7">
        <f t="shared" si="142"/>
        <v>0</v>
      </c>
      <c r="BN86" s="7">
        <f t="shared" si="142"/>
        <v>0</v>
      </c>
      <c r="BO86" s="7">
        <f t="shared" si="142"/>
        <v>0</v>
      </c>
      <c r="BP86" s="7">
        <f t="shared" si="142"/>
        <v>0</v>
      </c>
      <c r="BQ86" s="7">
        <f t="shared" si="142"/>
        <v>0</v>
      </c>
      <c r="BR86" s="7">
        <f t="shared" si="142"/>
        <v>0</v>
      </c>
      <c r="BS86" s="7">
        <f t="shared" si="142"/>
        <v>0</v>
      </c>
      <c r="BT86" s="7">
        <f t="shared" si="142"/>
        <v>0</v>
      </c>
      <c r="BU86" s="7">
        <f t="shared" si="142"/>
        <v>0</v>
      </c>
      <c r="BV86" s="7">
        <f t="shared" si="142"/>
        <v>0</v>
      </c>
      <c r="BW86" s="7">
        <f t="shared" si="142"/>
        <v>0</v>
      </c>
      <c r="BX86" s="7">
        <f t="shared" si="142"/>
        <v>0</v>
      </c>
      <c r="BY86" s="7">
        <f t="shared" si="142"/>
        <v>0</v>
      </c>
      <c r="BZ86" s="7">
        <f t="shared" si="142"/>
        <v>0</v>
      </c>
      <c r="CA86" s="7">
        <f t="shared" si="142"/>
        <v>0</v>
      </c>
      <c r="CB86" s="7">
        <f t="shared" si="142"/>
        <v>0</v>
      </c>
      <c r="CC86" s="7">
        <f t="shared" si="142"/>
        <v>0</v>
      </c>
      <c r="CD86" s="7">
        <f t="shared" si="142"/>
        <v>0</v>
      </c>
      <c r="CE86" s="7">
        <f t="shared" si="142"/>
        <v>0</v>
      </c>
      <c r="CF86" s="7">
        <f t="shared" si="142"/>
        <v>0</v>
      </c>
      <c r="CG86" s="7">
        <f t="shared" si="142"/>
        <v>0</v>
      </c>
      <c r="CH86" s="7">
        <f t="shared" si="142"/>
        <v>0</v>
      </c>
      <c r="CI86">
        <f>0</f>
        <v>0</v>
      </c>
      <c r="CJ86">
        <v>229.041</v>
      </c>
    </row>
    <row r="87" spans="1:88" x14ac:dyDescent="0.25">
      <c r="A87" s="5" t="s">
        <v>84</v>
      </c>
      <c r="B87" s="6"/>
      <c r="C87" s="6"/>
      <c r="D87" s="6"/>
      <c r="E87" s="6"/>
      <c r="F87" s="6"/>
      <c r="G87" s="6">
        <v>0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>
        <v>0</v>
      </c>
      <c r="AT87" t="s">
        <v>84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>
        <f>0</f>
        <v>0</v>
      </c>
      <c r="CJ87">
        <v>0</v>
      </c>
    </row>
    <row r="88" spans="1:88" x14ac:dyDescent="0.25">
      <c r="A88" s="5" t="s">
        <v>86</v>
      </c>
      <c r="B88" s="6"/>
      <c r="C88" s="6"/>
      <c r="D88" s="6"/>
      <c r="E88" s="6"/>
      <c r="F88" s="6"/>
      <c r="G88" s="6">
        <v>1603.287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>
        <v>1603.287</v>
      </c>
      <c r="AT88" t="s">
        <v>86</v>
      </c>
      <c r="AU88" s="7">
        <f>(0)/1603.287</f>
        <v>0</v>
      </c>
      <c r="AV88" s="7">
        <f>(0)/1603.287</f>
        <v>0</v>
      </c>
      <c r="AW88" s="7">
        <f>(0)/1603.287</f>
        <v>0</v>
      </c>
      <c r="AX88" s="7">
        <f>(0)/1603.287</f>
        <v>0</v>
      </c>
      <c r="AY88" s="7">
        <f>(0)/1603.287</f>
        <v>0</v>
      </c>
      <c r="AZ88" s="7">
        <v>1</v>
      </c>
      <c r="BA88" s="7">
        <f t="shared" ref="BA88:CH88" si="143">(0)/1603.287</f>
        <v>0</v>
      </c>
      <c r="BB88" s="7">
        <f t="shared" si="143"/>
        <v>0</v>
      </c>
      <c r="BC88" s="7">
        <f t="shared" si="143"/>
        <v>0</v>
      </c>
      <c r="BD88" s="7">
        <f t="shared" si="143"/>
        <v>0</v>
      </c>
      <c r="BE88" s="7">
        <f t="shared" si="143"/>
        <v>0</v>
      </c>
      <c r="BF88" s="7">
        <f t="shared" si="143"/>
        <v>0</v>
      </c>
      <c r="BG88" s="7">
        <f t="shared" si="143"/>
        <v>0</v>
      </c>
      <c r="BH88" s="7">
        <f t="shared" si="143"/>
        <v>0</v>
      </c>
      <c r="BI88" s="7">
        <f t="shared" si="143"/>
        <v>0</v>
      </c>
      <c r="BJ88" s="7">
        <f t="shared" si="143"/>
        <v>0</v>
      </c>
      <c r="BK88" s="7">
        <f t="shared" si="143"/>
        <v>0</v>
      </c>
      <c r="BL88" s="7">
        <f t="shared" si="143"/>
        <v>0</v>
      </c>
      <c r="BM88" s="7">
        <f t="shared" si="143"/>
        <v>0</v>
      </c>
      <c r="BN88" s="7">
        <f t="shared" si="143"/>
        <v>0</v>
      </c>
      <c r="BO88" s="7">
        <f t="shared" si="143"/>
        <v>0</v>
      </c>
      <c r="BP88" s="7">
        <f t="shared" si="143"/>
        <v>0</v>
      </c>
      <c r="BQ88" s="7">
        <f t="shared" si="143"/>
        <v>0</v>
      </c>
      <c r="BR88" s="7">
        <f t="shared" si="143"/>
        <v>0</v>
      </c>
      <c r="BS88" s="7">
        <f t="shared" si="143"/>
        <v>0</v>
      </c>
      <c r="BT88" s="7">
        <f t="shared" si="143"/>
        <v>0</v>
      </c>
      <c r="BU88" s="7">
        <f t="shared" si="143"/>
        <v>0</v>
      </c>
      <c r="BV88" s="7">
        <f t="shared" si="143"/>
        <v>0</v>
      </c>
      <c r="BW88" s="7">
        <f t="shared" si="143"/>
        <v>0</v>
      </c>
      <c r="BX88" s="7">
        <f t="shared" si="143"/>
        <v>0</v>
      </c>
      <c r="BY88" s="7">
        <f t="shared" si="143"/>
        <v>0</v>
      </c>
      <c r="BZ88" s="7">
        <f t="shared" si="143"/>
        <v>0</v>
      </c>
      <c r="CA88" s="7">
        <f t="shared" si="143"/>
        <v>0</v>
      </c>
      <c r="CB88" s="7">
        <f t="shared" si="143"/>
        <v>0</v>
      </c>
      <c r="CC88" s="7">
        <f t="shared" si="143"/>
        <v>0</v>
      </c>
      <c r="CD88" s="7">
        <f t="shared" si="143"/>
        <v>0</v>
      </c>
      <c r="CE88" s="7">
        <f t="shared" si="143"/>
        <v>0</v>
      </c>
      <c r="CF88" s="7">
        <f t="shared" si="143"/>
        <v>0</v>
      </c>
      <c r="CG88" s="7">
        <f t="shared" si="143"/>
        <v>0</v>
      </c>
      <c r="CH88" s="7">
        <f t="shared" si="143"/>
        <v>0</v>
      </c>
      <c r="CI88">
        <f>0</f>
        <v>0</v>
      </c>
      <c r="CJ88">
        <v>1603.287</v>
      </c>
    </row>
    <row r="89" spans="1:88" x14ac:dyDescent="0.25">
      <c r="A89" s="5" t="s">
        <v>85</v>
      </c>
      <c r="B89" s="6"/>
      <c r="C89" s="6"/>
      <c r="D89" s="6"/>
      <c r="E89" s="6"/>
      <c r="F89" s="6"/>
      <c r="G89" s="6">
        <v>0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>
        <v>0</v>
      </c>
      <c r="AT89" t="s">
        <v>85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>
        <f>0</f>
        <v>0</v>
      </c>
      <c r="CJ89">
        <v>0</v>
      </c>
    </row>
    <row r="90" spans="1:88" x14ac:dyDescent="0.25">
      <c r="A90" s="5" t="s">
        <v>87</v>
      </c>
      <c r="B90" s="6"/>
      <c r="C90" s="6"/>
      <c r="D90" s="6"/>
      <c r="E90" s="6"/>
      <c r="F90" s="6"/>
      <c r="G90" s="6">
        <v>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>
        <v>0</v>
      </c>
      <c r="AT90" t="s">
        <v>87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>
        <f>0</f>
        <v>0</v>
      </c>
      <c r="CJ90">
        <v>0</v>
      </c>
    </row>
    <row r="91" spans="1:88" x14ac:dyDescent="0.25">
      <c r="A91" s="5" t="s">
        <v>88</v>
      </c>
      <c r="B91" s="6"/>
      <c r="C91" s="6"/>
      <c r="D91" s="6"/>
      <c r="E91" s="6"/>
      <c r="F91" s="6"/>
      <c r="G91" s="6">
        <v>1297.8990000000001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>
        <v>1297.8990000000001</v>
      </c>
      <c r="AT91" t="s">
        <v>88</v>
      </c>
      <c r="AU91" s="7">
        <f>(0)/1297.899</f>
        <v>0</v>
      </c>
      <c r="AV91" s="7">
        <f>(0)/1297.899</f>
        <v>0</v>
      </c>
      <c r="AW91" s="7">
        <f>(0)/1297.899</f>
        <v>0</v>
      </c>
      <c r="AX91" s="7">
        <f>(0)/1297.899</f>
        <v>0</v>
      </c>
      <c r="AY91" s="7">
        <f>(0)/1297.899</f>
        <v>0</v>
      </c>
      <c r="AZ91" s="7">
        <v>1</v>
      </c>
      <c r="BA91" s="7">
        <f t="shared" ref="BA91:CH91" si="144">(0)/1297.899</f>
        <v>0</v>
      </c>
      <c r="BB91" s="7">
        <f t="shared" si="144"/>
        <v>0</v>
      </c>
      <c r="BC91" s="7">
        <f t="shared" si="144"/>
        <v>0</v>
      </c>
      <c r="BD91" s="7">
        <f t="shared" si="144"/>
        <v>0</v>
      </c>
      <c r="BE91" s="7">
        <f t="shared" si="144"/>
        <v>0</v>
      </c>
      <c r="BF91" s="7">
        <f t="shared" si="144"/>
        <v>0</v>
      </c>
      <c r="BG91" s="7">
        <f t="shared" si="144"/>
        <v>0</v>
      </c>
      <c r="BH91" s="7">
        <f t="shared" si="144"/>
        <v>0</v>
      </c>
      <c r="BI91" s="7">
        <f t="shared" si="144"/>
        <v>0</v>
      </c>
      <c r="BJ91" s="7">
        <f t="shared" si="144"/>
        <v>0</v>
      </c>
      <c r="BK91" s="7">
        <f t="shared" si="144"/>
        <v>0</v>
      </c>
      <c r="BL91" s="7">
        <f t="shared" si="144"/>
        <v>0</v>
      </c>
      <c r="BM91" s="7">
        <f t="shared" si="144"/>
        <v>0</v>
      </c>
      <c r="BN91" s="7">
        <f t="shared" si="144"/>
        <v>0</v>
      </c>
      <c r="BO91" s="7">
        <f t="shared" si="144"/>
        <v>0</v>
      </c>
      <c r="BP91" s="7">
        <f t="shared" si="144"/>
        <v>0</v>
      </c>
      <c r="BQ91" s="7">
        <f t="shared" si="144"/>
        <v>0</v>
      </c>
      <c r="BR91" s="7">
        <f t="shared" si="144"/>
        <v>0</v>
      </c>
      <c r="BS91" s="7">
        <f t="shared" si="144"/>
        <v>0</v>
      </c>
      <c r="BT91" s="7">
        <f t="shared" si="144"/>
        <v>0</v>
      </c>
      <c r="BU91" s="7">
        <f t="shared" si="144"/>
        <v>0</v>
      </c>
      <c r="BV91" s="7">
        <f t="shared" si="144"/>
        <v>0</v>
      </c>
      <c r="BW91" s="7">
        <f t="shared" si="144"/>
        <v>0</v>
      </c>
      <c r="BX91" s="7">
        <f t="shared" si="144"/>
        <v>0</v>
      </c>
      <c r="BY91" s="7">
        <f t="shared" si="144"/>
        <v>0</v>
      </c>
      <c r="BZ91" s="7">
        <f t="shared" si="144"/>
        <v>0</v>
      </c>
      <c r="CA91" s="7">
        <f t="shared" si="144"/>
        <v>0</v>
      </c>
      <c r="CB91" s="7">
        <f t="shared" si="144"/>
        <v>0</v>
      </c>
      <c r="CC91" s="7">
        <f t="shared" si="144"/>
        <v>0</v>
      </c>
      <c r="CD91" s="7">
        <f t="shared" si="144"/>
        <v>0</v>
      </c>
      <c r="CE91" s="7">
        <f t="shared" si="144"/>
        <v>0</v>
      </c>
      <c r="CF91" s="7">
        <f t="shared" si="144"/>
        <v>0</v>
      </c>
      <c r="CG91" s="7">
        <f t="shared" si="144"/>
        <v>0</v>
      </c>
      <c r="CH91" s="7">
        <f t="shared" si="144"/>
        <v>0</v>
      </c>
      <c r="CI91">
        <f>0</f>
        <v>0</v>
      </c>
      <c r="CJ91">
        <v>1297.8990000000001</v>
      </c>
    </row>
    <row r="92" spans="1:88" x14ac:dyDescent="0.25">
      <c r="A92" s="5" t="s">
        <v>89</v>
      </c>
      <c r="B92" s="6"/>
      <c r="C92" s="6"/>
      <c r="D92" s="6"/>
      <c r="E92" s="6"/>
      <c r="F92" s="6"/>
      <c r="G92" s="6">
        <v>76.347000000000008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>
        <v>76.347000000000008</v>
      </c>
      <c r="AT92" t="s">
        <v>89</v>
      </c>
      <c r="AU92" s="7">
        <f>(0)/76.347</f>
        <v>0</v>
      </c>
      <c r="AV92" s="7">
        <f>(0)/76.347</f>
        <v>0</v>
      </c>
      <c r="AW92" s="7">
        <f>(0)/76.347</f>
        <v>0</v>
      </c>
      <c r="AX92" s="7">
        <f>(0)/76.347</f>
        <v>0</v>
      </c>
      <c r="AY92" s="7">
        <f>(0)/76.347</f>
        <v>0</v>
      </c>
      <c r="AZ92" s="7">
        <v>1</v>
      </c>
      <c r="BA92" s="7">
        <f t="shared" ref="BA92:CH92" si="145">(0)/76.347</f>
        <v>0</v>
      </c>
      <c r="BB92" s="7">
        <f t="shared" si="145"/>
        <v>0</v>
      </c>
      <c r="BC92" s="7">
        <f t="shared" si="145"/>
        <v>0</v>
      </c>
      <c r="BD92" s="7">
        <f t="shared" si="145"/>
        <v>0</v>
      </c>
      <c r="BE92" s="7">
        <f t="shared" si="145"/>
        <v>0</v>
      </c>
      <c r="BF92" s="7">
        <f t="shared" si="145"/>
        <v>0</v>
      </c>
      <c r="BG92" s="7">
        <f t="shared" si="145"/>
        <v>0</v>
      </c>
      <c r="BH92" s="7">
        <f t="shared" si="145"/>
        <v>0</v>
      </c>
      <c r="BI92" s="7">
        <f t="shared" si="145"/>
        <v>0</v>
      </c>
      <c r="BJ92" s="7">
        <f t="shared" si="145"/>
        <v>0</v>
      </c>
      <c r="BK92" s="7">
        <f t="shared" si="145"/>
        <v>0</v>
      </c>
      <c r="BL92" s="7">
        <f t="shared" si="145"/>
        <v>0</v>
      </c>
      <c r="BM92" s="7">
        <f t="shared" si="145"/>
        <v>0</v>
      </c>
      <c r="BN92" s="7">
        <f t="shared" si="145"/>
        <v>0</v>
      </c>
      <c r="BO92" s="7">
        <f t="shared" si="145"/>
        <v>0</v>
      </c>
      <c r="BP92" s="7">
        <f t="shared" si="145"/>
        <v>0</v>
      </c>
      <c r="BQ92" s="7">
        <f t="shared" si="145"/>
        <v>0</v>
      </c>
      <c r="BR92" s="7">
        <f t="shared" si="145"/>
        <v>0</v>
      </c>
      <c r="BS92" s="7">
        <f t="shared" si="145"/>
        <v>0</v>
      </c>
      <c r="BT92" s="7">
        <f t="shared" si="145"/>
        <v>0</v>
      </c>
      <c r="BU92" s="7">
        <f t="shared" si="145"/>
        <v>0</v>
      </c>
      <c r="BV92" s="7">
        <f t="shared" si="145"/>
        <v>0</v>
      </c>
      <c r="BW92" s="7">
        <f t="shared" si="145"/>
        <v>0</v>
      </c>
      <c r="BX92" s="7">
        <f t="shared" si="145"/>
        <v>0</v>
      </c>
      <c r="BY92" s="7">
        <f t="shared" si="145"/>
        <v>0</v>
      </c>
      <c r="BZ92" s="7">
        <f t="shared" si="145"/>
        <v>0</v>
      </c>
      <c r="CA92" s="7">
        <f t="shared" si="145"/>
        <v>0</v>
      </c>
      <c r="CB92" s="7">
        <f t="shared" si="145"/>
        <v>0</v>
      </c>
      <c r="CC92" s="7">
        <f t="shared" si="145"/>
        <v>0</v>
      </c>
      <c r="CD92" s="7">
        <f t="shared" si="145"/>
        <v>0</v>
      </c>
      <c r="CE92" s="7">
        <f t="shared" si="145"/>
        <v>0</v>
      </c>
      <c r="CF92" s="7">
        <f t="shared" si="145"/>
        <v>0</v>
      </c>
      <c r="CG92" s="7">
        <f t="shared" si="145"/>
        <v>0</v>
      </c>
      <c r="CH92" s="7">
        <f t="shared" si="145"/>
        <v>0</v>
      </c>
      <c r="CI92">
        <f>0</f>
        <v>0</v>
      </c>
      <c r="CJ92">
        <v>76.347000000000008</v>
      </c>
    </row>
    <row r="93" spans="1:88" x14ac:dyDescent="0.25">
      <c r="A93" s="5" t="s">
        <v>315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>
        <v>42.266999999999996</v>
      </c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>
        <v>42.266999999999996</v>
      </c>
      <c r="AT93" t="s">
        <v>315</v>
      </c>
      <c r="AU93" s="7">
        <f t="shared" ref="AU93:BT93" si="146">(0)/42.267</f>
        <v>0</v>
      </c>
      <c r="AV93" s="7">
        <f t="shared" si="146"/>
        <v>0</v>
      </c>
      <c r="AW93" s="7">
        <f t="shared" si="146"/>
        <v>0</v>
      </c>
      <c r="AX93" s="7">
        <f t="shared" si="146"/>
        <v>0</v>
      </c>
      <c r="AY93" s="7">
        <f t="shared" si="146"/>
        <v>0</v>
      </c>
      <c r="AZ93" s="7">
        <f t="shared" si="146"/>
        <v>0</v>
      </c>
      <c r="BA93" s="7">
        <f t="shared" si="146"/>
        <v>0</v>
      </c>
      <c r="BB93" s="7">
        <f t="shared" si="146"/>
        <v>0</v>
      </c>
      <c r="BC93" s="7">
        <f t="shared" si="146"/>
        <v>0</v>
      </c>
      <c r="BD93" s="7">
        <f t="shared" si="146"/>
        <v>0</v>
      </c>
      <c r="BE93" s="7">
        <f t="shared" si="146"/>
        <v>0</v>
      </c>
      <c r="BF93" s="7">
        <f t="shared" si="146"/>
        <v>0</v>
      </c>
      <c r="BG93" s="7">
        <f t="shared" si="146"/>
        <v>0</v>
      </c>
      <c r="BH93" s="7">
        <f t="shared" si="146"/>
        <v>0</v>
      </c>
      <c r="BI93" s="7">
        <f t="shared" si="146"/>
        <v>0</v>
      </c>
      <c r="BJ93" s="7">
        <f t="shared" si="146"/>
        <v>0</v>
      </c>
      <c r="BK93" s="7">
        <f t="shared" si="146"/>
        <v>0</v>
      </c>
      <c r="BL93" s="7">
        <f t="shared" si="146"/>
        <v>0</v>
      </c>
      <c r="BM93" s="7">
        <f t="shared" si="146"/>
        <v>0</v>
      </c>
      <c r="BN93" s="7">
        <f t="shared" si="146"/>
        <v>0</v>
      </c>
      <c r="BO93" s="7">
        <f t="shared" si="146"/>
        <v>0</v>
      </c>
      <c r="BP93" s="7">
        <f t="shared" si="146"/>
        <v>0</v>
      </c>
      <c r="BQ93" s="7">
        <f t="shared" si="146"/>
        <v>0</v>
      </c>
      <c r="BR93" s="7">
        <f t="shared" si="146"/>
        <v>0</v>
      </c>
      <c r="BS93" s="7">
        <f t="shared" si="146"/>
        <v>0</v>
      </c>
      <c r="BT93" s="7">
        <f t="shared" si="146"/>
        <v>0</v>
      </c>
      <c r="BU93" s="7">
        <v>1</v>
      </c>
      <c r="BV93" s="7">
        <f t="shared" ref="BV93:CH93" si="147">(0)/42.267</f>
        <v>0</v>
      </c>
      <c r="BW93" s="7">
        <f t="shared" si="147"/>
        <v>0</v>
      </c>
      <c r="BX93" s="7">
        <f t="shared" si="147"/>
        <v>0</v>
      </c>
      <c r="BY93" s="7">
        <f t="shared" si="147"/>
        <v>0</v>
      </c>
      <c r="BZ93" s="7">
        <f t="shared" si="147"/>
        <v>0</v>
      </c>
      <c r="CA93" s="7">
        <f t="shared" si="147"/>
        <v>0</v>
      </c>
      <c r="CB93" s="7">
        <f t="shared" si="147"/>
        <v>0</v>
      </c>
      <c r="CC93" s="7">
        <f t="shared" si="147"/>
        <v>0</v>
      </c>
      <c r="CD93" s="7">
        <f t="shared" si="147"/>
        <v>0</v>
      </c>
      <c r="CE93" s="7">
        <f t="shared" si="147"/>
        <v>0</v>
      </c>
      <c r="CF93" s="7">
        <f t="shared" si="147"/>
        <v>0</v>
      </c>
      <c r="CG93" s="7">
        <f t="shared" si="147"/>
        <v>0</v>
      </c>
      <c r="CH93" s="7">
        <f t="shared" si="147"/>
        <v>0</v>
      </c>
      <c r="CI93">
        <f>0</f>
        <v>0</v>
      </c>
      <c r="CJ93">
        <v>42.266999999999996</v>
      </c>
    </row>
    <row r="94" spans="1:88" x14ac:dyDescent="0.25">
      <c r="A94" s="5" t="s">
        <v>591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>
        <v>13009.878000000001</v>
      </c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>
        <v>13009.878000000001</v>
      </c>
      <c r="AT94" t="s">
        <v>591</v>
      </c>
      <c r="AU94" s="7">
        <f t="shared" ref="AU94:BT94" si="148">(0)/13009.878</f>
        <v>0</v>
      </c>
      <c r="AV94" s="7">
        <f t="shared" si="148"/>
        <v>0</v>
      </c>
      <c r="AW94" s="7">
        <f t="shared" si="148"/>
        <v>0</v>
      </c>
      <c r="AX94" s="7">
        <f t="shared" si="148"/>
        <v>0</v>
      </c>
      <c r="AY94" s="7">
        <f t="shared" si="148"/>
        <v>0</v>
      </c>
      <c r="AZ94" s="7">
        <f t="shared" si="148"/>
        <v>0</v>
      </c>
      <c r="BA94" s="7">
        <f t="shared" si="148"/>
        <v>0</v>
      </c>
      <c r="BB94" s="7">
        <f t="shared" si="148"/>
        <v>0</v>
      </c>
      <c r="BC94" s="7">
        <f t="shared" si="148"/>
        <v>0</v>
      </c>
      <c r="BD94" s="7">
        <f t="shared" si="148"/>
        <v>0</v>
      </c>
      <c r="BE94" s="7">
        <f t="shared" si="148"/>
        <v>0</v>
      </c>
      <c r="BF94" s="7">
        <f t="shared" si="148"/>
        <v>0</v>
      </c>
      <c r="BG94" s="7">
        <f t="shared" si="148"/>
        <v>0</v>
      </c>
      <c r="BH94" s="7">
        <f t="shared" si="148"/>
        <v>0</v>
      </c>
      <c r="BI94" s="7">
        <f t="shared" si="148"/>
        <v>0</v>
      </c>
      <c r="BJ94" s="7">
        <f t="shared" si="148"/>
        <v>0</v>
      </c>
      <c r="BK94" s="7">
        <f t="shared" si="148"/>
        <v>0</v>
      </c>
      <c r="BL94" s="7">
        <f t="shared" si="148"/>
        <v>0</v>
      </c>
      <c r="BM94" s="7">
        <f t="shared" si="148"/>
        <v>0</v>
      </c>
      <c r="BN94" s="7">
        <f t="shared" si="148"/>
        <v>0</v>
      </c>
      <c r="BO94" s="7">
        <f t="shared" si="148"/>
        <v>0</v>
      </c>
      <c r="BP94" s="7">
        <f t="shared" si="148"/>
        <v>0</v>
      </c>
      <c r="BQ94" s="7">
        <f t="shared" si="148"/>
        <v>0</v>
      </c>
      <c r="BR94" s="7">
        <f t="shared" si="148"/>
        <v>0</v>
      </c>
      <c r="BS94" s="7">
        <f t="shared" si="148"/>
        <v>0</v>
      </c>
      <c r="BT94" s="7">
        <f t="shared" si="148"/>
        <v>0</v>
      </c>
      <c r="BU94" s="7">
        <v>1</v>
      </c>
      <c r="BV94" s="7">
        <f t="shared" ref="BV94:CH94" si="149">(0)/13009.878</f>
        <v>0</v>
      </c>
      <c r="BW94" s="7">
        <f t="shared" si="149"/>
        <v>0</v>
      </c>
      <c r="BX94" s="7">
        <f t="shared" si="149"/>
        <v>0</v>
      </c>
      <c r="BY94" s="7">
        <f t="shared" si="149"/>
        <v>0</v>
      </c>
      <c r="BZ94" s="7">
        <f t="shared" si="149"/>
        <v>0</v>
      </c>
      <c r="CA94" s="7">
        <f t="shared" si="149"/>
        <v>0</v>
      </c>
      <c r="CB94" s="7">
        <f t="shared" si="149"/>
        <v>0</v>
      </c>
      <c r="CC94" s="7">
        <f t="shared" si="149"/>
        <v>0</v>
      </c>
      <c r="CD94" s="7">
        <f t="shared" si="149"/>
        <v>0</v>
      </c>
      <c r="CE94" s="7">
        <f t="shared" si="149"/>
        <v>0</v>
      </c>
      <c r="CF94" s="7">
        <f t="shared" si="149"/>
        <v>0</v>
      </c>
      <c r="CG94" s="7">
        <f t="shared" si="149"/>
        <v>0</v>
      </c>
      <c r="CH94" s="7">
        <f t="shared" si="149"/>
        <v>0</v>
      </c>
      <c r="CI94">
        <f>0</f>
        <v>0</v>
      </c>
      <c r="CJ94">
        <v>13009.878000000001</v>
      </c>
    </row>
    <row r="95" spans="1:88" x14ac:dyDescent="0.25">
      <c r="A95" s="5" t="s">
        <v>329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>
        <v>619.51800000000003</v>
      </c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>
        <v>619.51800000000003</v>
      </c>
      <c r="AT95" t="s">
        <v>329</v>
      </c>
      <c r="AU95" s="7">
        <f t="shared" ref="AU95:BT95" si="150">(0)/619.518</f>
        <v>0</v>
      </c>
      <c r="AV95" s="7">
        <f t="shared" si="150"/>
        <v>0</v>
      </c>
      <c r="AW95" s="7">
        <f t="shared" si="150"/>
        <v>0</v>
      </c>
      <c r="AX95" s="7">
        <f t="shared" si="150"/>
        <v>0</v>
      </c>
      <c r="AY95" s="7">
        <f t="shared" si="150"/>
        <v>0</v>
      </c>
      <c r="AZ95" s="7">
        <f t="shared" si="150"/>
        <v>0</v>
      </c>
      <c r="BA95" s="7">
        <f t="shared" si="150"/>
        <v>0</v>
      </c>
      <c r="BB95" s="7">
        <f t="shared" si="150"/>
        <v>0</v>
      </c>
      <c r="BC95" s="7">
        <f t="shared" si="150"/>
        <v>0</v>
      </c>
      <c r="BD95" s="7">
        <f t="shared" si="150"/>
        <v>0</v>
      </c>
      <c r="BE95" s="7">
        <f t="shared" si="150"/>
        <v>0</v>
      </c>
      <c r="BF95" s="7">
        <f t="shared" si="150"/>
        <v>0</v>
      </c>
      <c r="BG95" s="7">
        <f t="shared" si="150"/>
        <v>0</v>
      </c>
      <c r="BH95" s="7">
        <f t="shared" si="150"/>
        <v>0</v>
      </c>
      <c r="BI95" s="7">
        <f t="shared" si="150"/>
        <v>0</v>
      </c>
      <c r="BJ95" s="7">
        <f t="shared" si="150"/>
        <v>0</v>
      </c>
      <c r="BK95" s="7">
        <f t="shared" si="150"/>
        <v>0</v>
      </c>
      <c r="BL95" s="7">
        <f t="shared" si="150"/>
        <v>0</v>
      </c>
      <c r="BM95" s="7">
        <f t="shared" si="150"/>
        <v>0</v>
      </c>
      <c r="BN95" s="7">
        <f t="shared" si="150"/>
        <v>0</v>
      </c>
      <c r="BO95" s="7">
        <f t="shared" si="150"/>
        <v>0</v>
      </c>
      <c r="BP95" s="7">
        <f t="shared" si="150"/>
        <v>0</v>
      </c>
      <c r="BQ95" s="7">
        <f t="shared" si="150"/>
        <v>0</v>
      </c>
      <c r="BR95" s="7">
        <f t="shared" si="150"/>
        <v>0</v>
      </c>
      <c r="BS95" s="7">
        <f t="shared" si="150"/>
        <v>0</v>
      </c>
      <c r="BT95" s="7">
        <f t="shared" si="150"/>
        <v>0</v>
      </c>
      <c r="BU95" s="7">
        <v>1</v>
      </c>
      <c r="BV95" s="7">
        <f t="shared" ref="BV95:CH95" si="151">(0)/619.518</f>
        <v>0</v>
      </c>
      <c r="BW95" s="7">
        <f t="shared" si="151"/>
        <v>0</v>
      </c>
      <c r="BX95" s="7">
        <f t="shared" si="151"/>
        <v>0</v>
      </c>
      <c r="BY95" s="7">
        <f t="shared" si="151"/>
        <v>0</v>
      </c>
      <c r="BZ95" s="7">
        <f t="shared" si="151"/>
        <v>0</v>
      </c>
      <c r="CA95" s="7">
        <f t="shared" si="151"/>
        <v>0</v>
      </c>
      <c r="CB95" s="7">
        <f t="shared" si="151"/>
        <v>0</v>
      </c>
      <c r="CC95" s="7">
        <f t="shared" si="151"/>
        <v>0</v>
      </c>
      <c r="CD95" s="7">
        <f t="shared" si="151"/>
        <v>0</v>
      </c>
      <c r="CE95" s="7">
        <f t="shared" si="151"/>
        <v>0</v>
      </c>
      <c r="CF95" s="7">
        <f t="shared" si="151"/>
        <v>0</v>
      </c>
      <c r="CG95" s="7">
        <f t="shared" si="151"/>
        <v>0</v>
      </c>
      <c r="CH95" s="7">
        <f t="shared" si="151"/>
        <v>0</v>
      </c>
      <c r="CI95">
        <f>0</f>
        <v>0</v>
      </c>
      <c r="CJ95">
        <v>619.51800000000003</v>
      </c>
    </row>
    <row r="96" spans="1:88" x14ac:dyDescent="0.25">
      <c r="A96" s="5" t="s">
        <v>322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>
        <v>1239.0360000000001</v>
      </c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>
        <v>1239.0360000000001</v>
      </c>
      <c r="AT96" t="s">
        <v>322</v>
      </c>
      <c r="AU96" s="7">
        <f t="shared" ref="AU96:BT96" si="152">(0)/1239.036</f>
        <v>0</v>
      </c>
      <c r="AV96" s="7">
        <f t="shared" si="152"/>
        <v>0</v>
      </c>
      <c r="AW96" s="7">
        <f t="shared" si="152"/>
        <v>0</v>
      </c>
      <c r="AX96" s="7">
        <f t="shared" si="152"/>
        <v>0</v>
      </c>
      <c r="AY96" s="7">
        <f t="shared" si="152"/>
        <v>0</v>
      </c>
      <c r="AZ96" s="7">
        <f t="shared" si="152"/>
        <v>0</v>
      </c>
      <c r="BA96" s="7">
        <f t="shared" si="152"/>
        <v>0</v>
      </c>
      <c r="BB96" s="7">
        <f t="shared" si="152"/>
        <v>0</v>
      </c>
      <c r="BC96" s="7">
        <f t="shared" si="152"/>
        <v>0</v>
      </c>
      <c r="BD96" s="7">
        <f t="shared" si="152"/>
        <v>0</v>
      </c>
      <c r="BE96" s="7">
        <f t="shared" si="152"/>
        <v>0</v>
      </c>
      <c r="BF96" s="7">
        <f t="shared" si="152"/>
        <v>0</v>
      </c>
      <c r="BG96" s="7">
        <f t="shared" si="152"/>
        <v>0</v>
      </c>
      <c r="BH96" s="7">
        <f t="shared" si="152"/>
        <v>0</v>
      </c>
      <c r="BI96" s="7">
        <f t="shared" si="152"/>
        <v>0</v>
      </c>
      <c r="BJ96" s="7">
        <f t="shared" si="152"/>
        <v>0</v>
      </c>
      <c r="BK96" s="7">
        <f t="shared" si="152"/>
        <v>0</v>
      </c>
      <c r="BL96" s="7">
        <f t="shared" si="152"/>
        <v>0</v>
      </c>
      <c r="BM96" s="7">
        <f t="shared" si="152"/>
        <v>0</v>
      </c>
      <c r="BN96" s="7">
        <f t="shared" si="152"/>
        <v>0</v>
      </c>
      <c r="BO96" s="7">
        <f t="shared" si="152"/>
        <v>0</v>
      </c>
      <c r="BP96" s="7">
        <f t="shared" si="152"/>
        <v>0</v>
      </c>
      <c r="BQ96" s="7">
        <f t="shared" si="152"/>
        <v>0</v>
      </c>
      <c r="BR96" s="7">
        <f t="shared" si="152"/>
        <v>0</v>
      </c>
      <c r="BS96" s="7">
        <f t="shared" si="152"/>
        <v>0</v>
      </c>
      <c r="BT96" s="7">
        <f t="shared" si="152"/>
        <v>0</v>
      </c>
      <c r="BU96" s="7">
        <v>1</v>
      </c>
      <c r="BV96" s="7">
        <f t="shared" ref="BV96:CH96" si="153">(0)/1239.036</f>
        <v>0</v>
      </c>
      <c r="BW96" s="7">
        <f t="shared" si="153"/>
        <v>0</v>
      </c>
      <c r="BX96" s="7">
        <f t="shared" si="153"/>
        <v>0</v>
      </c>
      <c r="BY96" s="7">
        <f t="shared" si="153"/>
        <v>0</v>
      </c>
      <c r="BZ96" s="7">
        <f t="shared" si="153"/>
        <v>0</v>
      </c>
      <c r="CA96" s="7">
        <f t="shared" si="153"/>
        <v>0</v>
      </c>
      <c r="CB96" s="7">
        <f t="shared" si="153"/>
        <v>0</v>
      </c>
      <c r="CC96" s="7">
        <f t="shared" si="153"/>
        <v>0</v>
      </c>
      <c r="CD96" s="7">
        <f t="shared" si="153"/>
        <v>0</v>
      </c>
      <c r="CE96" s="7">
        <f t="shared" si="153"/>
        <v>0</v>
      </c>
      <c r="CF96" s="7">
        <f t="shared" si="153"/>
        <v>0</v>
      </c>
      <c r="CG96" s="7">
        <f t="shared" si="153"/>
        <v>0</v>
      </c>
      <c r="CH96" s="7">
        <f t="shared" si="153"/>
        <v>0</v>
      </c>
      <c r="CI96">
        <f>0</f>
        <v>0</v>
      </c>
      <c r="CJ96">
        <v>1239.0360000000001</v>
      </c>
    </row>
    <row r="97" spans="1:88" x14ac:dyDescent="0.25">
      <c r="A97" s="5" t="s">
        <v>323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>
        <v>0</v>
      </c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>
        <v>0</v>
      </c>
      <c r="AT97" t="s">
        <v>323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>
        <f>0</f>
        <v>0</v>
      </c>
      <c r="CJ97">
        <v>0</v>
      </c>
    </row>
    <row r="98" spans="1:88" x14ac:dyDescent="0.25">
      <c r="A98" s="5" t="s">
        <v>325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>
        <v>619.51800000000003</v>
      </c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>
        <v>619.51800000000003</v>
      </c>
      <c r="AT98" t="s">
        <v>325</v>
      </c>
      <c r="AU98" s="7">
        <f t="shared" ref="AU98:BT98" si="154">(0)/619.518</f>
        <v>0</v>
      </c>
      <c r="AV98" s="7">
        <f t="shared" si="154"/>
        <v>0</v>
      </c>
      <c r="AW98" s="7">
        <f t="shared" si="154"/>
        <v>0</v>
      </c>
      <c r="AX98" s="7">
        <f t="shared" si="154"/>
        <v>0</v>
      </c>
      <c r="AY98" s="7">
        <f t="shared" si="154"/>
        <v>0</v>
      </c>
      <c r="AZ98" s="7">
        <f t="shared" si="154"/>
        <v>0</v>
      </c>
      <c r="BA98" s="7">
        <f t="shared" si="154"/>
        <v>0</v>
      </c>
      <c r="BB98" s="7">
        <f t="shared" si="154"/>
        <v>0</v>
      </c>
      <c r="BC98" s="7">
        <f t="shared" si="154"/>
        <v>0</v>
      </c>
      <c r="BD98" s="7">
        <f t="shared" si="154"/>
        <v>0</v>
      </c>
      <c r="BE98" s="7">
        <f t="shared" si="154"/>
        <v>0</v>
      </c>
      <c r="BF98" s="7">
        <f t="shared" si="154"/>
        <v>0</v>
      </c>
      <c r="BG98" s="7">
        <f t="shared" si="154"/>
        <v>0</v>
      </c>
      <c r="BH98" s="7">
        <f t="shared" si="154"/>
        <v>0</v>
      </c>
      <c r="BI98" s="7">
        <f t="shared" si="154"/>
        <v>0</v>
      </c>
      <c r="BJ98" s="7">
        <f t="shared" si="154"/>
        <v>0</v>
      </c>
      <c r="BK98" s="7">
        <f t="shared" si="154"/>
        <v>0</v>
      </c>
      <c r="BL98" s="7">
        <f t="shared" si="154"/>
        <v>0</v>
      </c>
      <c r="BM98" s="7">
        <f t="shared" si="154"/>
        <v>0</v>
      </c>
      <c r="BN98" s="7">
        <f t="shared" si="154"/>
        <v>0</v>
      </c>
      <c r="BO98" s="7">
        <f t="shared" si="154"/>
        <v>0</v>
      </c>
      <c r="BP98" s="7">
        <f t="shared" si="154"/>
        <v>0</v>
      </c>
      <c r="BQ98" s="7">
        <f t="shared" si="154"/>
        <v>0</v>
      </c>
      <c r="BR98" s="7">
        <f t="shared" si="154"/>
        <v>0</v>
      </c>
      <c r="BS98" s="7">
        <f t="shared" si="154"/>
        <v>0</v>
      </c>
      <c r="BT98" s="7">
        <f t="shared" si="154"/>
        <v>0</v>
      </c>
      <c r="BU98" s="7">
        <v>1</v>
      </c>
      <c r="BV98" s="7">
        <f t="shared" ref="BV98:CH98" si="155">(0)/619.518</f>
        <v>0</v>
      </c>
      <c r="BW98" s="7">
        <f t="shared" si="155"/>
        <v>0</v>
      </c>
      <c r="BX98" s="7">
        <f t="shared" si="155"/>
        <v>0</v>
      </c>
      <c r="BY98" s="7">
        <f t="shared" si="155"/>
        <v>0</v>
      </c>
      <c r="BZ98" s="7">
        <f t="shared" si="155"/>
        <v>0</v>
      </c>
      <c r="CA98" s="7">
        <f t="shared" si="155"/>
        <v>0</v>
      </c>
      <c r="CB98" s="7">
        <f t="shared" si="155"/>
        <v>0</v>
      </c>
      <c r="CC98" s="7">
        <f t="shared" si="155"/>
        <v>0</v>
      </c>
      <c r="CD98" s="7">
        <f t="shared" si="155"/>
        <v>0</v>
      </c>
      <c r="CE98" s="7">
        <f t="shared" si="155"/>
        <v>0</v>
      </c>
      <c r="CF98" s="7">
        <f t="shared" si="155"/>
        <v>0</v>
      </c>
      <c r="CG98" s="7">
        <f t="shared" si="155"/>
        <v>0</v>
      </c>
      <c r="CH98" s="7">
        <f t="shared" si="155"/>
        <v>0</v>
      </c>
      <c r="CI98">
        <f>0</f>
        <v>0</v>
      </c>
      <c r="CJ98">
        <v>619.51800000000003</v>
      </c>
    </row>
    <row r="99" spans="1:88" x14ac:dyDescent="0.25">
      <c r="A99" s="5" t="s">
        <v>324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>
        <v>0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>
        <v>0</v>
      </c>
      <c r="AT99" t="s">
        <v>324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>
        <f>0</f>
        <v>0</v>
      </c>
      <c r="CJ99">
        <v>0</v>
      </c>
    </row>
    <row r="100" spans="1:88" x14ac:dyDescent="0.25">
      <c r="A100" s="5" t="s">
        <v>328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>
        <v>6195.18</v>
      </c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>
        <v>6195.18</v>
      </c>
      <c r="AT100" t="s">
        <v>328</v>
      </c>
      <c r="AU100" s="7">
        <f t="shared" ref="AU100:BT100" si="156">(0)/6195.18</f>
        <v>0</v>
      </c>
      <c r="AV100" s="7">
        <f t="shared" si="156"/>
        <v>0</v>
      </c>
      <c r="AW100" s="7">
        <f t="shared" si="156"/>
        <v>0</v>
      </c>
      <c r="AX100" s="7">
        <f t="shared" si="156"/>
        <v>0</v>
      </c>
      <c r="AY100" s="7">
        <f t="shared" si="156"/>
        <v>0</v>
      </c>
      <c r="AZ100" s="7">
        <f t="shared" si="156"/>
        <v>0</v>
      </c>
      <c r="BA100" s="7">
        <f t="shared" si="156"/>
        <v>0</v>
      </c>
      <c r="BB100" s="7">
        <f t="shared" si="156"/>
        <v>0</v>
      </c>
      <c r="BC100" s="7">
        <f t="shared" si="156"/>
        <v>0</v>
      </c>
      <c r="BD100" s="7">
        <f t="shared" si="156"/>
        <v>0</v>
      </c>
      <c r="BE100" s="7">
        <f t="shared" si="156"/>
        <v>0</v>
      </c>
      <c r="BF100" s="7">
        <f t="shared" si="156"/>
        <v>0</v>
      </c>
      <c r="BG100" s="7">
        <f t="shared" si="156"/>
        <v>0</v>
      </c>
      <c r="BH100" s="7">
        <f t="shared" si="156"/>
        <v>0</v>
      </c>
      <c r="BI100" s="7">
        <f t="shared" si="156"/>
        <v>0</v>
      </c>
      <c r="BJ100" s="7">
        <f t="shared" si="156"/>
        <v>0</v>
      </c>
      <c r="BK100" s="7">
        <f t="shared" si="156"/>
        <v>0</v>
      </c>
      <c r="BL100" s="7">
        <f t="shared" si="156"/>
        <v>0</v>
      </c>
      <c r="BM100" s="7">
        <f t="shared" si="156"/>
        <v>0</v>
      </c>
      <c r="BN100" s="7">
        <f t="shared" si="156"/>
        <v>0</v>
      </c>
      <c r="BO100" s="7">
        <f t="shared" si="156"/>
        <v>0</v>
      </c>
      <c r="BP100" s="7">
        <f t="shared" si="156"/>
        <v>0</v>
      </c>
      <c r="BQ100" s="7">
        <f t="shared" si="156"/>
        <v>0</v>
      </c>
      <c r="BR100" s="7">
        <f t="shared" si="156"/>
        <v>0</v>
      </c>
      <c r="BS100" s="7">
        <f t="shared" si="156"/>
        <v>0</v>
      </c>
      <c r="BT100" s="7">
        <f t="shared" si="156"/>
        <v>0</v>
      </c>
      <c r="BU100" s="7">
        <v>1</v>
      </c>
      <c r="BV100" s="7">
        <f t="shared" ref="BV100:CH100" si="157">(0)/6195.18</f>
        <v>0</v>
      </c>
      <c r="BW100" s="7">
        <f t="shared" si="157"/>
        <v>0</v>
      </c>
      <c r="BX100" s="7">
        <f t="shared" si="157"/>
        <v>0</v>
      </c>
      <c r="BY100" s="7">
        <f t="shared" si="157"/>
        <v>0</v>
      </c>
      <c r="BZ100" s="7">
        <f t="shared" si="157"/>
        <v>0</v>
      </c>
      <c r="CA100" s="7">
        <f t="shared" si="157"/>
        <v>0</v>
      </c>
      <c r="CB100" s="7">
        <f t="shared" si="157"/>
        <v>0</v>
      </c>
      <c r="CC100" s="7">
        <f t="shared" si="157"/>
        <v>0</v>
      </c>
      <c r="CD100" s="7">
        <f t="shared" si="157"/>
        <v>0</v>
      </c>
      <c r="CE100" s="7">
        <f t="shared" si="157"/>
        <v>0</v>
      </c>
      <c r="CF100" s="7">
        <f t="shared" si="157"/>
        <v>0</v>
      </c>
      <c r="CG100" s="7">
        <f t="shared" si="157"/>
        <v>0</v>
      </c>
      <c r="CH100" s="7">
        <f t="shared" si="157"/>
        <v>0</v>
      </c>
      <c r="CI100">
        <f>0</f>
        <v>0</v>
      </c>
      <c r="CJ100">
        <v>6195.18</v>
      </c>
    </row>
    <row r="101" spans="1:88" x14ac:dyDescent="0.25">
      <c r="A101" s="5" t="s">
        <v>326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>
        <v>2478.0720000000001</v>
      </c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>
        <v>2478.0720000000001</v>
      </c>
      <c r="AT101" t="s">
        <v>326</v>
      </c>
      <c r="AU101" s="7">
        <f t="shared" ref="AU101:BT101" si="158">(0)/2478.072</f>
        <v>0</v>
      </c>
      <c r="AV101" s="7">
        <f t="shared" si="158"/>
        <v>0</v>
      </c>
      <c r="AW101" s="7">
        <f t="shared" si="158"/>
        <v>0</v>
      </c>
      <c r="AX101" s="7">
        <f t="shared" si="158"/>
        <v>0</v>
      </c>
      <c r="AY101" s="7">
        <f t="shared" si="158"/>
        <v>0</v>
      </c>
      <c r="AZ101" s="7">
        <f t="shared" si="158"/>
        <v>0</v>
      </c>
      <c r="BA101" s="7">
        <f t="shared" si="158"/>
        <v>0</v>
      </c>
      <c r="BB101" s="7">
        <f t="shared" si="158"/>
        <v>0</v>
      </c>
      <c r="BC101" s="7">
        <f t="shared" si="158"/>
        <v>0</v>
      </c>
      <c r="BD101" s="7">
        <f t="shared" si="158"/>
        <v>0</v>
      </c>
      <c r="BE101" s="7">
        <f t="shared" si="158"/>
        <v>0</v>
      </c>
      <c r="BF101" s="7">
        <f t="shared" si="158"/>
        <v>0</v>
      </c>
      <c r="BG101" s="7">
        <f t="shared" si="158"/>
        <v>0</v>
      </c>
      <c r="BH101" s="7">
        <f t="shared" si="158"/>
        <v>0</v>
      </c>
      <c r="BI101" s="7">
        <f t="shared" si="158"/>
        <v>0</v>
      </c>
      <c r="BJ101" s="7">
        <f t="shared" si="158"/>
        <v>0</v>
      </c>
      <c r="BK101" s="7">
        <f t="shared" si="158"/>
        <v>0</v>
      </c>
      <c r="BL101" s="7">
        <f t="shared" si="158"/>
        <v>0</v>
      </c>
      <c r="BM101" s="7">
        <f t="shared" si="158"/>
        <v>0</v>
      </c>
      <c r="BN101" s="7">
        <f t="shared" si="158"/>
        <v>0</v>
      </c>
      <c r="BO101" s="7">
        <f t="shared" si="158"/>
        <v>0</v>
      </c>
      <c r="BP101" s="7">
        <f t="shared" si="158"/>
        <v>0</v>
      </c>
      <c r="BQ101" s="7">
        <f t="shared" si="158"/>
        <v>0</v>
      </c>
      <c r="BR101" s="7">
        <f t="shared" si="158"/>
        <v>0</v>
      </c>
      <c r="BS101" s="7">
        <f t="shared" si="158"/>
        <v>0</v>
      </c>
      <c r="BT101" s="7">
        <f t="shared" si="158"/>
        <v>0</v>
      </c>
      <c r="BU101" s="7">
        <v>1</v>
      </c>
      <c r="BV101" s="7">
        <f t="shared" ref="BV101:CH101" si="159">(0)/2478.072</f>
        <v>0</v>
      </c>
      <c r="BW101" s="7">
        <f t="shared" si="159"/>
        <v>0</v>
      </c>
      <c r="BX101" s="7">
        <f t="shared" si="159"/>
        <v>0</v>
      </c>
      <c r="BY101" s="7">
        <f t="shared" si="159"/>
        <v>0</v>
      </c>
      <c r="BZ101" s="7">
        <f t="shared" si="159"/>
        <v>0</v>
      </c>
      <c r="CA101" s="7">
        <f t="shared" si="159"/>
        <v>0</v>
      </c>
      <c r="CB101" s="7">
        <f t="shared" si="159"/>
        <v>0</v>
      </c>
      <c r="CC101" s="7">
        <f t="shared" si="159"/>
        <v>0</v>
      </c>
      <c r="CD101" s="7">
        <f t="shared" si="159"/>
        <v>0</v>
      </c>
      <c r="CE101" s="7">
        <f t="shared" si="159"/>
        <v>0</v>
      </c>
      <c r="CF101" s="7">
        <f t="shared" si="159"/>
        <v>0</v>
      </c>
      <c r="CG101" s="7">
        <f t="shared" si="159"/>
        <v>0</v>
      </c>
      <c r="CH101" s="7">
        <f t="shared" si="159"/>
        <v>0</v>
      </c>
      <c r="CI101">
        <f>0</f>
        <v>0</v>
      </c>
      <c r="CJ101">
        <v>2478.0720000000001</v>
      </c>
    </row>
    <row r="102" spans="1:88" x14ac:dyDescent="0.25">
      <c r="A102" s="5" t="s">
        <v>327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>
        <v>0</v>
      </c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>
        <v>0</v>
      </c>
      <c r="AT102" t="s">
        <v>327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>
        <f>0</f>
        <v>0</v>
      </c>
      <c r="CJ102">
        <v>0</v>
      </c>
    </row>
    <row r="103" spans="1:88" x14ac:dyDescent="0.25">
      <c r="A103" s="5" t="s">
        <v>333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>
        <v>3717.1080000000002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>
        <v>3717.1080000000002</v>
      </c>
      <c r="AT103" t="s">
        <v>333</v>
      </c>
      <c r="AU103" s="7">
        <f t="shared" ref="AU103:BT103" si="160">(0)/3717.108</f>
        <v>0</v>
      </c>
      <c r="AV103" s="7">
        <f t="shared" si="160"/>
        <v>0</v>
      </c>
      <c r="AW103" s="7">
        <f t="shared" si="160"/>
        <v>0</v>
      </c>
      <c r="AX103" s="7">
        <f t="shared" si="160"/>
        <v>0</v>
      </c>
      <c r="AY103" s="7">
        <f t="shared" si="160"/>
        <v>0</v>
      </c>
      <c r="AZ103" s="7">
        <f t="shared" si="160"/>
        <v>0</v>
      </c>
      <c r="BA103" s="7">
        <f t="shared" si="160"/>
        <v>0</v>
      </c>
      <c r="BB103" s="7">
        <f t="shared" si="160"/>
        <v>0</v>
      </c>
      <c r="BC103" s="7">
        <f t="shared" si="160"/>
        <v>0</v>
      </c>
      <c r="BD103" s="7">
        <f t="shared" si="160"/>
        <v>0</v>
      </c>
      <c r="BE103" s="7">
        <f t="shared" si="160"/>
        <v>0</v>
      </c>
      <c r="BF103" s="7">
        <f t="shared" si="160"/>
        <v>0</v>
      </c>
      <c r="BG103" s="7">
        <f t="shared" si="160"/>
        <v>0</v>
      </c>
      <c r="BH103" s="7">
        <f t="shared" si="160"/>
        <v>0</v>
      </c>
      <c r="BI103" s="7">
        <f t="shared" si="160"/>
        <v>0</v>
      </c>
      <c r="BJ103" s="7">
        <f t="shared" si="160"/>
        <v>0</v>
      </c>
      <c r="BK103" s="7">
        <f t="shared" si="160"/>
        <v>0</v>
      </c>
      <c r="BL103" s="7">
        <f t="shared" si="160"/>
        <v>0</v>
      </c>
      <c r="BM103" s="7">
        <f t="shared" si="160"/>
        <v>0</v>
      </c>
      <c r="BN103" s="7">
        <f t="shared" si="160"/>
        <v>0</v>
      </c>
      <c r="BO103" s="7">
        <f t="shared" si="160"/>
        <v>0</v>
      </c>
      <c r="BP103" s="7">
        <f t="shared" si="160"/>
        <v>0</v>
      </c>
      <c r="BQ103" s="7">
        <f t="shared" si="160"/>
        <v>0</v>
      </c>
      <c r="BR103" s="7">
        <f t="shared" si="160"/>
        <v>0</v>
      </c>
      <c r="BS103" s="7">
        <f t="shared" si="160"/>
        <v>0</v>
      </c>
      <c r="BT103" s="7">
        <f t="shared" si="160"/>
        <v>0</v>
      </c>
      <c r="BU103" s="7">
        <v>1</v>
      </c>
      <c r="BV103" s="7">
        <f t="shared" ref="BV103:CH103" si="161">(0)/3717.108</f>
        <v>0</v>
      </c>
      <c r="BW103" s="7">
        <f t="shared" si="161"/>
        <v>0</v>
      </c>
      <c r="BX103" s="7">
        <f t="shared" si="161"/>
        <v>0</v>
      </c>
      <c r="BY103" s="7">
        <f t="shared" si="161"/>
        <v>0</v>
      </c>
      <c r="BZ103" s="7">
        <f t="shared" si="161"/>
        <v>0</v>
      </c>
      <c r="CA103" s="7">
        <f t="shared" si="161"/>
        <v>0</v>
      </c>
      <c r="CB103" s="7">
        <f t="shared" si="161"/>
        <v>0</v>
      </c>
      <c r="CC103" s="7">
        <f t="shared" si="161"/>
        <v>0</v>
      </c>
      <c r="CD103" s="7">
        <f t="shared" si="161"/>
        <v>0</v>
      </c>
      <c r="CE103" s="7">
        <f t="shared" si="161"/>
        <v>0</v>
      </c>
      <c r="CF103" s="7">
        <f t="shared" si="161"/>
        <v>0</v>
      </c>
      <c r="CG103" s="7">
        <f t="shared" si="161"/>
        <v>0</v>
      </c>
      <c r="CH103" s="7">
        <f t="shared" si="161"/>
        <v>0</v>
      </c>
      <c r="CI103">
        <f>0</f>
        <v>0</v>
      </c>
      <c r="CJ103">
        <v>3717.1080000000002</v>
      </c>
    </row>
    <row r="104" spans="1:88" x14ac:dyDescent="0.25">
      <c r="A104" s="5" t="s">
        <v>330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>
        <v>1858.5540000000001</v>
      </c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>
        <v>1858.5540000000001</v>
      </c>
      <c r="AT104" t="s">
        <v>330</v>
      </c>
      <c r="AU104" s="7">
        <f t="shared" ref="AU104:BD105" si="162">(0)/1858.554</f>
        <v>0</v>
      </c>
      <c r="AV104" s="7">
        <f t="shared" si="162"/>
        <v>0</v>
      </c>
      <c r="AW104" s="7">
        <f t="shared" si="162"/>
        <v>0</v>
      </c>
      <c r="AX104" s="7">
        <f t="shared" si="162"/>
        <v>0</v>
      </c>
      <c r="AY104" s="7">
        <f t="shared" si="162"/>
        <v>0</v>
      </c>
      <c r="AZ104" s="7">
        <f t="shared" si="162"/>
        <v>0</v>
      </c>
      <c r="BA104" s="7">
        <f t="shared" si="162"/>
        <v>0</v>
      </c>
      <c r="BB104" s="7">
        <f t="shared" si="162"/>
        <v>0</v>
      </c>
      <c r="BC104" s="7">
        <f t="shared" si="162"/>
        <v>0</v>
      </c>
      <c r="BD104" s="7">
        <f t="shared" si="162"/>
        <v>0</v>
      </c>
      <c r="BE104" s="7">
        <f t="shared" ref="BE104:BN105" si="163">(0)/1858.554</f>
        <v>0</v>
      </c>
      <c r="BF104" s="7">
        <f t="shared" si="163"/>
        <v>0</v>
      </c>
      <c r="BG104" s="7">
        <f t="shared" si="163"/>
        <v>0</v>
      </c>
      <c r="BH104" s="7">
        <f t="shared" si="163"/>
        <v>0</v>
      </c>
      <c r="BI104" s="7">
        <f t="shared" si="163"/>
        <v>0</v>
      </c>
      <c r="BJ104" s="7">
        <f t="shared" si="163"/>
        <v>0</v>
      </c>
      <c r="BK104" s="7">
        <f t="shared" si="163"/>
        <v>0</v>
      </c>
      <c r="BL104" s="7">
        <f t="shared" si="163"/>
        <v>0</v>
      </c>
      <c r="BM104" s="7">
        <f t="shared" si="163"/>
        <v>0</v>
      </c>
      <c r="BN104" s="7">
        <f t="shared" si="163"/>
        <v>0</v>
      </c>
      <c r="BO104" s="7">
        <f t="shared" ref="BO104:BT105" si="164">(0)/1858.554</f>
        <v>0</v>
      </c>
      <c r="BP104" s="7">
        <f t="shared" si="164"/>
        <v>0</v>
      </c>
      <c r="BQ104" s="7">
        <f t="shared" si="164"/>
        <v>0</v>
      </c>
      <c r="BR104" s="7">
        <f t="shared" si="164"/>
        <v>0</v>
      </c>
      <c r="BS104" s="7">
        <f t="shared" si="164"/>
        <v>0</v>
      </c>
      <c r="BT104" s="7">
        <f t="shared" si="164"/>
        <v>0</v>
      </c>
      <c r="BU104" s="7">
        <v>1</v>
      </c>
      <c r="BV104" s="7">
        <f t="shared" ref="BV104:CH105" si="165">(0)/1858.554</f>
        <v>0</v>
      </c>
      <c r="BW104" s="7">
        <f t="shared" si="165"/>
        <v>0</v>
      </c>
      <c r="BX104" s="7">
        <f t="shared" si="165"/>
        <v>0</v>
      </c>
      <c r="BY104" s="7">
        <f t="shared" si="165"/>
        <v>0</v>
      </c>
      <c r="BZ104" s="7">
        <f t="shared" si="165"/>
        <v>0</v>
      </c>
      <c r="CA104" s="7">
        <f t="shared" si="165"/>
        <v>0</v>
      </c>
      <c r="CB104" s="7">
        <f t="shared" si="165"/>
        <v>0</v>
      </c>
      <c r="CC104" s="7">
        <f t="shared" si="165"/>
        <v>0</v>
      </c>
      <c r="CD104" s="7">
        <f t="shared" si="165"/>
        <v>0</v>
      </c>
      <c r="CE104" s="7">
        <f t="shared" si="165"/>
        <v>0</v>
      </c>
      <c r="CF104" s="7">
        <f t="shared" si="165"/>
        <v>0</v>
      </c>
      <c r="CG104" s="7">
        <f t="shared" si="165"/>
        <v>0</v>
      </c>
      <c r="CH104" s="7">
        <f t="shared" si="165"/>
        <v>0</v>
      </c>
      <c r="CI104">
        <f>0</f>
        <v>0</v>
      </c>
      <c r="CJ104">
        <v>1858.5540000000001</v>
      </c>
    </row>
    <row r="105" spans="1:88" x14ac:dyDescent="0.25">
      <c r="A105" s="5" t="s">
        <v>331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>
        <v>1858.5540000000001</v>
      </c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>
        <v>1858.5540000000001</v>
      </c>
      <c r="AT105" t="s">
        <v>331</v>
      </c>
      <c r="AU105" s="7">
        <f t="shared" si="162"/>
        <v>0</v>
      </c>
      <c r="AV105" s="7">
        <f t="shared" si="162"/>
        <v>0</v>
      </c>
      <c r="AW105" s="7">
        <f t="shared" si="162"/>
        <v>0</v>
      </c>
      <c r="AX105" s="7">
        <f t="shared" si="162"/>
        <v>0</v>
      </c>
      <c r="AY105" s="7">
        <f t="shared" si="162"/>
        <v>0</v>
      </c>
      <c r="AZ105" s="7">
        <f t="shared" si="162"/>
        <v>0</v>
      </c>
      <c r="BA105" s="7">
        <f t="shared" si="162"/>
        <v>0</v>
      </c>
      <c r="BB105" s="7">
        <f t="shared" si="162"/>
        <v>0</v>
      </c>
      <c r="BC105" s="7">
        <f t="shared" si="162"/>
        <v>0</v>
      </c>
      <c r="BD105" s="7">
        <f t="shared" si="162"/>
        <v>0</v>
      </c>
      <c r="BE105" s="7">
        <f t="shared" si="163"/>
        <v>0</v>
      </c>
      <c r="BF105" s="7">
        <f t="shared" si="163"/>
        <v>0</v>
      </c>
      <c r="BG105" s="7">
        <f t="shared" si="163"/>
        <v>0</v>
      </c>
      <c r="BH105" s="7">
        <f t="shared" si="163"/>
        <v>0</v>
      </c>
      <c r="BI105" s="7">
        <f t="shared" si="163"/>
        <v>0</v>
      </c>
      <c r="BJ105" s="7">
        <f t="shared" si="163"/>
        <v>0</v>
      </c>
      <c r="BK105" s="7">
        <f t="shared" si="163"/>
        <v>0</v>
      </c>
      <c r="BL105" s="7">
        <f t="shared" si="163"/>
        <v>0</v>
      </c>
      <c r="BM105" s="7">
        <f t="shared" si="163"/>
        <v>0</v>
      </c>
      <c r="BN105" s="7">
        <f t="shared" si="163"/>
        <v>0</v>
      </c>
      <c r="BO105" s="7">
        <f t="shared" si="164"/>
        <v>0</v>
      </c>
      <c r="BP105" s="7">
        <f t="shared" si="164"/>
        <v>0</v>
      </c>
      <c r="BQ105" s="7">
        <f t="shared" si="164"/>
        <v>0</v>
      </c>
      <c r="BR105" s="7">
        <f t="shared" si="164"/>
        <v>0</v>
      </c>
      <c r="BS105" s="7">
        <f t="shared" si="164"/>
        <v>0</v>
      </c>
      <c r="BT105" s="7">
        <f t="shared" si="164"/>
        <v>0</v>
      </c>
      <c r="BU105" s="7">
        <v>1</v>
      </c>
      <c r="BV105" s="7">
        <f t="shared" si="165"/>
        <v>0</v>
      </c>
      <c r="BW105" s="7">
        <f t="shared" si="165"/>
        <v>0</v>
      </c>
      <c r="BX105" s="7">
        <f t="shared" si="165"/>
        <v>0</v>
      </c>
      <c r="BY105" s="7">
        <f t="shared" si="165"/>
        <v>0</v>
      </c>
      <c r="BZ105" s="7">
        <f t="shared" si="165"/>
        <v>0</v>
      </c>
      <c r="CA105" s="7">
        <f t="shared" si="165"/>
        <v>0</v>
      </c>
      <c r="CB105" s="7">
        <f t="shared" si="165"/>
        <v>0</v>
      </c>
      <c r="CC105" s="7">
        <f t="shared" si="165"/>
        <v>0</v>
      </c>
      <c r="CD105" s="7">
        <f t="shared" si="165"/>
        <v>0</v>
      </c>
      <c r="CE105" s="7">
        <f t="shared" si="165"/>
        <v>0</v>
      </c>
      <c r="CF105" s="7">
        <f t="shared" si="165"/>
        <v>0</v>
      </c>
      <c r="CG105" s="7">
        <f t="shared" si="165"/>
        <v>0</v>
      </c>
      <c r="CH105" s="7">
        <f t="shared" si="165"/>
        <v>0</v>
      </c>
      <c r="CI105">
        <f>0</f>
        <v>0</v>
      </c>
      <c r="CJ105">
        <v>1858.5540000000001</v>
      </c>
    </row>
    <row r="106" spans="1:88" x14ac:dyDescent="0.25">
      <c r="A106" s="5" t="s">
        <v>332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>
        <v>1239.0360000000001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>
        <v>1239.0360000000001</v>
      </c>
      <c r="AT106" t="s">
        <v>332</v>
      </c>
      <c r="AU106" s="7">
        <f t="shared" ref="AU106:BT106" si="166">(0)/1239.036</f>
        <v>0</v>
      </c>
      <c r="AV106" s="7">
        <f t="shared" si="166"/>
        <v>0</v>
      </c>
      <c r="AW106" s="7">
        <f t="shared" si="166"/>
        <v>0</v>
      </c>
      <c r="AX106" s="7">
        <f t="shared" si="166"/>
        <v>0</v>
      </c>
      <c r="AY106" s="7">
        <f t="shared" si="166"/>
        <v>0</v>
      </c>
      <c r="AZ106" s="7">
        <f t="shared" si="166"/>
        <v>0</v>
      </c>
      <c r="BA106" s="7">
        <f t="shared" si="166"/>
        <v>0</v>
      </c>
      <c r="BB106" s="7">
        <f t="shared" si="166"/>
        <v>0</v>
      </c>
      <c r="BC106" s="7">
        <f t="shared" si="166"/>
        <v>0</v>
      </c>
      <c r="BD106" s="7">
        <f t="shared" si="166"/>
        <v>0</v>
      </c>
      <c r="BE106" s="7">
        <f t="shared" si="166"/>
        <v>0</v>
      </c>
      <c r="BF106" s="7">
        <f t="shared" si="166"/>
        <v>0</v>
      </c>
      <c r="BG106" s="7">
        <f t="shared" si="166"/>
        <v>0</v>
      </c>
      <c r="BH106" s="7">
        <f t="shared" si="166"/>
        <v>0</v>
      </c>
      <c r="BI106" s="7">
        <f t="shared" si="166"/>
        <v>0</v>
      </c>
      <c r="BJ106" s="7">
        <f t="shared" si="166"/>
        <v>0</v>
      </c>
      <c r="BK106" s="7">
        <f t="shared" si="166"/>
        <v>0</v>
      </c>
      <c r="BL106" s="7">
        <f t="shared" si="166"/>
        <v>0</v>
      </c>
      <c r="BM106" s="7">
        <f t="shared" si="166"/>
        <v>0</v>
      </c>
      <c r="BN106" s="7">
        <f t="shared" si="166"/>
        <v>0</v>
      </c>
      <c r="BO106" s="7">
        <f t="shared" si="166"/>
        <v>0</v>
      </c>
      <c r="BP106" s="7">
        <f t="shared" si="166"/>
        <v>0</v>
      </c>
      <c r="BQ106" s="7">
        <f t="shared" si="166"/>
        <v>0</v>
      </c>
      <c r="BR106" s="7">
        <f t="shared" si="166"/>
        <v>0</v>
      </c>
      <c r="BS106" s="7">
        <f t="shared" si="166"/>
        <v>0</v>
      </c>
      <c r="BT106" s="7">
        <f t="shared" si="166"/>
        <v>0</v>
      </c>
      <c r="BU106" s="7">
        <v>1</v>
      </c>
      <c r="BV106" s="7">
        <f t="shared" ref="BV106:CH106" si="167">(0)/1239.036</f>
        <v>0</v>
      </c>
      <c r="BW106" s="7">
        <f t="shared" si="167"/>
        <v>0</v>
      </c>
      <c r="BX106" s="7">
        <f t="shared" si="167"/>
        <v>0</v>
      </c>
      <c r="BY106" s="7">
        <f t="shared" si="167"/>
        <v>0</v>
      </c>
      <c r="BZ106" s="7">
        <f t="shared" si="167"/>
        <v>0</v>
      </c>
      <c r="CA106" s="7">
        <f t="shared" si="167"/>
        <v>0</v>
      </c>
      <c r="CB106" s="7">
        <f t="shared" si="167"/>
        <v>0</v>
      </c>
      <c r="CC106" s="7">
        <f t="shared" si="167"/>
        <v>0</v>
      </c>
      <c r="CD106" s="7">
        <f t="shared" si="167"/>
        <v>0</v>
      </c>
      <c r="CE106" s="7">
        <f t="shared" si="167"/>
        <v>0</v>
      </c>
      <c r="CF106" s="7">
        <f t="shared" si="167"/>
        <v>0</v>
      </c>
      <c r="CG106" s="7">
        <f t="shared" si="167"/>
        <v>0</v>
      </c>
      <c r="CH106" s="7">
        <f t="shared" si="167"/>
        <v>0</v>
      </c>
      <c r="CI106">
        <f>0</f>
        <v>0</v>
      </c>
      <c r="CJ106">
        <v>1239.0360000000001</v>
      </c>
    </row>
    <row r="107" spans="1:88" x14ac:dyDescent="0.25">
      <c r="A107" s="5" t="s">
        <v>334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>
        <v>0</v>
      </c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>
        <v>0</v>
      </c>
      <c r="AT107" t="s">
        <v>334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>
        <f>0</f>
        <v>0</v>
      </c>
      <c r="CJ107">
        <v>0</v>
      </c>
    </row>
    <row r="108" spans="1:88" x14ac:dyDescent="0.25">
      <c r="A108" s="5" t="s">
        <v>336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>
        <v>0</v>
      </c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>
        <v>0</v>
      </c>
      <c r="AT108" t="s">
        <v>336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>
        <f>0</f>
        <v>0</v>
      </c>
      <c r="CJ108">
        <v>0</v>
      </c>
    </row>
    <row r="109" spans="1:88" x14ac:dyDescent="0.25">
      <c r="A109" s="5" t="s">
        <v>335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>
        <v>9912.2880000000005</v>
      </c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>
        <v>9912.2880000000005</v>
      </c>
      <c r="AT109" t="s">
        <v>335</v>
      </c>
      <c r="AU109" s="7">
        <f t="shared" ref="AU109:BT109" si="168">(0)/9912.288</f>
        <v>0</v>
      </c>
      <c r="AV109" s="7">
        <f t="shared" si="168"/>
        <v>0</v>
      </c>
      <c r="AW109" s="7">
        <f t="shared" si="168"/>
        <v>0</v>
      </c>
      <c r="AX109" s="7">
        <f t="shared" si="168"/>
        <v>0</v>
      </c>
      <c r="AY109" s="7">
        <f t="shared" si="168"/>
        <v>0</v>
      </c>
      <c r="AZ109" s="7">
        <f t="shared" si="168"/>
        <v>0</v>
      </c>
      <c r="BA109" s="7">
        <f t="shared" si="168"/>
        <v>0</v>
      </c>
      <c r="BB109" s="7">
        <f t="shared" si="168"/>
        <v>0</v>
      </c>
      <c r="BC109" s="7">
        <f t="shared" si="168"/>
        <v>0</v>
      </c>
      <c r="BD109" s="7">
        <f t="shared" si="168"/>
        <v>0</v>
      </c>
      <c r="BE109" s="7">
        <f t="shared" si="168"/>
        <v>0</v>
      </c>
      <c r="BF109" s="7">
        <f t="shared" si="168"/>
        <v>0</v>
      </c>
      <c r="BG109" s="7">
        <f t="shared" si="168"/>
        <v>0</v>
      </c>
      <c r="BH109" s="7">
        <f t="shared" si="168"/>
        <v>0</v>
      </c>
      <c r="BI109" s="7">
        <f t="shared" si="168"/>
        <v>0</v>
      </c>
      <c r="BJ109" s="7">
        <f t="shared" si="168"/>
        <v>0</v>
      </c>
      <c r="BK109" s="7">
        <f t="shared" si="168"/>
        <v>0</v>
      </c>
      <c r="BL109" s="7">
        <f t="shared" si="168"/>
        <v>0</v>
      </c>
      <c r="BM109" s="7">
        <f t="shared" si="168"/>
        <v>0</v>
      </c>
      <c r="BN109" s="7">
        <f t="shared" si="168"/>
        <v>0</v>
      </c>
      <c r="BO109" s="7">
        <f t="shared" si="168"/>
        <v>0</v>
      </c>
      <c r="BP109" s="7">
        <f t="shared" si="168"/>
        <v>0</v>
      </c>
      <c r="BQ109" s="7">
        <f t="shared" si="168"/>
        <v>0</v>
      </c>
      <c r="BR109" s="7">
        <f t="shared" si="168"/>
        <v>0</v>
      </c>
      <c r="BS109" s="7">
        <f t="shared" si="168"/>
        <v>0</v>
      </c>
      <c r="BT109" s="7">
        <f t="shared" si="168"/>
        <v>0</v>
      </c>
      <c r="BU109" s="7">
        <v>1</v>
      </c>
      <c r="BV109" s="7">
        <f t="shared" ref="BV109:CH109" si="169">(0)/9912.288</f>
        <v>0</v>
      </c>
      <c r="BW109" s="7">
        <f t="shared" si="169"/>
        <v>0</v>
      </c>
      <c r="BX109" s="7">
        <f t="shared" si="169"/>
        <v>0</v>
      </c>
      <c r="BY109" s="7">
        <f t="shared" si="169"/>
        <v>0</v>
      </c>
      <c r="BZ109" s="7">
        <f t="shared" si="169"/>
        <v>0</v>
      </c>
      <c r="CA109" s="7">
        <f t="shared" si="169"/>
        <v>0</v>
      </c>
      <c r="CB109" s="7">
        <f t="shared" si="169"/>
        <v>0</v>
      </c>
      <c r="CC109" s="7">
        <f t="shared" si="169"/>
        <v>0</v>
      </c>
      <c r="CD109" s="7">
        <f t="shared" si="169"/>
        <v>0</v>
      </c>
      <c r="CE109" s="7">
        <f t="shared" si="169"/>
        <v>0</v>
      </c>
      <c r="CF109" s="7">
        <f t="shared" si="169"/>
        <v>0</v>
      </c>
      <c r="CG109" s="7">
        <f t="shared" si="169"/>
        <v>0</v>
      </c>
      <c r="CH109" s="7">
        <f t="shared" si="169"/>
        <v>0</v>
      </c>
      <c r="CI109">
        <f>0</f>
        <v>0</v>
      </c>
      <c r="CJ109">
        <v>9912.2880000000005</v>
      </c>
    </row>
    <row r="110" spans="1:88" x14ac:dyDescent="0.25">
      <c r="A110" s="5" t="s">
        <v>337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>
        <v>4336.6260000000002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>
        <v>4336.6260000000002</v>
      </c>
      <c r="AT110" t="s">
        <v>337</v>
      </c>
      <c r="AU110" s="7">
        <f t="shared" ref="AU110:BT110" si="170">(0)/4336.626</f>
        <v>0</v>
      </c>
      <c r="AV110" s="7">
        <f t="shared" si="170"/>
        <v>0</v>
      </c>
      <c r="AW110" s="7">
        <f t="shared" si="170"/>
        <v>0</v>
      </c>
      <c r="AX110" s="7">
        <f t="shared" si="170"/>
        <v>0</v>
      </c>
      <c r="AY110" s="7">
        <f t="shared" si="170"/>
        <v>0</v>
      </c>
      <c r="AZ110" s="7">
        <f t="shared" si="170"/>
        <v>0</v>
      </c>
      <c r="BA110" s="7">
        <f t="shared" si="170"/>
        <v>0</v>
      </c>
      <c r="BB110" s="7">
        <f t="shared" si="170"/>
        <v>0</v>
      </c>
      <c r="BC110" s="7">
        <f t="shared" si="170"/>
        <v>0</v>
      </c>
      <c r="BD110" s="7">
        <f t="shared" si="170"/>
        <v>0</v>
      </c>
      <c r="BE110" s="7">
        <f t="shared" si="170"/>
        <v>0</v>
      </c>
      <c r="BF110" s="7">
        <f t="shared" si="170"/>
        <v>0</v>
      </c>
      <c r="BG110" s="7">
        <f t="shared" si="170"/>
        <v>0</v>
      </c>
      <c r="BH110" s="7">
        <f t="shared" si="170"/>
        <v>0</v>
      </c>
      <c r="BI110" s="7">
        <f t="shared" si="170"/>
        <v>0</v>
      </c>
      <c r="BJ110" s="7">
        <f t="shared" si="170"/>
        <v>0</v>
      </c>
      <c r="BK110" s="7">
        <f t="shared" si="170"/>
        <v>0</v>
      </c>
      <c r="BL110" s="7">
        <f t="shared" si="170"/>
        <v>0</v>
      </c>
      <c r="BM110" s="7">
        <f t="shared" si="170"/>
        <v>0</v>
      </c>
      <c r="BN110" s="7">
        <f t="shared" si="170"/>
        <v>0</v>
      </c>
      <c r="BO110" s="7">
        <f t="shared" si="170"/>
        <v>0</v>
      </c>
      <c r="BP110" s="7">
        <f t="shared" si="170"/>
        <v>0</v>
      </c>
      <c r="BQ110" s="7">
        <f t="shared" si="170"/>
        <v>0</v>
      </c>
      <c r="BR110" s="7">
        <f t="shared" si="170"/>
        <v>0</v>
      </c>
      <c r="BS110" s="7">
        <f t="shared" si="170"/>
        <v>0</v>
      </c>
      <c r="BT110" s="7">
        <f t="shared" si="170"/>
        <v>0</v>
      </c>
      <c r="BU110" s="7">
        <v>1</v>
      </c>
      <c r="BV110" s="7">
        <f t="shared" ref="BV110:CH110" si="171">(0)/4336.626</f>
        <v>0</v>
      </c>
      <c r="BW110" s="7">
        <f t="shared" si="171"/>
        <v>0</v>
      </c>
      <c r="BX110" s="7">
        <f t="shared" si="171"/>
        <v>0</v>
      </c>
      <c r="BY110" s="7">
        <f t="shared" si="171"/>
        <v>0</v>
      </c>
      <c r="BZ110" s="7">
        <f t="shared" si="171"/>
        <v>0</v>
      </c>
      <c r="CA110" s="7">
        <f t="shared" si="171"/>
        <v>0</v>
      </c>
      <c r="CB110" s="7">
        <f t="shared" si="171"/>
        <v>0</v>
      </c>
      <c r="CC110" s="7">
        <f t="shared" si="171"/>
        <v>0</v>
      </c>
      <c r="CD110" s="7">
        <f t="shared" si="171"/>
        <v>0</v>
      </c>
      <c r="CE110" s="7">
        <f t="shared" si="171"/>
        <v>0</v>
      </c>
      <c r="CF110" s="7">
        <f t="shared" si="171"/>
        <v>0</v>
      </c>
      <c r="CG110" s="7">
        <f t="shared" si="171"/>
        <v>0</v>
      </c>
      <c r="CH110" s="7">
        <f t="shared" si="171"/>
        <v>0</v>
      </c>
      <c r="CI110">
        <f>0</f>
        <v>0</v>
      </c>
      <c r="CJ110">
        <v>4336.6260000000002</v>
      </c>
    </row>
    <row r="111" spans="1:88" x14ac:dyDescent="0.25">
      <c r="A111" s="5" t="s">
        <v>349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>
        <v>1858.5540000000001</v>
      </c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>
        <v>1858.5540000000001</v>
      </c>
      <c r="AT111" t="s">
        <v>349</v>
      </c>
      <c r="AU111" s="7">
        <f t="shared" ref="AU111:BT111" si="172">(0)/1858.554</f>
        <v>0</v>
      </c>
      <c r="AV111" s="7">
        <f t="shared" si="172"/>
        <v>0</v>
      </c>
      <c r="AW111" s="7">
        <f t="shared" si="172"/>
        <v>0</v>
      </c>
      <c r="AX111" s="7">
        <f t="shared" si="172"/>
        <v>0</v>
      </c>
      <c r="AY111" s="7">
        <f t="shared" si="172"/>
        <v>0</v>
      </c>
      <c r="AZ111" s="7">
        <f t="shared" si="172"/>
        <v>0</v>
      </c>
      <c r="BA111" s="7">
        <f t="shared" si="172"/>
        <v>0</v>
      </c>
      <c r="BB111" s="7">
        <f t="shared" si="172"/>
        <v>0</v>
      </c>
      <c r="BC111" s="7">
        <f t="shared" si="172"/>
        <v>0</v>
      </c>
      <c r="BD111" s="7">
        <f t="shared" si="172"/>
        <v>0</v>
      </c>
      <c r="BE111" s="7">
        <f t="shared" si="172"/>
        <v>0</v>
      </c>
      <c r="BF111" s="7">
        <f t="shared" si="172"/>
        <v>0</v>
      </c>
      <c r="BG111" s="7">
        <f t="shared" si="172"/>
        <v>0</v>
      </c>
      <c r="BH111" s="7">
        <f t="shared" si="172"/>
        <v>0</v>
      </c>
      <c r="BI111" s="7">
        <f t="shared" si="172"/>
        <v>0</v>
      </c>
      <c r="BJ111" s="7">
        <f t="shared" si="172"/>
        <v>0</v>
      </c>
      <c r="BK111" s="7">
        <f t="shared" si="172"/>
        <v>0</v>
      </c>
      <c r="BL111" s="7">
        <f t="shared" si="172"/>
        <v>0</v>
      </c>
      <c r="BM111" s="7">
        <f t="shared" si="172"/>
        <v>0</v>
      </c>
      <c r="BN111" s="7">
        <f t="shared" si="172"/>
        <v>0</v>
      </c>
      <c r="BO111" s="7">
        <f t="shared" si="172"/>
        <v>0</v>
      </c>
      <c r="BP111" s="7">
        <f t="shared" si="172"/>
        <v>0</v>
      </c>
      <c r="BQ111" s="7">
        <f t="shared" si="172"/>
        <v>0</v>
      </c>
      <c r="BR111" s="7">
        <f t="shared" si="172"/>
        <v>0</v>
      </c>
      <c r="BS111" s="7">
        <f t="shared" si="172"/>
        <v>0</v>
      </c>
      <c r="BT111" s="7">
        <f t="shared" si="172"/>
        <v>0</v>
      </c>
      <c r="BU111" s="7">
        <v>1</v>
      </c>
      <c r="BV111" s="7">
        <f t="shared" ref="BV111:CH111" si="173">(0)/1858.554</f>
        <v>0</v>
      </c>
      <c r="BW111" s="7">
        <f t="shared" si="173"/>
        <v>0</v>
      </c>
      <c r="BX111" s="7">
        <f t="shared" si="173"/>
        <v>0</v>
      </c>
      <c r="BY111" s="7">
        <f t="shared" si="173"/>
        <v>0</v>
      </c>
      <c r="BZ111" s="7">
        <f t="shared" si="173"/>
        <v>0</v>
      </c>
      <c r="CA111" s="7">
        <f t="shared" si="173"/>
        <v>0</v>
      </c>
      <c r="CB111" s="7">
        <f t="shared" si="173"/>
        <v>0</v>
      </c>
      <c r="CC111" s="7">
        <f t="shared" si="173"/>
        <v>0</v>
      </c>
      <c r="CD111" s="7">
        <f t="shared" si="173"/>
        <v>0</v>
      </c>
      <c r="CE111" s="7">
        <f t="shared" si="173"/>
        <v>0</v>
      </c>
      <c r="CF111" s="7">
        <f t="shared" si="173"/>
        <v>0</v>
      </c>
      <c r="CG111" s="7">
        <f t="shared" si="173"/>
        <v>0</v>
      </c>
      <c r="CH111" s="7">
        <f t="shared" si="173"/>
        <v>0</v>
      </c>
      <c r="CI111">
        <f>0</f>
        <v>0</v>
      </c>
      <c r="CJ111">
        <v>1858.5540000000001</v>
      </c>
    </row>
    <row r="112" spans="1:88" x14ac:dyDescent="0.25">
      <c r="A112" s="5" t="s">
        <v>343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>
        <v>0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>
        <v>0</v>
      </c>
      <c r="AT112" t="s">
        <v>343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>
        <f>0</f>
        <v>0</v>
      </c>
      <c r="CJ112">
        <v>0</v>
      </c>
    </row>
    <row r="113" spans="1:88" x14ac:dyDescent="0.25">
      <c r="A113" s="5" t="s">
        <v>341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>
        <v>0</v>
      </c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>
        <v>0</v>
      </c>
      <c r="AT113" t="s">
        <v>341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</v>
      </c>
      <c r="CH113" s="7">
        <v>0</v>
      </c>
      <c r="CI113">
        <f>0</f>
        <v>0</v>
      </c>
      <c r="CJ113">
        <v>0</v>
      </c>
    </row>
    <row r="114" spans="1:88" x14ac:dyDescent="0.25">
      <c r="A114" s="5" t="s">
        <v>338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>
        <v>0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>
        <v>0</v>
      </c>
      <c r="AT114" t="s">
        <v>338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>
        <f>0</f>
        <v>0</v>
      </c>
      <c r="CJ114">
        <v>0</v>
      </c>
    </row>
    <row r="115" spans="1:88" x14ac:dyDescent="0.25">
      <c r="A115" s="5" t="s">
        <v>339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>
        <v>0</v>
      </c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>
        <v>0</v>
      </c>
      <c r="AT115" t="s">
        <v>339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>
        <f>0</f>
        <v>0</v>
      </c>
      <c r="CJ115">
        <v>0</v>
      </c>
    </row>
    <row r="116" spans="1:88" x14ac:dyDescent="0.25">
      <c r="A116" s="5" t="s">
        <v>340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>
        <v>0</v>
      </c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>
        <v>0</v>
      </c>
      <c r="AT116" t="s">
        <v>340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>
        <f>0</f>
        <v>0</v>
      </c>
      <c r="CJ116">
        <v>0</v>
      </c>
    </row>
    <row r="117" spans="1:88" x14ac:dyDescent="0.25">
      <c r="A117" s="5" t="s">
        <v>342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>
        <v>0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>
        <v>0</v>
      </c>
      <c r="AT117" t="s">
        <v>342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>
        <f>0</f>
        <v>0</v>
      </c>
      <c r="CJ117">
        <v>0</v>
      </c>
    </row>
    <row r="118" spans="1:88" x14ac:dyDescent="0.25">
      <c r="A118" s="5" t="s">
        <v>345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>
        <v>3717.1080000000002</v>
      </c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>
        <v>3717.1080000000002</v>
      </c>
      <c r="AT118" t="s">
        <v>345</v>
      </c>
      <c r="AU118" s="7">
        <f t="shared" ref="AU118:BT118" si="174">(0)/3717.108</f>
        <v>0</v>
      </c>
      <c r="AV118" s="7">
        <f t="shared" si="174"/>
        <v>0</v>
      </c>
      <c r="AW118" s="7">
        <f t="shared" si="174"/>
        <v>0</v>
      </c>
      <c r="AX118" s="7">
        <f t="shared" si="174"/>
        <v>0</v>
      </c>
      <c r="AY118" s="7">
        <f t="shared" si="174"/>
        <v>0</v>
      </c>
      <c r="AZ118" s="7">
        <f t="shared" si="174"/>
        <v>0</v>
      </c>
      <c r="BA118" s="7">
        <f t="shared" si="174"/>
        <v>0</v>
      </c>
      <c r="BB118" s="7">
        <f t="shared" si="174"/>
        <v>0</v>
      </c>
      <c r="BC118" s="7">
        <f t="shared" si="174"/>
        <v>0</v>
      </c>
      <c r="BD118" s="7">
        <f t="shared" si="174"/>
        <v>0</v>
      </c>
      <c r="BE118" s="7">
        <f t="shared" si="174"/>
        <v>0</v>
      </c>
      <c r="BF118" s="7">
        <f t="shared" si="174"/>
        <v>0</v>
      </c>
      <c r="BG118" s="7">
        <f t="shared" si="174"/>
        <v>0</v>
      </c>
      <c r="BH118" s="7">
        <f t="shared" si="174"/>
        <v>0</v>
      </c>
      <c r="BI118" s="7">
        <f t="shared" si="174"/>
        <v>0</v>
      </c>
      <c r="BJ118" s="7">
        <f t="shared" si="174"/>
        <v>0</v>
      </c>
      <c r="BK118" s="7">
        <f t="shared" si="174"/>
        <v>0</v>
      </c>
      <c r="BL118" s="7">
        <f t="shared" si="174"/>
        <v>0</v>
      </c>
      <c r="BM118" s="7">
        <f t="shared" si="174"/>
        <v>0</v>
      </c>
      <c r="BN118" s="7">
        <f t="shared" si="174"/>
        <v>0</v>
      </c>
      <c r="BO118" s="7">
        <f t="shared" si="174"/>
        <v>0</v>
      </c>
      <c r="BP118" s="7">
        <f t="shared" si="174"/>
        <v>0</v>
      </c>
      <c r="BQ118" s="7">
        <f t="shared" si="174"/>
        <v>0</v>
      </c>
      <c r="BR118" s="7">
        <f t="shared" si="174"/>
        <v>0</v>
      </c>
      <c r="BS118" s="7">
        <f t="shared" si="174"/>
        <v>0</v>
      </c>
      <c r="BT118" s="7">
        <f t="shared" si="174"/>
        <v>0</v>
      </c>
      <c r="BU118" s="7">
        <v>1</v>
      </c>
      <c r="BV118" s="7">
        <f t="shared" ref="BV118:CH118" si="175">(0)/3717.108</f>
        <v>0</v>
      </c>
      <c r="BW118" s="7">
        <f t="shared" si="175"/>
        <v>0</v>
      </c>
      <c r="BX118" s="7">
        <f t="shared" si="175"/>
        <v>0</v>
      </c>
      <c r="BY118" s="7">
        <f t="shared" si="175"/>
        <v>0</v>
      </c>
      <c r="BZ118" s="7">
        <f t="shared" si="175"/>
        <v>0</v>
      </c>
      <c r="CA118" s="7">
        <f t="shared" si="175"/>
        <v>0</v>
      </c>
      <c r="CB118" s="7">
        <f t="shared" si="175"/>
        <v>0</v>
      </c>
      <c r="CC118" s="7">
        <f t="shared" si="175"/>
        <v>0</v>
      </c>
      <c r="CD118" s="7">
        <f t="shared" si="175"/>
        <v>0</v>
      </c>
      <c r="CE118" s="7">
        <f t="shared" si="175"/>
        <v>0</v>
      </c>
      <c r="CF118" s="7">
        <f t="shared" si="175"/>
        <v>0</v>
      </c>
      <c r="CG118" s="7">
        <f t="shared" si="175"/>
        <v>0</v>
      </c>
      <c r="CH118" s="7">
        <f t="shared" si="175"/>
        <v>0</v>
      </c>
      <c r="CI118">
        <f>0</f>
        <v>0</v>
      </c>
      <c r="CJ118">
        <v>3717.1080000000002</v>
      </c>
    </row>
    <row r="119" spans="1:88" x14ac:dyDescent="0.25">
      <c r="A119" s="5" t="s">
        <v>344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>
        <v>0</v>
      </c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>
        <v>0</v>
      </c>
      <c r="AT119" t="s">
        <v>344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>
        <f>0</f>
        <v>0</v>
      </c>
      <c r="CJ119">
        <v>0</v>
      </c>
    </row>
    <row r="120" spans="1:88" x14ac:dyDescent="0.25">
      <c r="A120" s="5" t="s">
        <v>346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>
        <v>0</v>
      </c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>
        <v>0</v>
      </c>
      <c r="AT120" t="s">
        <v>346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>
        <f>0</f>
        <v>0</v>
      </c>
      <c r="CJ120">
        <v>0</v>
      </c>
    </row>
    <row r="121" spans="1:88" x14ac:dyDescent="0.25">
      <c r="A121" s="5" t="s">
        <v>348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>
        <v>0</v>
      </c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>
        <v>0</v>
      </c>
      <c r="AT121" t="s">
        <v>348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>
        <f>0</f>
        <v>0</v>
      </c>
      <c r="CJ121">
        <v>0</v>
      </c>
    </row>
    <row r="122" spans="1:88" x14ac:dyDescent="0.25">
      <c r="A122" s="5" t="s">
        <v>347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>
        <v>0</v>
      </c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>
        <v>0</v>
      </c>
      <c r="AT122" t="s">
        <v>347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>
        <f>0</f>
        <v>0</v>
      </c>
      <c r="CJ122">
        <v>0</v>
      </c>
    </row>
    <row r="123" spans="1:88" x14ac:dyDescent="0.25">
      <c r="A123" s="5" t="s">
        <v>351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>
        <v>0</v>
      </c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>
        <v>0</v>
      </c>
      <c r="AT123" t="s">
        <v>351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>
        <f>0</f>
        <v>0</v>
      </c>
      <c r="CJ123">
        <v>0</v>
      </c>
    </row>
    <row r="124" spans="1:88" x14ac:dyDescent="0.25">
      <c r="A124" s="5" t="s">
        <v>350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>
        <v>0</v>
      </c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>
        <v>0</v>
      </c>
      <c r="AT124" t="s">
        <v>350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>
        <f>0</f>
        <v>0</v>
      </c>
      <c r="CJ124">
        <v>0</v>
      </c>
    </row>
    <row r="125" spans="1:88" x14ac:dyDescent="0.25">
      <c r="A125" s="5" t="s">
        <v>357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>
        <v>1858.5540000000001</v>
      </c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>
        <v>1858.5540000000001</v>
      </c>
      <c r="AT125" t="s">
        <v>357</v>
      </c>
      <c r="AU125" s="7">
        <f t="shared" ref="AU125:BT125" si="176">(0)/1858.554</f>
        <v>0</v>
      </c>
      <c r="AV125" s="7">
        <f t="shared" si="176"/>
        <v>0</v>
      </c>
      <c r="AW125" s="7">
        <f t="shared" si="176"/>
        <v>0</v>
      </c>
      <c r="AX125" s="7">
        <f t="shared" si="176"/>
        <v>0</v>
      </c>
      <c r="AY125" s="7">
        <f t="shared" si="176"/>
        <v>0</v>
      </c>
      <c r="AZ125" s="7">
        <f t="shared" si="176"/>
        <v>0</v>
      </c>
      <c r="BA125" s="7">
        <f t="shared" si="176"/>
        <v>0</v>
      </c>
      <c r="BB125" s="7">
        <f t="shared" si="176"/>
        <v>0</v>
      </c>
      <c r="BC125" s="7">
        <f t="shared" si="176"/>
        <v>0</v>
      </c>
      <c r="BD125" s="7">
        <f t="shared" si="176"/>
        <v>0</v>
      </c>
      <c r="BE125" s="7">
        <f t="shared" si="176"/>
        <v>0</v>
      </c>
      <c r="BF125" s="7">
        <f t="shared" si="176"/>
        <v>0</v>
      </c>
      <c r="BG125" s="7">
        <f t="shared" si="176"/>
        <v>0</v>
      </c>
      <c r="BH125" s="7">
        <f t="shared" si="176"/>
        <v>0</v>
      </c>
      <c r="BI125" s="7">
        <f t="shared" si="176"/>
        <v>0</v>
      </c>
      <c r="BJ125" s="7">
        <f t="shared" si="176"/>
        <v>0</v>
      </c>
      <c r="BK125" s="7">
        <f t="shared" si="176"/>
        <v>0</v>
      </c>
      <c r="BL125" s="7">
        <f t="shared" si="176"/>
        <v>0</v>
      </c>
      <c r="BM125" s="7">
        <f t="shared" si="176"/>
        <v>0</v>
      </c>
      <c r="BN125" s="7">
        <f t="shared" si="176"/>
        <v>0</v>
      </c>
      <c r="BO125" s="7">
        <f t="shared" si="176"/>
        <v>0</v>
      </c>
      <c r="BP125" s="7">
        <f t="shared" si="176"/>
        <v>0</v>
      </c>
      <c r="BQ125" s="7">
        <f t="shared" si="176"/>
        <v>0</v>
      </c>
      <c r="BR125" s="7">
        <f t="shared" si="176"/>
        <v>0</v>
      </c>
      <c r="BS125" s="7">
        <f t="shared" si="176"/>
        <v>0</v>
      </c>
      <c r="BT125" s="7">
        <f t="shared" si="176"/>
        <v>0</v>
      </c>
      <c r="BU125" s="7">
        <v>1</v>
      </c>
      <c r="BV125" s="7">
        <f t="shared" ref="BV125:CH125" si="177">(0)/1858.554</f>
        <v>0</v>
      </c>
      <c r="BW125" s="7">
        <f t="shared" si="177"/>
        <v>0</v>
      </c>
      <c r="BX125" s="7">
        <f t="shared" si="177"/>
        <v>0</v>
      </c>
      <c r="BY125" s="7">
        <f t="shared" si="177"/>
        <v>0</v>
      </c>
      <c r="BZ125" s="7">
        <f t="shared" si="177"/>
        <v>0</v>
      </c>
      <c r="CA125" s="7">
        <f t="shared" si="177"/>
        <v>0</v>
      </c>
      <c r="CB125" s="7">
        <f t="shared" si="177"/>
        <v>0</v>
      </c>
      <c r="CC125" s="7">
        <f t="shared" si="177"/>
        <v>0</v>
      </c>
      <c r="CD125" s="7">
        <f t="shared" si="177"/>
        <v>0</v>
      </c>
      <c r="CE125" s="7">
        <f t="shared" si="177"/>
        <v>0</v>
      </c>
      <c r="CF125" s="7">
        <f t="shared" si="177"/>
        <v>0</v>
      </c>
      <c r="CG125" s="7">
        <f t="shared" si="177"/>
        <v>0</v>
      </c>
      <c r="CH125" s="7">
        <f t="shared" si="177"/>
        <v>0</v>
      </c>
      <c r="CI125">
        <f>0</f>
        <v>0</v>
      </c>
      <c r="CJ125">
        <v>1858.5540000000001</v>
      </c>
    </row>
    <row r="126" spans="1:88" x14ac:dyDescent="0.25">
      <c r="A126" s="5" t="s">
        <v>352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>
        <v>0</v>
      </c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>
        <v>0</v>
      </c>
      <c r="AT126" t="s">
        <v>352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>
        <f>0</f>
        <v>0</v>
      </c>
      <c r="CJ126">
        <v>0</v>
      </c>
    </row>
    <row r="127" spans="1:88" x14ac:dyDescent="0.25">
      <c r="A127" s="5" t="s">
        <v>353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>
        <v>1858.5540000000001</v>
      </c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>
        <v>1858.5540000000001</v>
      </c>
      <c r="AT127" t="s">
        <v>353</v>
      </c>
      <c r="AU127" s="7">
        <f t="shared" ref="AU127:BT127" si="178">(0)/1858.554</f>
        <v>0</v>
      </c>
      <c r="AV127" s="7">
        <f t="shared" si="178"/>
        <v>0</v>
      </c>
      <c r="AW127" s="7">
        <f t="shared" si="178"/>
        <v>0</v>
      </c>
      <c r="AX127" s="7">
        <f t="shared" si="178"/>
        <v>0</v>
      </c>
      <c r="AY127" s="7">
        <f t="shared" si="178"/>
        <v>0</v>
      </c>
      <c r="AZ127" s="7">
        <f t="shared" si="178"/>
        <v>0</v>
      </c>
      <c r="BA127" s="7">
        <f t="shared" si="178"/>
        <v>0</v>
      </c>
      <c r="BB127" s="7">
        <f t="shared" si="178"/>
        <v>0</v>
      </c>
      <c r="BC127" s="7">
        <f t="shared" si="178"/>
        <v>0</v>
      </c>
      <c r="BD127" s="7">
        <f t="shared" si="178"/>
        <v>0</v>
      </c>
      <c r="BE127" s="7">
        <f t="shared" si="178"/>
        <v>0</v>
      </c>
      <c r="BF127" s="7">
        <f t="shared" si="178"/>
        <v>0</v>
      </c>
      <c r="BG127" s="7">
        <f t="shared" si="178"/>
        <v>0</v>
      </c>
      <c r="BH127" s="7">
        <f t="shared" si="178"/>
        <v>0</v>
      </c>
      <c r="BI127" s="7">
        <f t="shared" si="178"/>
        <v>0</v>
      </c>
      <c r="BJ127" s="7">
        <f t="shared" si="178"/>
        <v>0</v>
      </c>
      <c r="BK127" s="7">
        <f t="shared" si="178"/>
        <v>0</v>
      </c>
      <c r="BL127" s="7">
        <f t="shared" si="178"/>
        <v>0</v>
      </c>
      <c r="BM127" s="7">
        <f t="shared" si="178"/>
        <v>0</v>
      </c>
      <c r="BN127" s="7">
        <f t="shared" si="178"/>
        <v>0</v>
      </c>
      <c r="BO127" s="7">
        <f t="shared" si="178"/>
        <v>0</v>
      </c>
      <c r="BP127" s="7">
        <f t="shared" si="178"/>
        <v>0</v>
      </c>
      <c r="BQ127" s="7">
        <f t="shared" si="178"/>
        <v>0</v>
      </c>
      <c r="BR127" s="7">
        <f t="shared" si="178"/>
        <v>0</v>
      </c>
      <c r="BS127" s="7">
        <f t="shared" si="178"/>
        <v>0</v>
      </c>
      <c r="BT127" s="7">
        <f t="shared" si="178"/>
        <v>0</v>
      </c>
      <c r="BU127" s="7">
        <v>1</v>
      </c>
      <c r="BV127" s="7">
        <f t="shared" ref="BV127:CH127" si="179">(0)/1858.554</f>
        <v>0</v>
      </c>
      <c r="BW127" s="7">
        <f t="shared" si="179"/>
        <v>0</v>
      </c>
      <c r="BX127" s="7">
        <f t="shared" si="179"/>
        <v>0</v>
      </c>
      <c r="BY127" s="7">
        <f t="shared" si="179"/>
        <v>0</v>
      </c>
      <c r="BZ127" s="7">
        <f t="shared" si="179"/>
        <v>0</v>
      </c>
      <c r="CA127" s="7">
        <f t="shared" si="179"/>
        <v>0</v>
      </c>
      <c r="CB127" s="7">
        <f t="shared" si="179"/>
        <v>0</v>
      </c>
      <c r="CC127" s="7">
        <f t="shared" si="179"/>
        <v>0</v>
      </c>
      <c r="CD127" s="7">
        <f t="shared" si="179"/>
        <v>0</v>
      </c>
      <c r="CE127" s="7">
        <f t="shared" si="179"/>
        <v>0</v>
      </c>
      <c r="CF127" s="7">
        <f t="shared" si="179"/>
        <v>0</v>
      </c>
      <c r="CG127" s="7">
        <f t="shared" si="179"/>
        <v>0</v>
      </c>
      <c r="CH127" s="7">
        <f t="shared" si="179"/>
        <v>0</v>
      </c>
      <c r="CI127">
        <f>0</f>
        <v>0</v>
      </c>
      <c r="CJ127">
        <v>1858.5540000000001</v>
      </c>
    </row>
    <row r="128" spans="1:88" x14ac:dyDescent="0.25">
      <c r="A128" s="5" t="s">
        <v>354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>
        <v>0</v>
      </c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>
        <v>0</v>
      </c>
      <c r="AT128" t="s">
        <v>354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0</v>
      </c>
      <c r="CI128">
        <f>0</f>
        <v>0</v>
      </c>
      <c r="CJ128">
        <v>0</v>
      </c>
    </row>
    <row r="129" spans="1:88" x14ac:dyDescent="0.25">
      <c r="A129" s="5" t="s">
        <v>355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>
        <v>619.51800000000003</v>
      </c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>
        <v>619.51800000000003</v>
      </c>
      <c r="AT129" t="s">
        <v>355</v>
      </c>
      <c r="AU129" s="7">
        <f t="shared" ref="AU129:BD130" si="180">(0)/619.518</f>
        <v>0</v>
      </c>
      <c r="AV129" s="7">
        <f t="shared" si="180"/>
        <v>0</v>
      </c>
      <c r="AW129" s="7">
        <f t="shared" si="180"/>
        <v>0</v>
      </c>
      <c r="AX129" s="7">
        <f t="shared" si="180"/>
        <v>0</v>
      </c>
      <c r="AY129" s="7">
        <f t="shared" si="180"/>
        <v>0</v>
      </c>
      <c r="AZ129" s="7">
        <f t="shared" si="180"/>
        <v>0</v>
      </c>
      <c r="BA129" s="7">
        <f t="shared" si="180"/>
        <v>0</v>
      </c>
      <c r="BB129" s="7">
        <f t="shared" si="180"/>
        <v>0</v>
      </c>
      <c r="BC129" s="7">
        <f t="shared" si="180"/>
        <v>0</v>
      </c>
      <c r="BD129" s="7">
        <f t="shared" si="180"/>
        <v>0</v>
      </c>
      <c r="BE129" s="7">
        <f t="shared" ref="BE129:BN130" si="181">(0)/619.518</f>
        <v>0</v>
      </c>
      <c r="BF129" s="7">
        <f t="shared" si="181"/>
        <v>0</v>
      </c>
      <c r="BG129" s="7">
        <f t="shared" si="181"/>
        <v>0</v>
      </c>
      <c r="BH129" s="7">
        <f t="shared" si="181"/>
        <v>0</v>
      </c>
      <c r="BI129" s="7">
        <f t="shared" si="181"/>
        <v>0</v>
      </c>
      <c r="BJ129" s="7">
        <f t="shared" si="181"/>
        <v>0</v>
      </c>
      <c r="BK129" s="7">
        <f t="shared" si="181"/>
        <v>0</v>
      </c>
      <c r="BL129" s="7">
        <f t="shared" si="181"/>
        <v>0</v>
      </c>
      <c r="BM129" s="7">
        <f t="shared" si="181"/>
        <v>0</v>
      </c>
      <c r="BN129" s="7">
        <f t="shared" si="181"/>
        <v>0</v>
      </c>
      <c r="BO129" s="7">
        <f t="shared" ref="BO129:BT130" si="182">(0)/619.518</f>
        <v>0</v>
      </c>
      <c r="BP129" s="7">
        <f t="shared" si="182"/>
        <v>0</v>
      </c>
      <c r="BQ129" s="7">
        <f t="shared" si="182"/>
        <v>0</v>
      </c>
      <c r="BR129" s="7">
        <f t="shared" si="182"/>
        <v>0</v>
      </c>
      <c r="BS129" s="7">
        <f t="shared" si="182"/>
        <v>0</v>
      </c>
      <c r="BT129" s="7">
        <f t="shared" si="182"/>
        <v>0</v>
      </c>
      <c r="BU129" s="7">
        <v>1</v>
      </c>
      <c r="BV129" s="7">
        <f t="shared" ref="BV129:CH130" si="183">(0)/619.518</f>
        <v>0</v>
      </c>
      <c r="BW129" s="7">
        <f t="shared" si="183"/>
        <v>0</v>
      </c>
      <c r="BX129" s="7">
        <f t="shared" si="183"/>
        <v>0</v>
      </c>
      <c r="BY129" s="7">
        <f t="shared" si="183"/>
        <v>0</v>
      </c>
      <c r="BZ129" s="7">
        <f t="shared" si="183"/>
        <v>0</v>
      </c>
      <c r="CA129" s="7">
        <f t="shared" si="183"/>
        <v>0</v>
      </c>
      <c r="CB129" s="7">
        <f t="shared" si="183"/>
        <v>0</v>
      </c>
      <c r="CC129" s="7">
        <f t="shared" si="183"/>
        <v>0</v>
      </c>
      <c r="CD129" s="7">
        <f t="shared" si="183"/>
        <v>0</v>
      </c>
      <c r="CE129" s="7">
        <f t="shared" si="183"/>
        <v>0</v>
      </c>
      <c r="CF129" s="7">
        <f t="shared" si="183"/>
        <v>0</v>
      </c>
      <c r="CG129" s="7">
        <f t="shared" si="183"/>
        <v>0</v>
      </c>
      <c r="CH129" s="7">
        <f t="shared" si="183"/>
        <v>0</v>
      </c>
      <c r="CI129">
        <f>0</f>
        <v>0</v>
      </c>
      <c r="CJ129">
        <v>619.51800000000003</v>
      </c>
    </row>
    <row r="130" spans="1:88" x14ac:dyDescent="0.25">
      <c r="A130" s="5" t="s">
        <v>356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>
        <v>619.51800000000003</v>
      </c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>
        <v>619.51800000000003</v>
      </c>
      <c r="AT130" t="s">
        <v>356</v>
      </c>
      <c r="AU130" s="7">
        <f t="shared" si="180"/>
        <v>0</v>
      </c>
      <c r="AV130" s="7">
        <f t="shared" si="180"/>
        <v>0</v>
      </c>
      <c r="AW130" s="7">
        <f t="shared" si="180"/>
        <v>0</v>
      </c>
      <c r="AX130" s="7">
        <f t="shared" si="180"/>
        <v>0</v>
      </c>
      <c r="AY130" s="7">
        <f t="shared" si="180"/>
        <v>0</v>
      </c>
      <c r="AZ130" s="7">
        <f t="shared" si="180"/>
        <v>0</v>
      </c>
      <c r="BA130" s="7">
        <f t="shared" si="180"/>
        <v>0</v>
      </c>
      <c r="BB130" s="7">
        <f t="shared" si="180"/>
        <v>0</v>
      </c>
      <c r="BC130" s="7">
        <f t="shared" si="180"/>
        <v>0</v>
      </c>
      <c r="BD130" s="7">
        <f t="shared" si="180"/>
        <v>0</v>
      </c>
      <c r="BE130" s="7">
        <f t="shared" si="181"/>
        <v>0</v>
      </c>
      <c r="BF130" s="7">
        <f t="shared" si="181"/>
        <v>0</v>
      </c>
      <c r="BG130" s="7">
        <f t="shared" si="181"/>
        <v>0</v>
      </c>
      <c r="BH130" s="7">
        <f t="shared" si="181"/>
        <v>0</v>
      </c>
      <c r="BI130" s="7">
        <f t="shared" si="181"/>
        <v>0</v>
      </c>
      <c r="BJ130" s="7">
        <f t="shared" si="181"/>
        <v>0</v>
      </c>
      <c r="BK130" s="7">
        <f t="shared" si="181"/>
        <v>0</v>
      </c>
      <c r="BL130" s="7">
        <f t="shared" si="181"/>
        <v>0</v>
      </c>
      <c r="BM130" s="7">
        <f t="shared" si="181"/>
        <v>0</v>
      </c>
      <c r="BN130" s="7">
        <f t="shared" si="181"/>
        <v>0</v>
      </c>
      <c r="BO130" s="7">
        <f t="shared" si="182"/>
        <v>0</v>
      </c>
      <c r="BP130" s="7">
        <f t="shared" si="182"/>
        <v>0</v>
      </c>
      <c r="BQ130" s="7">
        <f t="shared" si="182"/>
        <v>0</v>
      </c>
      <c r="BR130" s="7">
        <f t="shared" si="182"/>
        <v>0</v>
      </c>
      <c r="BS130" s="7">
        <f t="shared" si="182"/>
        <v>0</v>
      </c>
      <c r="BT130" s="7">
        <f t="shared" si="182"/>
        <v>0</v>
      </c>
      <c r="BU130" s="7">
        <v>1</v>
      </c>
      <c r="BV130" s="7">
        <f t="shared" si="183"/>
        <v>0</v>
      </c>
      <c r="BW130" s="7">
        <f t="shared" si="183"/>
        <v>0</v>
      </c>
      <c r="BX130" s="7">
        <f t="shared" si="183"/>
        <v>0</v>
      </c>
      <c r="BY130" s="7">
        <f t="shared" si="183"/>
        <v>0</v>
      </c>
      <c r="BZ130" s="7">
        <f t="shared" si="183"/>
        <v>0</v>
      </c>
      <c r="CA130" s="7">
        <f t="shared" si="183"/>
        <v>0</v>
      </c>
      <c r="CB130" s="7">
        <f t="shared" si="183"/>
        <v>0</v>
      </c>
      <c r="CC130" s="7">
        <f t="shared" si="183"/>
        <v>0</v>
      </c>
      <c r="CD130" s="7">
        <f t="shared" si="183"/>
        <v>0</v>
      </c>
      <c r="CE130" s="7">
        <f t="shared" si="183"/>
        <v>0</v>
      </c>
      <c r="CF130" s="7">
        <f t="shared" si="183"/>
        <v>0</v>
      </c>
      <c r="CG130" s="7">
        <f t="shared" si="183"/>
        <v>0</v>
      </c>
      <c r="CH130" s="7">
        <f t="shared" si="183"/>
        <v>0</v>
      </c>
      <c r="CI130">
        <f>0</f>
        <v>0</v>
      </c>
      <c r="CJ130">
        <v>619.51800000000003</v>
      </c>
    </row>
    <row r="131" spans="1:88" x14ac:dyDescent="0.25">
      <c r="A131" s="5" t="s">
        <v>359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>
        <v>21683.13</v>
      </c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>
        <v>21683.13</v>
      </c>
      <c r="AT131" t="s">
        <v>359</v>
      </c>
      <c r="AU131" s="7">
        <f t="shared" ref="AU131:BT131" si="184">(0)/21683.13</f>
        <v>0</v>
      </c>
      <c r="AV131" s="7">
        <f t="shared" si="184"/>
        <v>0</v>
      </c>
      <c r="AW131" s="7">
        <f t="shared" si="184"/>
        <v>0</v>
      </c>
      <c r="AX131" s="7">
        <f t="shared" si="184"/>
        <v>0</v>
      </c>
      <c r="AY131" s="7">
        <f t="shared" si="184"/>
        <v>0</v>
      </c>
      <c r="AZ131" s="7">
        <f t="shared" si="184"/>
        <v>0</v>
      </c>
      <c r="BA131" s="7">
        <f t="shared" si="184"/>
        <v>0</v>
      </c>
      <c r="BB131" s="7">
        <f t="shared" si="184"/>
        <v>0</v>
      </c>
      <c r="BC131" s="7">
        <f t="shared" si="184"/>
        <v>0</v>
      </c>
      <c r="BD131" s="7">
        <f t="shared" si="184"/>
        <v>0</v>
      </c>
      <c r="BE131" s="7">
        <f t="shared" si="184"/>
        <v>0</v>
      </c>
      <c r="BF131" s="7">
        <f t="shared" si="184"/>
        <v>0</v>
      </c>
      <c r="BG131" s="7">
        <f t="shared" si="184"/>
        <v>0</v>
      </c>
      <c r="BH131" s="7">
        <f t="shared" si="184"/>
        <v>0</v>
      </c>
      <c r="BI131" s="7">
        <f t="shared" si="184"/>
        <v>0</v>
      </c>
      <c r="BJ131" s="7">
        <f t="shared" si="184"/>
        <v>0</v>
      </c>
      <c r="BK131" s="7">
        <f t="shared" si="184"/>
        <v>0</v>
      </c>
      <c r="BL131" s="7">
        <f t="shared" si="184"/>
        <v>0</v>
      </c>
      <c r="BM131" s="7">
        <f t="shared" si="184"/>
        <v>0</v>
      </c>
      <c r="BN131" s="7">
        <f t="shared" si="184"/>
        <v>0</v>
      </c>
      <c r="BO131" s="7">
        <f t="shared" si="184"/>
        <v>0</v>
      </c>
      <c r="BP131" s="7">
        <f t="shared" si="184"/>
        <v>0</v>
      </c>
      <c r="BQ131" s="7">
        <f t="shared" si="184"/>
        <v>0</v>
      </c>
      <c r="BR131" s="7">
        <f t="shared" si="184"/>
        <v>0</v>
      </c>
      <c r="BS131" s="7">
        <f t="shared" si="184"/>
        <v>0</v>
      </c>
      <c r="BT131" s="7">
        <f t="shared" si="184"/>
        <v>0</v>
      </c>
      <c r="BU131" s="7">
        <v>1</v>
      </c>
      <c r="BV131" s="7">
        <f t="shared" ref="BV131:CH131" si="185">(0)/21683.13</f>
        <v>0</v>
      </c>
      <c r="BW131" s="7">
        <f t="shared" si="185"/>
        <v>0</v>
      </c>
      <c r="BX131" s="7">
        <f t="shared" si="185"/>
        <v>0</v>
      </c>
      <c r="BY131" s="7">
        <f t="shared" si="185"/>
        <v>0</v>
      </c>
      <c r="BZ131" s="7">
        <f t="shared" si="185"/>
        <v>0</v>
      </c>
      <c r="CA131" s="7">
        <f t="shared" si="185"/>
        <v>0</v>
      </c>
      <c r="CB131" s="7">
        <f t="shared" si="185"/>
        <v>0</v>
      </c>
      <c r="CC131" s="7">
        <f t="shared" si="185"/>
        <v>0</v>
      </c>
      <c r="CD131" s="7">
        <f t="shared" si="185"/>
        <v>0</v>
      </c>
      <c r="CE131" s="7">
        <f t="shared" si="185"/>
        <v>0</v>
      </c>
      <c r="CF131" s="7">
        <f t="shared" si="185"/>
        <v>0</v>
      </c>
      <c r="CG131" s="7">
        <f t="shared" si="185"/>
        <v>0</v>
      </c>
      <c r="CH131" s="7">
        <f t="shared" si="185"/>
        <v>0</v>
      </c>
      <c r="CI131">
        <f>0</f>
        <v>0</v>
      </c>
      <c r="CJ131">
        <v>21683.13</v>
      </c>
    </row>
    <row r="132" spans="1:88" x14ac:dyDescent="0.25">
      <c r="A132" s="5" t="s">
        <v>358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>
        <v>7434.2160000000003</v>
      </c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>
        <v>7434.2160000000003</v>
      </c>
      <c r="AT132" t="s">
        <v>358</v>
      </c>
      <c r="AU132" s="7">
        <f t="shared" ref="AU132:BT132" si="186">(0)/7434.216</f>
        <v>0</v>
      </c>
      <c r="AV132" s="7">
        <f t="shared" si="186"/>
        <v>0</v>
      </c>
      <c r="AW132" s="7">
        <f t="shared" si="186"/>
        <v>0</v>
      </c>
      <c r="AX132" s="7">
        <f t="shared" si="186"/>
        <v>0</v>
      </c>
      <c r="AY132" s="7">
        <f t="shared" si="186"/>
        <v>0</v>
      </c>
      <c r="AZ132" s="7">
        <f t="shared" si="186"/>
        <v>0</v>
      </c>
      <c r="BA132" s="7">
        <f t="shared" si="186"/>
        <v>0</v>
      </c>
      <c r="BB132" s="7">
        <f t="shared" si="186"/>
        <v>0</v>
      </c>
      <c r="BC132" s="7">
        <f t="shared" si="186"/>
        <v>0</v>
      </c>
      <c r="BD132" s="7">
        <f t="shared" si="186"/>
        <v>0</v>
      </c>
      <c r="BE132" s="7">
        <f t="shared" si="186"/>
        <v>0</v>
      </c>
      <c r="BF132" s="7">
        <f t="shared" si="186"/>
        <v>0</v>
      </c>
      <c r="BG132" s="7">
        <f t="shared" si="186"/>
        <v>0</v>
      </c>
      <c r="BH132" s="7">
        <f t="shared" si="186"/>
        <v>0</v>
      </c>
      <c r="BI132" s="7">
        <f t="shared" si="186"/>
        <v>0</v>
      </c>
      <c r="BJ132" s="7">
        <f t="shared" si="186"/>
        <v>0</v>
      </c>
      <c r="BK132" s="7">
        <f t="shared" si="186"/>
        <v>0</v>
      </c>
      <c r="BL132" s="7">
        <f t="shared" si="186"/>
        <v>0</v>
      </c>
      <c r="BM132" s="7">
        <f t="shared" si="186"/>
        <v>0</v>
      </c>
      <c r="BN132" s="7">
        <f t="shared" si="186"/>
        <v>0</v>
      </c>
      <c r="BO132" s="7">
        <f t="shared" si="186"/>
        <v>0</v>
      </c>
      <c r="BP132" s="7">
        <f t="shared" si="186"/>
        <v>0</v>
      </c>
      <c r="BQ132" s="7">
        <f t="shared" si="186"/>
        <v>0</v>
      </c>
      <c r="BR132" s="7">
        <f t="shared" si="186"/>
        <v>0</v>
      </c>
      <c r="BS132" s="7">
        <f t="shared" si="186"/>
        <v>0</v>
      </c>
      <c r="BT132" s="7">
        <f t="shared" si="186"/>
        <v>0</v>
      </c>
      <c r="BU132" s="7">
        <v>1</v>
      </c>
      <c r="BV132" s="7">
        <f t="shared" ref="BV132:CH132" si="187">(0)/7434.216</f>
        <v>0</v>
      </c>
      <c r="BW132" s="7">
        <f t="shared" si="187"/>
        <v>0</v>
      </c>
      <c r="BX132" s="7">
        <f t="shared" si="187"/>
        <v>0</v>
      </c>
      <c r="BY132" s="7">
        <f t="shared" si="187"/>
        <v>0</v>
      </c>
      <c r="BZ132" s="7">
        <f t="shared" si="187"/>
        <v>0</v>
      </c>
      <c r="CA132" s="7">
        <f t="shared" si="187"/>
        <v>0</v>
      </c>
      <c r="CB132" s="7">
        <f t="shared" si="187"/>
        <v>0</v>
      </c>
      <c r="CC132" s="7">
        <f t="shared" si="187"/>
        <v>0</v>
      </c>
      <c r="CD132" s="7">
        <f t="shared" si="187"/>
        <v>0</v>
      </c>
      <c r="CE132" s="7">
        <f t="shared" si="187"/>
        <v>0</v>
      </c>
      <c r="CF132" s="7">
        <f t="shared" si="187"/>
        <v>0</v>
      </c>
      <c r="CG132" s="7">
        <f t="shared" si="187"/>
        <v>0</v>
      </c>
      <c r="CH132" s="7">
        <f t="shared" si="187"/>
        <v>0</v>
      </c>
      <c r="CI132">
        <f>0</f>
        <v>0</v>
      </c>
      <c r="CJ132">
        <v>7434.2160000000003</v>
      </c>
    </row>
    <row r="133" spans="1:88" x14ac:dyDescent="0.25">
      <c r="A133" s="5" t="s">
        <v>363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>
        <v>11770.842000000001</v>
      </c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>
        <v>11770.842000000001</v>
      </c>
      <c r="AT133" t="s">
        <v>363</v>
      </c>
      <c r="AU133" s="7">
        <f t="shared" ref="AU133:BT133" si="188">(0)/11770.842</f>
        <v>0</v>
      </c>
      <c r="AV133" s="7">
        <f t="shared" si="188"/>
        <v>0</v>
      </c>
      <c r="AW133" s="7">
        <f t="shared" si="188"/>
        <v>0</v>
      </c>
      <c r="AX133" s="7">
        <f t="shared" si="188"/>
        <v>0</v>
      </c>
      <c r="AY133" s="7">
        <f t="shared" si="188"/>
        <v>0</v>
      </c>
      <c r="AZ133" s="7">
        <f t="shared" si="188"/>
        <v>0</v>
      </c>
      <c r="BA133" s="7">
        <f t="shared" si="188"/>
        <v>0</v>
      </c>
      <c r="BB133" s="7">
        <f t="shared" si="188"/>
        <v>0</v>
      </c>
      <c r="BC133" s="7">
        <f t="shared" si="188"/>
        <v>0</v>
      </c>
      <c r="BD133" s="7">
        <f t="shared" si="188"/>
        <v>0</v>
      </c>
      <c r="BE133" s="7">
        <f t="shared" si="188"/>
        <v>0</v>
      </c>
      <c r="BF133" s="7">
        <f t="shared" si="188"/>
        <v>0</v>
      </c>
      <c r="BG133" s="7">
        <f t="shared" si="188"/>
        <v>0</v>
      </c>
      <c r="BH133" s="7">
        <f t="shared" si="188"/>
        <v>0</v>
      </c>
      <c r="BI133" s="7">
        <f t="shared" si="188"/>
        <v>0</v>
      </c>
      <c r="BJ133" s="7">
        <f t="shared" si="188"/>
        <v>0</v>
      </c>
      <c r="BK133" s="7">
        <f t="shared" si="188"/>
        <v>0</v>
      </c>
      <c r="BL133" s="7">
        <f t="shared" si="188"/>
        <v>0</v>
      </c>
      <c r="BM133" s="7">
        <f t="shared" si="188"/>
        <v>0</v>
      </c>
      <c r="BN133" s="7">
        <f t="shared" si="188"/>
        <v>0</v>
      </c>
      <c r="BO133" s="7">
        <f t="shared" si="188"/>
        <v>0</v>
      </c>
      <c r="BP133" s="7">
        <f t="shared" si="188"/>
        <v>0</v>
      </c>
      <c r="BQ133" s="7">
        <f t="shared" si="188"/>
        <v>0</v>
      </c>
      <c r="BR133" s="7">
        <f t="shared" si="188"/>
        <v>0</v>
      </c>
      <c r="BS133" s="7">
        <f t="shared" si="188"/>
        <v>0</v>
      </c>
      <c r="BT133" s="7">
        <f t="shared" si="188"/>
        <v>0</v>
      </c>
      <c r="BU133" s="7">
        <v>1</v>
      </c>
      <c r="BV133" s="7">
        <f t="shared" ref="BV133:CH133" si="189">(0)/11770.842</f>
        <v>0</v>
      </c>
      <c r="BW133" s="7">
        <f t="shared" si="189"/>
        <v>0</v>
      </c>
      <c r="BX133" s="7">
        <f t="shared" si="189"/>
        <v>0</v>
      </c>
      <c r="BY133" s="7">
        <f t="shared" si="189"/>
        <v>0</v>
      </c>
      <c r="BZ133" s="7">
        <f t="shared" si="189"/>
        <v>0</v>
      </c>
      <c r="CA133" s="7">
        <f t="shared" si="189"/>
        <v>0</v>
      </c>
      <c r="CB133" s="7">
        <f t="shared" si="189"/>
        <v>0</v>
      </c>
      <c r="CC133" s="7">
        <f t="shared" si="189"/>
        <v>0</v>
      </c>
      <c r="CD133" s="7">
        <f t="shared" si="189"/>
        <v>0</v>
      </c>
      <c r="CE133" s="7">
        <f t="shared" si="189"/>
        <v>0</v>
      </c>
      <c r="CF133" s="7">
        <f t="shared" si="189"/>
        <v>0</v>
      </c>
      <c r="CG133" s="7">
        <f t="shared" si="189"/>
        <v>0</v>
      </c>
      <c r="CH133" s="7">
        <f t="shared" si="189"/>
        <v>0</v>
      </c>
      <c r="CI133">
        <f>0</f>
        <v>0</v>
      </c>
      <c r="CJ133">
        <v>11770.842000000001</v>
      </c>
    </row>
    <row r="134" spans="1:88" x14ac:dyDescent="0.25">
      <c r="A134" s="5" t="s">
        <v>360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>
        <v>2478.0720000000001</v>
      </c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>
        <v>2478.0720000000001</v>
      </c>
      <c r="AT134" t="s">
        <v>360</v>
      </c>
      <c r="AU134" s="7">
        <f t="shared" ref="AU134:BT134" si="190">(0)/2478.072</f>
        <v>0</v>
      </c>
      <c r="AV134" s="7">
        <f t="shared" si="190"/>
        <v>0</v>
      </c>
      <c r="AW134" s="7">
        <f t="shared" si="190"/>
        <v>0</v>
      </c>
      <c r="AX134" s="7">
        <f t="shared" si="190"/>
        <v>0</v>
      </c>
      <c r="AY134" s="7">
        <f t="shared" si="190"/>
        <v>0</v>
      </c>
      <c r="AZ134" s="7">
        <f t="shared" si="190"/>
        <v>0</v>
      </c>
      <c r="BA134" s="7">
        <f t="shared" si="190"/>
        <v>0</v>
      </c>
      <c r="BB134" s="7">
        <f t="shared" si="190"/>
        <v>0</v>
      </c>
      <c r="BC134" s="7">
        <f t="shared" si="190"/>
        <v>0</v>
      </c>
      <c r="BD134" s="7">
        <f t="shared" si="190"/>
        <v>0</v>
      </c>
      <c r="BE134" s="7">
        <f t="shared" si="190"/>
        <v>0</v>
      </c>
      <c r="BF134" s="7">
        <f t="shared" si="190"/>
        <v>0</v>
      </c>
      <c r="BG134" s="7">
        <f t="shared" si="190"/>
        <v>0</v>
      </c>
      <c r="BH134" s="7">
        <f t="shared" si="190"/>
        <v>0</v>
      </c>
      <c r="BI134" s="7">
        <f t="shared" si="190"/>
        <v>0</v>
      </c>
      <c r="BJ134" s="7">
        <f t="shared" si="190"/>
        <v>0</v>
      </c>
      <c r="BK134" s="7">
        <f t="shared" si="190"/>
        <v>0</v>
      </c>
      <c r="BL134" s="7">
        <f t="shared" si="190"/>
        <v>0</v>
      </c>
      <c r="BM134" s="7">
        <f t="shared" si="190"/>
        <v>0</v>
      </c>
      <c r="BN134" s="7">
        <f t="shared" si="190"/>
        <v>0</v>
      </c>
      <c r="BO134" s="7">
        <f t="shared" si="190"/>
        <v>0</v>
      </c>
      <c r="BP134" s="7">
        <f t="shared" si="190"/>
        <v>0</v>
      </c>
      <c r="BQ134" s="7">
        <f t="shared" si="190"/>
        <v>0</v>
      </c>
      <c r="BR134" s="7">
        <f t="shared" si="190"/>
        <v>0</v>
      </c>
      <c r="BS134" s="7">
        <f t="shared" si="190"/>
        <v>0</v>
      </c>
      <c r="BT134" s="7">
        <f t="shared" si="190"/>
        <v>0</v>
      </c>
      <c r="BU134" s="7">
        <v>1</v>
      </c>
      <c r="BV134" s="7">
        <f t="shared" ref="BV134:CH134" si="191">(0)/2478.072</f>
        <v>0</v>
      </c>
      <c r="BW134" s="7">
        <f t="shared" si="191"/>
        <v>0</v>
      </c>
      <c r="BX134" s="7">
        <f t="shared" si="191"/>
        <v>0</v>
      </c>
      <c r="BY134" s="7">
        <f t="shared" si="191"/>
        <v>0</v>
      </c>
      <c r="BZ134" s="7">
        <f t="shared" si="191"/>
        <v>0</v>
      </c>
      <c r="CA134" s="7">
        <f t="shared" si="191"/>
        <v>0</v>
      </c>
      <c r="CB134" s="7">
        <f t="shared" si="191"/>
        <v>0</v>
      </c>
      <c r="CC134" s="7">
        <f t="shared" si="191"/>
        <v>0</v>
      </c>
      <c r="CD134" s="7">
        <f t="shared" si="191"/>
        <v>0</v>
      </c>
      <c r="CE134" s="7">
        <f t="shared" si="191"/>
        <v>0</v>
      </c>
      <c r="CF134" s="7">
        <f t="shared" si="191"/>
        <v>0</v>
      </c>
      <c r="CG134" s="7">
        <f t="shared" si="191"/>
        <v>0</v>
      </c>
      <c r="CH134" s="7">
        <f t="shared" si="191"/>
        <v>0</v>
      </c>
      <c r="CI134">
        <f>0</f>
        <v>0</v>
      </c>
      <c r="CJ134">
        <v>2478.0720000000001</v>
      </c>
    </row>
    <row r="135" spans="1:88" x14ac:dyDescent="0.25">
      <c r="A135" s="5" t="s">
        <v>361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>
        <v>1239.0360000000001</v>
      </c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>
        <v>1239.0360000000001</v>
      </c>
      <c r="AT135" t="s">
        <v>361</v>
      </c>
      <c r="AU135" s="7">
        <f t="shared" ref="AU135:BD136" si="192">(0)/1239.036</f>
        <v>0</v>
      </c>
      <c r="AV135" s="7">
        <f t="shared" si="192"/>
        <v>0</v>
      </c>
      <c r="AW135" s="7">
        <f t="shared" si="192"/>
        <v>0</v>
      </c>
      <c r="AX135" s="7">
        <f t="shared" si="192"/>
        <v>0</v>
      </c>
      <c r="AY135" s="7">
        <f t="shared" si="192"/>
        <v>0</v>
      </c>
      <c r="AZ135" s="7">
        <f t="shared" si="192"/>
        <v>0</v>
      </c>
      <c r="BA135" s="7">
        <f t="shared" si="192"/>
        <v>0</v>
      </c>
      <c r="BB135" s="7">
        <f t="shared" si="192"/>
        <v>0</v>
      </c>
      <c r="BC135" s="7">
        <f t="shared" si="192"/>
        <v>0</v>
      </c>
      <c r="BD135" s="7">
        <f t="shared" si="192"/>
        <v>0</v>
      </c>
      <c r="BE135" s="7">
        <f t="shared" ref="BE135:BN136" si="193">(0)/1239.036</f>
        <v>0</v>
      </c>
      <c r="BF135" s="7">
        <f t="shared" si="193"/>
        <v>0</v>
      </c>
      <c r="BG135" s="7">
        <f t="shared" si="193"/>
        <v>0</v>
      </c>
      <c r="BH135" s="7">
        <f t="shared" si="193"/>
        <v>0</v>
      </c>
      <c r="BI135" s="7">
        <f t="shared" si="193"/>
        <v>0</v>
      </c>
      <c r="BJ135" s="7">
        <f t="shared" si="193"/>
        <v>0</v>
      </c>
      <c r="BK135" s="7">
        <f t="shared" si="193"/>
        <v>0</v>
      </c>
      <c r="BL135" s="7">
        <f t="shared" si="193"/>
        <v>0</v>
      </c>
      <c r="BM135" s="7">
        <f t="shared" si="193"/>
        <v>0</v>
      </c>
      <c r="BN135" s="7">
        <f t="shared" si="193"/>
        <v>0</v>
      </c>
      <c r="BO135" s="7">
        <f t="shared" ref="BO135:BT136" si="194">(0)/1239.036</f>
        <v>0</v>
      </c>
      <c r="BP135" s="7">
        <f t="shared" si="194"/>
        <v>0</v>
      </c>
      <c r="BQ135" s="7">
        <f t="shared" si="194"/>
        <v>0</v>
      </c>
      <c r="BR135" s="7">
        <f t="shared" si="194"/>
        <v>0</v>
      </c>
      <c r="BS135" s="7">
        <f t="shared" si="194"/>
        <v>0</v>
      </c>
      <c r="BT135" s="7">
        <f t="shared" si="194"/>
        <v>0</v>
      </c>
      <c r="BU135" s="7">
        <v>1</v>
      </c>
      <c r="BV135" s="7">
        <f t="shared" ref="BV135:CH136" si="195">(0)/1239.036</f>
        <v>0</v>
      </c>
      <c r="BW135" s="7">
        <f t="shared" si="195"/>
        <v>0</v>
      </c>
      <c r="BX135" s="7">
        <f t="shared" si="195"/>
        <v>0</v>
      </c>
      <c r="BY135" s="7">
        <f t="shared" si="195"/>
        <v>0</v>
      </c>
      <c r="BZ135" s="7">
        <f t="shared" si="195"/>
        <v>0</v>
      </c>
      <c r="CA135" s="7">
        <f t="shared" si="195"/>
        <v>0</v>
      </c>
      <c r="CB135" s="7">
        <f t="shared" si="195"/>
        <v>0</v>
      </c>
      <c r="CC135" s="7">
        <f t="shared" si="195"/>
        <v>0</v>
      </c>
      <c r="CD135" s="7">
        <f t="shared" si="195"/>
        <v>0</v>
      </c>
      <c r="CE135" s="7">
        <f t="shared" si="195"/>
        <v>0</v>
      </c>
      <c r="CF135" s="7">
        <f t="shared" si="195"/>
        <v>0</v>
      </c>
      <c r="CG135" s="7">
        <f t="shared" si="195"/>
        <v>0</v>
      </c>
      <c r="CH135" s="7">
        <f t="shared" si="195"/>
        <v>0</v>
      </c>
      <c r="CI135">
        <f>0</f>
        <v>0</v>
      </c>
      <c r="CJ135">
        <v>1239.0360000000001</v>
      </c>
    </row>
    <row r="136" spans="1:88" x14ac:dyDescent="0.25">
      <c r="A136" s="5" t="s">
        <v>362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>
        <v>1239.0360000000001</v>
      </c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>
        <v>1239.0360000000001</v>
      </c>
      <c r="AT136" t="s">
        <v>362</v>
      </c>
      <c r="AU136" s="7">
        <f t="shared" si="192"/>
        <v>0</v>
      </c>
      <c r="AV136" s="7">
        <f t="shared" si="192"/>
        <v>0</v>
      </c>
      <c r="AW136" s="7">
        <f t="shared" si="192"/>
        <v>0</v>
      </c>
      <c r="AX136" s="7">
        <f t="shared" si="192"/>
        <v>0</v>
      </c>
      <c r="AY136" s="7">
        <f t="shared" si="192"/>
        <v>0</v>
      </c>
      <c r="AZ136" s="7">
        <f t="shared" si="192"/>
        <v>0</v>
      </c>
      <c r="BA136" s="7">
        <f t="shared" si="192"/>
        <v>0</v>
      </c>
      <c r="BB136" s="7">
        <f t="shared" si="192"/>
        <v>0</v>
      </c>
      <c r="BC136" s="7">
        <f t="shared" si="192"/>
        <v>0</v>
      </c>
      <c r="BD136" s="7">
        <f t="shared" si="192"/>
        <v>0</v>
      </c>
      <c r="BE136" s="7">
        <f t="shared" si="193"/>
        <v>0</v>
      </c>
      <c r="BF136" s="7">
        <f t="shared" si="193"/>
        <v>0</v>
      </c>
      <c r="BG136" s="7">
        <f t="shared" si="193"/>
        <v>0</v>
      </c>
      <c r="BH136" s="7">
        <f t="shared" si="193"/>
        <v>0</v>
      </c>
      <c r="BI136" s="7">
        <f t="shared" si="193"/>
        <v>0</v>
      </c>
      <c r="BJ136" s="7">
        <f t="shared" si="193"/>
        <v>0</v>
      </c>
      <c r="BK136" s="7">
        <f t="shared" si="193"/>
        <v>0</v>
      </c>
      <c r="BL136" s="7">
        <f t="shared" si="193"/>
        <v>0</v>
      </c>
      <c r="BM136" s="7">
        <f t="shared" si="193"/>
        <v>0</v>
      </c>
      <c r="BN136" s="7">
        <f t="shared" si="193"/>
        <v>0</v>
      </c>
      <c r="BO136" s="7">
        <f t="shared" si="194"/>
        <v>0</v>
      </c>
      <c r="BP136" s="7">
        <f t="shared" si="194"/>
        <v>0</v>
      </c>
      <c r="BQ136" s="7">
        <f t="shared" si="194"/>
        <v>0</v>
      </c>
      <c r="BR136" s="7">
        <f t="shared" si="194"/>
        <v>0</v>
      </c>
      <c r="BS136" s="7">
        <f t="shared" si="194"/>
        <v>0</v>
      </c>
      <c r="BT136" s="7">
        <f t="shared" si="194"/>
        <v>0</v>
      </c>
      <c r="BU136" s="7">
        <v>1</v>
      </c>
      <c r="BV136" s="7">
        <f t="shared" si="195"/>
        <v>0</v>
      </c>
      <c r="BW136" s="7">
        <f t="shared" si="195"/>
        <v>0</v>
      </c>
      <c r="BX136" s="7">
        <f t="shared" si="195"/>
        <v>0</v>
      </c>
      <c r="BY136" s="7">
        <f t="shared" si="195"/>
        <v>0</v>
      </c>
      <c r="BZ136" s="7">
        <f t="shared" si="195"/>
        <v>0</v>
      </c>
      <c r="CA136" s="7">
        <f t="shared" si="195"/>
        <v>0</v>
      </c>
      <c r="CB136" s="7">
        <f t="shared" si="195"/>
        <v>0</v>
      </c>
      <c r="CC136" s="7">
        <f t="shared" si="195"/>
        <v>0</v>
      </c>
      <c r="CD136" s="7">
        <f t="shared" si="195"/>
        <v>0</v>
      </c>
      <c r="CE136" s="7">
        <f t="shared" si="195"/>
        <v>0</v>
      </c>
      <c r="CF136" s="7">
        <f t="shared" si="195"/>
        <v>0</v>
      </c>
      <c r="CG136" s="7">
        <f t="shared" si="195"/>
        <v>0</v>
      </c>
      <c r="CH136" s="7">
        <f t="shared" si="195"/>
        <v>0</v>
      </c>
      <c r="CI136">
        <f>0</f>
        <v>0</v>
      </c>
      <c r="CJ136">
        <v>1239.0360000000001</v>
      </c>
    </row>
    <row r="137" spans="1:88" x14ac:dyDescent="0.25">
      <c r="A137" s="5" t="s">
        <v>365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>
        <v>4336.6260000000002</v>
      </c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>
        <v>4336.6260000000002</v>
      </c>
      <c r="AT137" t="s">
        <v>365</v>
      </c>
      <c r="AU137" s="7">
        <f t="shared" ref="AU137:BT137" si="196">(0)/4336.626</f>
        <v>0</v>
      </c>
      <c r="AV137" s="7">
        <f t="shared" si="196"/>
        <v>0</v>
      </c>
      <c r="AW137" s="7">
        <f t="shared" si="196"/>
        <v>0</v>
      </c>
      <c r="AX137" s="7">
        <f t="shared" si="196"/>
        <v>0</v>
      </c>
      <c r="AY137" s="7">
        <f t="shared" si="196"/>
        <v>0</v>
      </c>
      <c r="AZ137" s="7">
        <f t="shared" si="196"/>
        <v>0</v>
      </c>
      <c r="BA137" s="7">
        <f t="shared" si="196"/>
        <v>0</v>
      </c>
      <c r="BB137" s="7">
        <f t="shared" si="196"/>
        <v>0</v>
      </c>
      <c r="BC137" s="7">
        <f t="shared" si="196"/>
        <v>0</v>
      </c>
      <c r="BD137" s="7">
        <f t="shared" si="196"/>
        <v>0</v>
      </c>
      <c r="BE137" s="7">
        <f t="shared" si="196"/>
        <v>0</v>
      </c>
      <c r="BF137" s="7">
        <f t="shared" si="196"/>
        <v>0</v>
      </c>
      <c r="BG137" s="7">
        <f t="shared" si="196"/>
        <v>0</v>
      </c>
      <c r="BH137" s="7">
        <f t="shared" si="196"/>
        <v>0</v>
      </c>
      <c r="BI137" s="7">
        <f t="shared" si="196"/>
        <v>0</v>
      </c>
      <c r="BJ137" s="7">
        <f t="shared" si="196"/>
        <v>0</v>
      </c>
      <c r="BK137" s="7">
        <f t="shared" si="196"/>
        <v>0</v>
      </c>
      <c r="BL137" s="7">
        <f t="shared" si="196"/>
        <v>0</v>
      </c>
      <c r="BM137" s="7">
        <f t="shared" si="196"/>
        <v>0</v>
      </c>
      <c r="BN137" s="7">
        <f t="shared" si="196"/>
        <v>0</v>
      </c>
      <c r="BO137" s="7">
        <f t="shared" si="196"/>
        <v>0</v>
      </c>
      <c r="BP137" s="7">
        <f t="shared" si="196"/>
        <v>0</v>
      </c>
      <c r="BQ137" s="7">
        <f t="shared" si="196"/>
        <v>0</v>
      </c>
      <c r="BR137" s="7">
        <f t="shared" si="196"/>
        <v>0</v>
      </c>
      <c r="BS137" s="7">
        <f t="shared" si="196"/>
        <v>0</v>
      </c>
      <c r="BT137" s="7">
        <f t="shared" si="196"/>
        <v>0</v>
      </c>
      <c r="BU137" s="7">
        <v>1</v>
      </c>
      <c r="BV137" s="7">
        <f t="shared" ref="BV137:CH137" si="197">(0)/4336.626</f>
        <v>0</v>
      </c>
      <c r="BW137" s="7">
        <f t="shared" si="197"/>
        <v>0</v>
      </c>
      <c r="BX137" s="7">
        <f t="shared" si="197"/>
        <v>0</v>
      </c>
      <c r="BY137" s="7">
        <f t="shared" si="197"/>
        <v>0</v>
      </c>
      <c r="BZ137" s="7">
        <f t="shared" si="197"/>
        <v>0</v>
      </c>
      <c r="CA137" s="7">
        <f t="shared" si="197"/>
        <v>0</v>
      </c>
      <c r="CB137" s="7">
        <f t="shared" si="197"/>
        <v>0</v>
      </c>
      <c r="CC137" s="7">
        <f t="shared" si="197"/>
        <v>0</v>
      </c>
      <c r="CD137" s="7">
        <f t="shared" si="197"/>
        <v>0</v>
      </c>
      <c r="CE137" s="7">
        <f t="shared" si="197"/>
        <v>0</v>
      </c>
      <c r="CF137" s="7">
        <f t="shared" si="197"/>
        <v>0</v>
      </c>
      <c r="CG137" s="7">
        <f t="shared" si="197"/>
        <v>0</v>
      </c>
      <c r="CH137" s="7">
        <f t="shared" si="197"/>
        <v>0</v>
      </c>
      <c r="CI137">
        <f>0</f>
        <v>0</v>
      </c>
      <c r="CJ137">
        <v>4336.6260000000002</v>
      </c>
    </row>
    <row r="138" spans="1:88" x14ac:dyDescent="0.25">
      <c r="A138" s="5" t="s">
        <v>364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>
        <v>0</v>
      </c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>
        <v>0</v>
      </c>
      <c r="AT138" t="s">
        <v>364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>
        <f>0</f>
        <v>0</v>
      </c>
      <c r="CJ138">
        <v>0</v>
      </c>
    </row>
    <row r="139" spans="1:88" x14ac:dyDescent="0.25">
      <c r="A139" s="5" t="s">
        <v>367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>
        <v>619.51800000000003</v>
      </c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>
        <v>619.51800000000003</v>
      </c>
      <c r="AT139" t="s">
        <v>367</v>
      </c>
      <c r="AU139" s="7">
        <f t="shared" ref="AU139:BD140" si="198">(0)/619.518</f>
        <v>0</v>
      </c>
      <c r="AV139" s="7">
        <f t="shared" si="198"/>
        <v>0</v>
      </c>
      <c r="AW139" s="7">
        <f t="shared" si="198"/>
        <v>0</v>
      </c>
      <c r="AX139" s="7">
        <f t="shared" si="198"/>
        <v>0</v>
      </c>
      <c r="AY139" s="7">
        <f t="shared" si="198"/>
        <v>0</v>
      </c>
      <c r="AZ139" s="7">
        <f t="shared" si="198"/>
        <v>0</v>
      </c>
      <c r="BA139" s="7">
        <f t="shared" si="198"/>
        <v>0</v>
      </c>
      <c r="BB139" s="7">
        <f t="shared" si="198"/>
        <v>0</v>
      </c>
      <c r="BC139" s="7">
        <f t="shared" si="198"/>
        <v>0</v>
      </c>
      <c r="BD139" s="7">
        <f t="shared" si="198"/>
        <v>0</v>
      </c>
      <c r="BE139" s="7">
        <f t="shared" ref="BE139:BN140" si="199">(0)/619.518</f>
        <v>0</v>
      </c>
      <c r="BF139" s="7">
        <f t="shared" si="199"/>
        <v>0</v>
      </c>
      <c r="BG139" s="7">
        <f t="shared" si="199"/>
        <v>0</v>
      </c>
      <c r="BH139" s="7">
        <f t="shared" si="199"/>
        <v>0</v>
      </c>
      <c r="BI139" s="7">
        <f t="shared" si="199"/>
        <v>0</v>
      </c>
      <c r="BJ139" s="7">
        <f t="shared" si="199"/>
        <v>0</v>
      </c>
      <c r="BK139" s="7">
        <f t="shared" si="199"/>
        <v>0</v>
      </c>
      <c r="BL139" s="7">
        <f t="shared" si="199"/>
        <v>0</v>
      </c>
      <c r="BM139" s="7">
        <f t="shared" si="199"/>
        <v>0</v>
      </c>
      <c r="BN139" s="7">
        <f t="shared" si="199"/>
        <v>0</v>
      </c>
      <c r="BO139" s="7">
        <f t="shared" ref="BO139:BT140" si="200">(0)/619.518</f>
        <v>0</v>
      </c>
      <c r="BP139" s="7">
        <f t="shared" si="200"/>
        <v>0</v>
      </c>
      <c r="BQ139" s="7">
        <f t="shared" si="200"/>
        <v>0</v>
      </c>
      <c r="BR139" s="7">
        <f t="shared" si="200"/>
        <v>0</v>
      </c>
      <c r="BS139" s="7">
        <f t="shared" si="200"/>
        <v>0</v>
      </c>
      <c r="BT139" s="7">
        <f t="shared" si="200"/>
        <v>0</v>
      </c>
      <c r="BU139" s="7">
        <v>1</v>
      </c>
      <c r="BV139" s="7">
        <f t="shared" ref="BV139:CH140" si="201">(0)/619.518</f>
        <v>0</v>
      </c>
      <c r="BW139" s="7">
        <f t="shared" si="201"/>
        <v>0</v>
      </c>
      <c r="BX139" s="7">
        <f t="shared" si="201"/>
        <v>0</v>
      </c>
      <c r="BY139" s="7">
        <f t="shared" si="201"/>
        <v>0</v>
      </c>
      <c r="BZ139" s="7">
        <f t="shared" si="201"/>
        <v>0</v>
      </c>
      <c r="CA139" s="7">
        <f t="shared" si="201"/>
        <v>0</v>
      </c>
      <c r="CB139" s="7">
        <f t="shared" si="201"/>
        <v>0</v>
      </c>
      <c r="CC139" s="7">
        <f t="shared" si="201"/>
        <v>0</v>
      </c>
      <c r="CD139" s="7">
        <f t="shared" si="201"/>
        <v>0</v>
      </c>
      <c r="CE139" s="7">
        <f t="shared" si="201"/>
        <v>0</v>
      </c>
      <c r="CF139" s="7">
        <f t="shared" si="201"/>
        <v>0</v>
      </c>
      <c r="CG139" s="7">
        <f t="shared" si="201"/>
        <v>0</v>
      </c>
      <c r="CH139" s="7">
        <f t="shared" si="201"/>
        <v>0</v>
      </c>
      <c r="CI139">
        <f>0</f>
        <v>0</v>
      </c>
      <c r="CJ139">
        <v>619.51800000000003</v>
      </c>
    </row>
    <row r="140" spans="1:88" x14ac:dyDescent="0.25">
      <c r="A140" s="5" t="s">
        <v>366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>
        <v>619.51800000000003</v>
      </c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>
        <v>619.51800000000003</v>
      </c>
      <c r="AT140" t="s">
        <v>366</v>
      </c>
      <c r="AU140" s="7">
        <f t="shared" si="198"/>
        <v>0</v>
      </c>
      <c r="AV140" s="7">
        <f t="shared" si="198"/>
        <v>0</v>
      </c>
      <c r="AW140" s="7">
        <f t="shared" si="198"/>
        <v>0</v>
      </c>
      <c r="AX140" s="7">
        <f t="shared" si="198"/>
        <v>0</v>
      </c>
      <c r="AY140" s="7">
        <f t="shared" si="198"/>
        <v>0</v>
      </c>
      <c r="AZ140" s="7">
        <f t="shared" si="198"/>
        <v>0</v>
      </c>
      <c r="BA140" s="7">
        <f t="shared" si="198"/>
        <v>0</v>
      </c>
      <c r="BB140" s="7">
        <f t="shared" si="198"/>
        <v>0</v>
      </c>
      <c r="BC140" s="7">
        <f t="shared" si="198"/>
        <v>0</v>
      </c>
      <c r="BD140" s="7">
        <f t="shared" si="198"/>
        <v>0</v>
      </c>
      <c r="BE140" s="7">
        <f t="shared" si="199"/>
        <v>0</v>
      </c>
      <c r="BF140" s="7">
        <f t="shared" si="199"/>
        <v>0</v>
      </c>
      <c r="BG140" s="7">
        <f t="shared" si="199"/>
        <v>0</v>
      </c>
      <c r="BH140" s="7">
        <f t="shared" si="199"/>
        <v>0</v>
      </c>
      <c r="BI140" s="7">
        <f t="shared" si="199"/>
        <v>0</v>
      </c>
      <c r="BJ140" s="7">
        <f t="shared" si="199"/>
        <v>0</v>
      </c>
      <c r="BK140" s="7">
        <f t="shared" si="199"/>
        <v>0</v>
      </c>
      <c r="BL140" s="7">
        <f t="shared" si="199"/>
        <v>0</v>
      </c>
      <c r="BM140" s="7">
        <f t="shared" si="199"/>
        <v>0</v>
      </c>
      <c r="BN140" s="7">
        <f t="shared" si="199"/>
        <v>0</v>
      </c>
      <c r="BO140" s="7">
        <f t="shared" si="200"/>
        <v>0</v>
      </c>
      <c r="BP140" s="7">
        <f t="shared" si="200"/>
        <v>0</v>
      </c>
      <c r="BQ140" s="7">
        <f t="shared" si="200"/>
        <v>0</v>
      </c>
      <c r="BR140" s="7">
        <f t="shared" si="200"/>
        <v>0</v>
      </c>
      <c r="BS140" s="7">
        <f t="shared" si="200"/>
        <v>0</v>
      </c>
      <c r="BT140" s="7">
        <f t="shared" si="200"/>
        <v>0</v>
      </c>
      <c r="BU140" s="7">
        <v>1</v>
      </c>
      <c r="BV140" s="7">
        <f t="shared" si="201"/>
        <v>0</v>
      </c>
      <c r="BW140" s="7">
        <f t="shared" si="201"/>
        <v>0</v>
      </c>
      <c r="BX140" s="7">
        <f t="shared" si="201"/>
        <v>0</v>
      </c>
      <c r="BY140" s="7">
        <f t="shared" si="201"/>
        <v>0</v>
      </c>
      <c r="BZ140" s="7">
        <f t="shared" si="201"/>
        <v>0</v>
      </c>
      <c r="CA140" s="7">
        <f t="shared" si="201"/>
        <v>0</v>
      </c>
      <c r="CB140" s="7">
        <f t="shared" si="201"/>
        <v>0</v>
      </c>
      <c r="CC140" s="7">
        <f t="shared" si="201"/>
        <v>0</v>
      </c>
      <c r="CD140" s="7">
        <f t="shared" si="201"/>
        <v>0</v>
      </c>
      <c r="CE140" s="7">
        <f t="shared" si="201"/>
        <v>0</v>
      </c>
      <c r="CF140" s="7">
        <f t="shared" si="201"/>
        <v>0</v>
      </c>
      <c r="CG140" s="7">
        <f t="shared" si="201"/>
        <v>0</v>
      </c>
      <c r="CH140" s="7">
        <f t="shared" si="201"/>
        <v>0</v>
      </c>
      <c r="CI140">
        <f>0</f>
        <v>0</v>
      </c>
      <c r="CJ140">
        <v>619.51800000000003</v>
      </c>
    </row>
    <row r="141" spans="1:88" x14ac:dyDescent="0.25">
      <c r="A141" s="5" t="s">
        <v>369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>
        <v>1858.5540000000001</v>
      </c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>
        <v>1858.5540000000001</v>
      </c>
      <c r="AT141" t="s">
        <v>369</v>
      </c>
      <c r="AU141" s="7">
        <f t="shared" ref="AU141:BT141" si="202">(0)/1858.554</f>
        <v>0</v>
      </c>
      <c r="AV141" s="7">
        <f t="shared" si="202"/>
        <v>0</v>
      </c>
      <c r="AW141" s="7">
        <f t="shared" si="202"/>
        <v>0</v>
      </c>
      <c r="AX141" s="7">
        <f t="shared" si="202"/>
        <v>0</v>
      </c>
      <c r="AY141" s="7">
        <f t="shared" si="202"/>
        <v>0</v>
      </c>
      <c r="AZ141" s="7">
        <f t="shared" si="202"/>
        <v>0</v>
      </c>
      <c r="BA141" s="7">
        <f t="shared" si="202"/>
        <v>0</v>
      </c>
      <c r="BB141" s="7">
        <f t="shared" si="202"/>
        <v>0</v>
      </c>
      <c r="BC141" s="7">
        <f t="shared" si="202"/>
        <v>0</v>
      </c>
      <c r="BD141" s="7">
        <f t="shared" si="202"/>
        <v>0</v>
      </c>
      <c r="BE141" s="7">
        <f t="shared" si="202"/>
        <v>0</v>
      </c>
      <c r="BF141" s="7">
        <f t="shared" si="202"/>
        <v>0</v>
      </c>
      <c r="BG141" s="7">
        <f t="shared" si="202"/>
        <v>0</v>
      </c>
      <c r="BH141" s="7">
        <f t="shared" si="202"/>
        <v>0</v>
      </c>
      <c r="BI141" s="7">
        <f t="shared" si="202"/>
        <v>0</v>
      </c>
      <c r="BJ141" s="7">
        <f t="shared" si="202"/>
        <v>0</v>
      </c>
      <c r="BK141" s="7">
        <f t="shared" si="202"/>
        <v>0</v>
      </c>
      <c r="BL141" s="7">
        <f t="shared" si="202"/>
        <v>0</v>
      </c>
      <c r="BM141" s="7">
        <f t="shared" si="202"/>
        <v>0</v>
      </c>
      <c r="BN141" s="7">
        <f t="shared" si="202"/>
        <v>0</v>
      </c>
      <c r="BO141" s="7">
        <f t="shared" si="202"/>
        <v>0</v>
      </c>
      <c r="BP141" s="7">
        <f t="shared" si="202"/>
        <v>0</v>
      </c>
      <c r="BQ141" s="7">
        <f t="shared" si="202"/>
        <v>0</v>
      </c>
      <c r="BR141" s="7">
        <f t="shared" si="202"/>
        <v>0</v>
      </c>
      <c r="BS141" s="7">
        <f t="shared" si="202"/>
        <v>0</v>
      </c>
      <c r="BT141" s="7">
        <f t="shared" si="202"/>
        <v>0</v>
      </c>
      <c r="BU141" s="7">
        <v>1</v>
      </c>
      <c r="BV141" s="7">
        <f t="shared" ref="BV141:CH141" si="203">(0)/1858.554</f>
        <v>0</v>
      </c>
      <c r="BW141" s="7">
        <f t="shared" si="203"/>
        <v>0</v>
      </c>
      <c r="BX141" s="7">
        <f t="shared" si="203"/>
        <v>0</v>
      </c>
      <c r="BY141" s="7">
        <f t="shared" si="203"/>
        <v>0</v>
      </c>
      <c r="BZ141" s="7">
        <f t="shared" si="203"/>
        <v>0</v>
      </c>
      <c r="CA141" s="7">
        <f t="shared" si="203"/>
        <v>0</v>
      </c>
      <c r="CB141" s="7">
        <f t="shared" si="203"/>
        <v>0</v>
      </c>
      <c r="CC141" s="7">
        <f t="shared" si="203"/>
        <v>0</v>
      </c>
      <c r="CD141" s="7">
        <f t="shared" si="203"/>
        <v>0</v>
      </c>
      <c r="CE141" s="7">
        <f t="shared" si="203"/>
        <v>0</v>
      </c>
      <c r="CF141" s="7">
        <f t="shared" si="203"/>
        <v>0</v>
      </c>
      <c r="CG141" s="7">
        <f t="shared" si="203"/>
        <v>0</v>
      </c>
      <c r="CH141" s="7">
        <f t="shared" si="203"/>
        <v>0</v>
      </c>
      <c r="CI141">
        <f>0</f>
        <v>0</v>
      </c>
      <c r="CJ141">
        <v>1858.5540000000001</v>
      </c>
    </row>
    <row r="142" spans="1:88" x14ac:dyDescent="0.25">
      <c r="A142" s="5" t="s">
        <v>368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>
        <v>0</v>
      </c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>
        <v>0</v>
      </c>
      <c r="AT142" t="s">
        <v>368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>
        <f>0</f>
        <v>0</v>
      </c>
      <c r="CJ142">
        <v>0</v>
      </c>
    </row>
    <row r="143" spans="1:88" x14ac:dyDescent="0.25">
      <c r="A143" s="5" t="s">
        <v>371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>
        <v>2478.0720000000001</v>
      </c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>
        <v>2478.0720000000001</v>
      </c>
      <c r="AT143" t="s">
        <v>371</v>
      </c>
      <c r="AU143" s="7">
        <f t="shared" ref="AU143:BT143" si="204">(0)/2478.072</f>
        <v>0</v>
      </c>
      <c r="AV143" s="7">
        <f t="shared" si="204"/>
        <v>0</v>
      </c>
      <c r="AW143" s="7">
        <f t="shared" si="204"/>
        <v>0</v>
      </c>
      <c r="AX143" s="7">
        <f t="shared" si="204"/>
        <v>0</v>
      </c>
      <c r="AY143" s="7">
        <f t="shared" si="204"/>
        <v>0</v>
      </c>
      <c r="AZ143" s="7">
        <f t="shared" si="204"/>
        <v>0</v>
      </c>
      <c r="BA143" s="7">
        <f t="shared" si="204"/>
        <v>0</v>
      </c>
      <c r="BB143" s="7">
        <f t="shared" si="204"/>
        <v>0</v>
      </c>
      <c r="BC143" s="7">
        <f t="shared" si="204"/>
        <v>0</v>
      </c>
      <c r="BD143" s="7">
        <f t="shared" si="204"/>
        <v>0</v>
      </c>
      <c r="BE143" s="7">
        <f t="shared" si="204"/>
        <v>0</v>
      </c>
      <c r="BF143" s="7">
        <f t="shared" si="204"/>
        <v>0</v>
      </c>
      <c r="BG143" s="7">
        <f t="shared" si="204"/>
        <v>0</v>
      </c>
      <c r="BH143" s="7">
        <f t="shared" si="204"/>
        <v>0</v>
      </c>
      <c r="BI143" s="7">
        <f t="shared" si="204"/>
        <v>0</v>
      </c>
      <c r="BJ143" s="7">
        <f t="shared" si="204"/>
        <v>0</v>
      </c>
      <c r="BK143" s="7">
        <f t="shared" si="204"/>
        <v>0</v>
      </c>
      <c r="BL143" s="7">
        <f t="shared" si="204"/>
        <v>0</v>
      </c>
      <c r="BM143" s="7">
        <f t="shared" si="204"/>
        <v>0</v>
      </c>
      <c r="BN143" s="7">
        <f t="shared" si="204"/>
        <v>0</v>
      </c>
      <c r="BO143" s="7">
        <f t="shared" si="204"/>
        <v>0</v>
      </c>
      <c r="BP143" s="7">
        <f t="shared" si="204"/>
        <v>0</v>
      </c>
      <c r="BQ143" s="7">
        <f t="shared" si="204"/>
        <v>0</v>
      </c>
      <c r="BR143" s="7">
        <f t="shared" si="204"/>
        <v>0</v>
      </c>
      <c r="BS143" s="7">
        <f t="shared" si="204"/>
        <v>0</v>
      </c>
      <c r="BT143" s="7">
        <f t="shared" si="204"/>
        <v>0</v>
      </c>
      <c r="BU143" s="7">
        <v>1</v>
      </c>
      <c r="BV143" s="7">
        <f t="shared" ref="BV143:CH143" si="205">(0)/2478.072</f>
        <v>0</v>
      </c>
      <c r="BW143" s="7">
        <f t="shared" si="205"/>
        <v>0</v>
      </c>
      <c r="BX143" s="7">
        <f t="shared" si="205"/>
        <v>0</v>
      </c>
      <c r="BY143" s="7">
        <f t="shared" si="205"/>
        <v>0</v>
      </c>
      <c r="BZ143" s="7">
        <f t="shared" si="205"/>
        <v>0</v>
      </c>
      <c r="CA143" s="7">
        <f t="shared" si="205"/>
        <v>0</v>
      </c>
      <c r="CB143" s="7">
        <f t="shared" si="205"/>
        <v>0</v>
      </c>
      <c r="CC143" s="7">
        <f t="shared" si="205"/>
        <v>0</v>
      </c>
      <c r="CD143" s="7">
        <f t="shared" si="205"/>
        <v>0</v>
      </c>
      <c r="CE143" s="7">
        <f t="shared" si="205"/>
        <v>0</v>
      </c>
      <c r="CF143" s="7">
        <f t="shared" si="205"/>
        <v>0</v>
      </c>
      <c r="CG143" s="7">
        <f t="shared" si="205"/>
        <v>0</v>
      </c>
      <c r="CH143" s="7">
        <f t="shared" si="205"/>
        <v>0</v>
      </c>
      <c r="CI143">
        <f>0</f>
        <v>0</v>
      </c>
      <c r="CJ143">
        <v>2478.0720000000001</v>
      </c>
    </row>
    <row r="144" spans="1:88" x14ac:dyDescent="0.25">
      <c r="A144" s="5" t="s">
        <v>370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>
        <v>0</v>
      </c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>
        <v>0</v>
      </c>
      <c r="AT144" t="s">
        <v>370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>
        <f>0</f>
        <v>0</v>
      </c>
      <c r="CJ144">
        <v>0</v>
      </c>
    </row>
    <row r="145" spans="1:88" x14ac:dyDescent="0.25">
      <c r="A145" s="5" t="s">
        <v>373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>
        <v>1858.5540000000001</v>
      </c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>
        <v>1858.5540000000001</v>
      </c>
      <c r="AT145" t="s">
        <v>373</v>
      </c>
      <c r="AU145" s="7">
        <f t="shared" ref="AU145:BT145" si="206">(0)/1858.554</f>
        <v>0</v>
      </c>
      <c r="AV145" s="7">
        <f t="shared" si="206"/>
        <v>0</v>
      </c>
      <c r="AW145" s="7">
        <f t="shared" si="206"/>
        <v>0</v>
      </c>
      <c r="AX145" s="7">
        <f t="shared" si="206"/>
        <v>0</v>
      </c>
      <c r="AY145" s="7">
        <f t="shared" si="206"/>
        <v>0</v>
      </c>
      <c r="AZ145" s="7">
        <f t="shared" si="206"/>
        <v>0</v>
      </c>
      <c r="BA145" s="7">
        <f t="shared" si="206"/>
        <v>0</v>
      </c>
      <c r="BB145" s="7">
        <f t="shared" si="206"/>
        <v>0</v>
      </c>
      <c r="BC145" s="7">
        <f t="shared" si="206"/>
        <v>0</v>
      </c>
      <c r="BD145" s="7">
        <f t="shared" si="206"/>
        <v>0</v>
      </c>
      <c r="BE145" s="7">
        <f t="shared" si="206"/>
        <v>0</v>
      </c>
      <c r="BF145" s="7">
        <f t="shared" si="206"/>
        <v>0</v>
      </c>
      <c r="BG145" s="7">
        <f t="shared" si="206"/>
        <v>0</v>
      </c>
      <c r="BH145" s="7">
        <f t="shared" si="206"/>
        <v>0</v>
      </c>
      <c r="BI145" s="7">
        <f t="shared" si="206"/>
        <v>0</v>
      </c>
      <c r="BJ145" s="7">
        <f t="shared" si="206"/>
        <v>0</v>
      </c>
      <c r="BK145" s="7">
        <f t="shared" si="206"/>
        <v>0</v>
      </c>
      <c r="BL145" s="7">
        <f t="shared" si="206"/>
        <v>0</v>
      </c>
      <c r="BM145" s="7">
        <f t="shared" si="206"/>
        <v>0</v>
      </c>
      <c r="BN145" s="7">
        <f t="shared" si="206"/>
        <v>0</v>
      </c>
      <c r="BO145" s="7">
        <f t="shared" si="206"/>
        <v>0</v>
      </c>
      <c r="BP145" s="7">
        <f t="shared" si="206"/>
        <v>0</v>
      </c>
      <c r="BQ145" s="7">
        <f t="shared" si="206"/>
        <v>0</v>
      </c>
      <c r="BR145" s="7">
        <f t="shared" si="206"/>
        <v>0</v>
      </c>
      <c r="BS145" s="7">
        <f t="shared" si="206"/>
        <v>0</v>
      </c>
      <c r="BT145" s="7">
        <f t="shared" si="206"/>
        <v>0</v>
      </c>
      <c r="BU145" s="7">
        <v>1</v>
      </c>
      <c r="BV145" s="7">
        <f t="shared" ref="BV145:CH145" si="207">(0)/1858.554</f>
        <v>0</v>
      </c>
      <c r="BW145" s="7">
        <f t="shared" si="207"/>
        <v>0</v>
      </c>
      <c r="BX145" s="7">
        <f t="shared" si="207"/>
        <v>0</v>
      </c>
      <c r="BY145" s="7">
        <f t="shared" si="207"/>
        <v>0</v>
      </c>
      <c r="BZ145" s="7">
        <f t="shared" si="207"/>
        <v>0</v>
      </c>
      <c r="CA145" s="7">
        <f t="shared" si="207"/>
        <v>0</v>
      </c>
      <c r="CB145" s="7">
        <f t="shared" si="207"/>
        <v>0</v>
      </c>
      <c r="CC145" s="7">
        <f t="shared" si="207"/>
        <v>0</v>
      </c>
      <c r="CD145" s="7">
        <f t="shared" si="207"/>
        <v>0</v>
      </c>
      <c r="CE145" s="7">
        <f t="shared" si="207"/>
        <v>0</v>
      </c>
      <c r="CF145" s="7">
        <f t="shared" si="207"/>
        <v>0</v>
      </c>
      <c r="CG145" s="7">
        <f t="shared" si="207"/>
        <v>0</v>
      </c>
      <c r="CH145" s="7">
        <f t="shared" si="207"/>
        <v>0</v>
      </c>
      <c r="CI145">
        <f>0</f>
        <v>0</v>
      </c>
      <c r="CJ145">
        <v>1858.5540000000001</v>
      </c>
    </row>
    <row r="146" spans="1:88" x14ac:dyDescent="0.25">
      <c r="A146" s="5" t="s">
        <v>372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>
        <v>0</v>
      </c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>
        <v>0</v>
      </c>
      <c r="AT146" t="s">
        <v>372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>
        <f>0</f>
        <v>0</v>
      </c>
      <c r="CJ146">
        <v>0</v>
      </c>
    </row>
    <row r="147" spans="1:88" x14ac:dyDescent="0.25">
      <c r="A147" s="5" t="s">
        <v>376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>
        <v>0</v>
      </c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>
        <v>0</v>
      </c>
      <c r="AT147" t="s">
        <v>376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>
        <f>0</f>
        <v>0</v>
      </c>
      <c r="CJ147">
        <v>0</v>
      </c>
    </row>
    <row r="148" spans="1:88" x14ac:dyDescent="0.25">
      <c r="A148" s="5" t="s">
        <v>375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>
        <v>619.51800000000003</v>
      </c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>
        <v>619.51800000000003</v>
      </c>
      <c r="AT148" t="s">
        <v>375</v>
      </c>
      <c r="AU148" s="7">
        <f t="shared" ref="AU148:BT148" si="208">(0)/619.518</f>
        <v>0</v>
      </c>
      <c r="AV148" s="7">
        <f t="shared" si="208"/>
        <v>0</v>
      </c>
      <c r="AW148" s="7">
        <f t="shared" si="208"/>
        <v>0</v>
      </c>
      <c r="AX148" s="7">
        <f t="shared" si="208"/>
        <v>0</v>
      </c>
      <c r="AY148" s="7">
        <f t="shared" si="208"/>
        <v>0</v>
      </c>
      <c r="AZ148" s="7">
        <f t="shared" si="208"/>
        <v>0</v>
      </c>
      <c r="BA148" s="7">
        <f t="shared" si="208"/>
        <v>0</v>
      </c>
      <c r="BB148" s="7">
        <f t="shared" si="208"/>
        <v>0</v>
      </c>
      <c r="BC148" s="7">
        <f t="shared" si="208"/>
        <v>0</v>
      </c>
      <c r="BD148" s="7">
        <f t="shared" si="208"/>
        <v>0</v>
      </c>
      <c r="BE148" s="7">
        <f t="shared" si="208"/>
        <v>0</v>
      </c>
      <c r="BF148" s="7">
        <f t="shared" si="208"/>
        <v>0</v>
      </c>
      <c r="BG148" s="7">
        <f t="shared" si="208"/>
        <v>0</v>
      </c>
      <c r="BH148" s="7">
        <f t="shared" si="208"/>
        <v>0</v>
      </c>
      <c r="BI148" s="7">
        <f t="shared" si="208"/>
        <v>0</v>
      </c>
      <c r="BJ148" s="7">
        <f t="shared" si="208"/>
        <v>0</v>
      </c>
      <c r="BK148" s="7">
        <f t="shared" si="208"/>
        <v>0</v>
      </c>
      <c r="BL148" s="7">
        <f t="shared" si="208"/>
        <v>0</v>
      </c>
      <c r="BM148" s="7">
        <f t="shared" si="208"/>
        <v>0</v>
      </c>
      <c r="BN148" s="7">
        <f t="shared" si="208"/>
        <v>0</v>
      </c>
      <c r="BO148" s="7">
        <f t="shared" si="208"/>
        <v>0</v>
      </c>
      <c r="BP148" s="7">
        <f t="shared" si="208"/>
        <v>0</v>
      </c>
      <c r="BQ148" s="7">
        <f t="shared" si="208"/>
        <v>0</v>
      </c>
      <c r="BR148" s="7">
        <f t="shared" si="208"/>
        <v>0</v>
      </c>
      <c r="BS148" s="7">
        <f t="shared" si="208"/>
        <v>0</v>
      </c>
      <c r="BT148" s="7">
        <f t="shared" si="208"/>
        <v>0</v>
      </c>
      <c r="BU148" s="7">
        <v>1</v>
      </c>
      <c r="BV148" s="7">
        <f t="shared" ref="BV148:CH148" si="209">(0)/619.518</f>
        <v>0</v>
      </c>
      <c r="BW148" s="7">
        <f t="shared" si="209"/>
        <v>0</v>
      </c>
      <c r="BX148" s="7">
        <f t="shared" si="209"/>
        <v>0</v>
      </c>
      <c r="BY148" s="7">
        <f t="shared" si="209"/>
        <v>0</v>
      </c>
      <c r="BZ148" s="7">
        <f t="shared" si="209"/>
        <v>0</v>
      </c>
      <c r="CA148" s="7">
        <f t="shared" si="209"/>
        <v>0</v>
      </c>
      <c r="CB148" s="7">
        <f t="shared" si="209"/>
        <v>0</v>
      </c>
      <c r="CC148" s="7">
        <f t="shared" si="209"/>
        <v>0</v>
      </c>
      <c r="CD148" s="7">
        <f t="shared" si="209"/>
        <v>0</v>
      </c>
      <c r="CE148" s="7">
        <f t="shared" si="209"/>
        <v>0</v>
      </c>
      <c r="CF148" s="7">
        <f t="shared" si="209"/>
        <v>0</v>
      </c>
      <c r="CG148" s="7">
        <f t="shared" si="209"/>
        <v>0</v>
      </c>
      <c r="CH148" s="7">
        <f t="shared" si="209"/>
        <v>0</v>
      </c>
      <c r="CI148">
        <f>0</f>
        <v>0</v>
      </c>
      <c r="CJ148">
        <v>619.51800000000003</v>
      </c>
    </row>
    <row r="149" spans="1:88" x14ac:dyDescent="0.25">
      <c r="A149" s="5" t="s">
        <v>374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>
        <v>0</v>
      </c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>
        <v>0</v>
      </c>
      <c r="AT149" t="s">
        <v>374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>
        <f>0</f>
        <v>0</v>
      </c>
      <c r="CJ149">
        <v>0</v>
      </c>
    </row>
    <row r="150" spans="1:88" x14ac:dyDescent="0.25">
      <c r="A150" s="5" t="s">
        <v>414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>
        <v>0</v>
      </c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>
        <v>0</v>
      </c>
      <c r="AT150" t="s">
        <v>414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>
        <f>0</f>
        <v>0</v>
      </c>
      <c r="CJ150">
        <v>0</v>
      </c>
    </row>
    <row r="151" spans="1:88" x14ac:dyDescent="0.25">
      <c r="A151" s="5" t="s">
        <v>381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>
        <v>0</v>
      </c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>
        <v>0</v>
      </c>
      <c r="AT151" t="s">
        <v>381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>
        <f>0</f>
        <v>0</v>
      </c>
      <c r="CJ151">
        <v>0</v>
      </c>
    </row>
    <row r="152" spans="1:88" x14ac:dyDescent="0.25">
      <c r="A152" s="5" t="s">
        <v>378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>
        <v>0</v>
      </c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>
        <v>0</v>
      </c>
      <c r="AT152" t="s">
        <v>378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>
        <f>0</f>
        <v>0</v>
      </c>
      <c r="CJ152">
        <v>0</v>
      </c>
    </row>
    <row r="153" spans="1:88" x14ac:dyDescent="0.25">
      <c r="A153" s="5" t="s">
        <v>377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>
        <v>0</v>
      </c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>
        <v>0</v>
      </c>
      <c r="AT153" t="s">
        <v>377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>
        <f>0</f>
        <v>0</v>
      </c>
      <c r="CJ153">
        <v>0</v>
      </c>
    </row>
    <row r="154" spans="1:88" x14ac:dyDescent="0.25">
      <c r="A154" s="5" t="s">
        <v>380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>
        <v>0</v>
      </c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>
        <v>0</v>
      </c>
      <c r="AT154" t="s">
        <v>380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>
        <f>0</f>
        <v>0</v>
      </c>
      <c r="CJ154">
        <v>0</v>
      </c>
    </row>
    <row r="155" spans="1:88" x14ac:dyDescent="0.25">
      <c r="A155" s="5" t="s">
        <v>379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>
        <v>619.51800000000003</v>
      </c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>
        <v>619.51800000000003</v>
      </c>
      <c r="AT155" t="s">
        <v>379</v>
      </c>
      <c r="AU155" s="7">
        <f t="shared" ref="AU155:BT155" si="210">(0)/619.518</f>
        <v>0</v>
      </c>
      <c r="AV155" s="7">
        <f t="shared" si="210"/>
        <v>0</v>
      </c>
      <c r="AW155" s="7">
        <f t="shared" si="210"/>
        <v>0</v>
      </c>
      <c r="AX155" s="7">
        <f t="shared" si="210"/>
        <v>0</v>
      </c>
      <c r="AY155" s="7">
        <f t="shared" si="210"/>
        <v>0</v>
      </c>
      <c r="AZ155" s="7">
        <f t="shared" si="210"/>
        <v>0</v>
      </c>
      <c r="BA155" s="7">
        <f t="shared" si="210"/>
        <v>0</v>
      </c>
      <c r="BB155" s="7">
        <f t="shared" si="210"/>
        <v>0</v>
      </c>
      <c r="BC155" s="7">
        <f t="shared" si="210"/>
        <v>0</v>
      </c>
      <c r="BD155" s="7">
        <f t="shared" si="210"/>
        <v>0</v>
      </c>
      <c r="BE155" s="7">
        <f t="shared" si="210"/>
        <v>0</v>
      </c>
      <c r="BF155" s="7">
        <f t="shared" si="210"/>
        <v>0</v>
      </c>
      <c r="BG155" s="7">
        <f t="shared" si="210"/>
        <v>0</v>
      </c>
      <c r="BH155" s="7">
        <f t="shared" si="210"/>
        <v>0</v>
      </c>
      <c r="BI155" s="7">
        <f t="shared" si="210"/>
        <v>0</v>
      </c>
      <c r="BJ155" s="7">
        <f t="shared" si="210"/>
        <v>0</v>
      </c>
      <c r="BK155" s="7">
        <f t="shared" si="210"/>
        <v>0</v>
      </c>
      <c r="BL155" s="7">
        <f t="shared" si="210"/>
        <v>0</v>
      </c>
      <c r="BM155" s="7">
        <f t="shared" si="210"/>
        <v>0</v>
      </c>
      <c r="BN155" s="7">
        <f t="shared" si="210"/>
        <v>0</v>
      </c>
      <c r="BO155" s="7">
        <f t="shared" si="210"/>
        <v>0</v>
      </c>
      <c r="BP155" s="7">
        <f t="shared" si="210"/>
        <v>0</v>
      </c>
      <c r="BQ155" s="7">
        <f t="shared" si="210"/>
        <v>0</v>
      </c>
      <c r="BR155" s="7">
        <f t="shared" si="210"/>
        <v>0</v>
      </c>
      <c r="BS155" s="7">
        <f t="shared" si="210"/>
        <v>0</v>
      </c>
      <c r="BT155" s="7">
        <f t="shared" si="210"/>
        <v>0</v>
      </c>
      <c r="BU155" s="7">
        <v>1</v>
      </c>
      <c r="BV155" s="7">
        <f t="shared" ref="BV155:CH155" si="211">(0)/619.518</f>
        <v>0</v>
      </c>
      <c r="BW155" s="7">
        <f t="shared" si="211"/>
        <v>0</v>
      </c>
      <c r="BX155" s="7">
        <f t="shared" si="211"/>
        <v>0</v>
      </c>
      <c r="BY155" s="7">
        <f t="shared" si="211"/>
        <v>0</v>
      </c>
      <c r="BZ155" s="7">
        <f t="shared" si="211"/>
        <v>0</v>
      </c>
      <c r="CA155" s="7">
        <f t="shared" si="211"/>
        <v>0</v>
      </c>
      <c r="CB155" s="7">
        <f t="shared" si="211"/>
        <v>0</v>
      </c>
      <c r="CC155" s="7">
        <f t="shared" si="211"/>
        <v>0</v>
      </c>
      <c r="CD155" s="7">
        <f t="shared" si="211"/>
        <v>0</v>
      </c>
      <c r="CE155" s="7">
        <f t="shared" si="211"/>
        <v>0</v>
      </c>
      <c r="CF155" s="7">
        <f t="shared" si="211"/>
        <v>0</v>
      </c>
      <c r="CG155" s="7">
        <f t="shared" si="211"/>
        <v>0</v>
      </c>
      <c r="CH155" s="7">
        <f t="shared" si="211"/>
        <v>0</v>
      </c>
      <c r="CI155">
        <f>0</f>
        <v>0</v>
      </c>
      <c r="CJ155">
        <v>619.51800000000003</v>
      </c>
    </row>
    <row r="156" spans="1:88" x14ac:dyDescent="0.25">
      <c r="A156" s="5" t="s">
        <v>382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>
        <v>0</v>
      </c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>
        <v>0</v>
      </c>
      <c r="AT156" t="s">
        <v>382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0</v>
      </c>
      <c r="CC156" s="7">
        <v>0</v>
      </c>
      <c r="CD156" s="7">
        <v>0</v>
      </c>
      <c r="CE156" s="7">
        <v>0</v>
      </c>
      <c r="CF156" s="7">
        <v>0</v>
      </c>
      <c r="CG156" s="7">
        <v>0</v>
      </c>
      <c r="CH156" s="7">
        <v>0</v>
      </c>
      <c r="CI156">
        <f>0</f>
        <v>0</v>
      </c>
      <c r="CJ156">
        <v>0</v>
      </c>
    </row>
    <row r="157" spans="1:88" x14ac:dyDescent="0.25">
      <c r="A157" s="5" t="s">
        <v>383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>
        <v>0</v>
      </c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>
        <v>0</v>
      </c>
      <c r="AT157" t="s">
        <v>383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>
        <f>0</f>
        <v>0</v>
      </c>
      <c r="CJ157">
        <v>0</v>
      </c>
    </row>
    <row r="158" spans="1:88" x14ac:dyDescent="0.25">
      <c r="A158" s="5" t="s">
        <v>386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>
        <v>0</v>
      </c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>
        <v>0</v>
      </c>
      <c r="AT158" t="s">
        <v>386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>
        <f>0</f>
        <v>0</v>
      </c>
      <c r="CJ158">
        <v>0</v>
      </c>
    </row>
    <row r="159" spans="1:88" x14ac:dyDescent="0.25">
      <c r="A159" s="5" t="s">
        <v>385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>
        <v>0</v>
      </c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>
        <v>0</v>
      </c>
      <c r="AT159" t="s">
        <v>385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0</v>
      </c>
      <c r="CI159">
        <f>0</f>
        <v>0</v>
      </c>
      <c r="CJ159">
        <v>0</v>
      </c>
    </row>
    <row r="160" spans="1:88" x14ac:dyDescent="0.25">
      <c r="A160" s="5" t="s">
        <v>384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>
        <v>0</v>
      </c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>
        <v>0</v>
      </c>
      <c r="AT160" t="s">
        <v>384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>
        <f>0</f>
        <v>0</v>
      </c>
      <c r="CJ160">
        <v>0</v>
      </c>
    </row>
    <row r="161" spans="1:88" x14ac:dyDescent="0.25">
      <c r="A161" s="5" t="s">
        <v>389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>
        <v>619.51800000000003</v>
      </c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>
        <v>619.51800000000003</v>
      </c>
      <c r="AT161" t="s">
        <v>389</v>
      </c>
      <c r="AU161" s="7">
        <f t="shared" ref="AU161:BD162" si="212">(0)/619.518</f>
        <v>0</v>
      </c>
      <c r="AV161" s="7">
        <f t="shared" si="212"/>
        <v>0</v>
      </c>
      <c r="AW161" s="7">
        <f t="shared" si="212"/>
        <v>0</v>
      </c>
      <c r="AX161" s="7">
        <f t="shared" si="212"/>
        <v>0</v>
      </c>
      <c r="AY161" s="7">
        <f t="shared" si="212"/>
        <v>0</v>
      </c>
      <c r="AZ161" s="7">
        <f t="shared" si="212"/>
        <v>0</v>
      </c>
      <c r="BA161" s="7">
        <f t="shared" si="212"/>
        <v>0</v>
      </c>
      <c r="BB161" s="7">
        <f t="shared" si="212"/>
        <v>0</v>
      </c>
      <c r="BC161" s="7">
        <f t="shared" si="212"/>
        <v>0</v>
      </c>
      <c r="BD161" s="7">
        <f t="shared" si="212"/>
        <v>0</v>
      </c>
      <c r="BE161" s="7">
        <f t="shared" ref="BE161:BN162" si="213">(0)/619.518</f>
        <v>0</v>
      </c>
      <c r="BF161" s="7">
        <f t="shared" si="213"/>
        <v>0</v>
      </c>
      <c r="BG161" s="7">
        <f t="shared" si="213"/>
        <v>0</v>
      </c>
      <c r="BH161" s="7">
        <f t="shared" si="213"/>
        <v>0</v>
      </c>
      <c r="BI161" s="7">
        <f t="shared" si="213"/>
        <v>0</v>
      </c>
      <c r="BJ161" s="7">
        <f t="shared" si="213"/>
        <v>0</v>
      </c>
      <c r="BK161" s="7">
        <f t="shared" si="213"/>
        <v>0</v>
      </c>
      <c r="BL161" s="7">
        <f t="shared" si="213"/>
        <v>0</v>
      </c>
      <c r="BM161" s="7">
        <f t="shared" si="213"/>
        <v>0</v>
      </c>
      <c r="BN161" s="7">
        <f t="shared" si="213"/>
        <v>0</v>
      </c>
      <c r="BO161" s="7">
        <f t="shared" ref="BO161:BT162" si="214">(0)/619.518</f>
        <v>0</v>
      </c>
      <c r="BP161" s="7">
        <f t="shared" si="214"/>
        <v>0</v>
      </c>
      <c r="BQ161" s="7">
        <f t="shared" si="214"/>
        <v>0</v>
      </c>
      <c r="BR161" s="7">
        <f t="shared" si="214"/>
        <v>0</v>
      </c>
      <c r="BS161" s="7">
        <f t="shared" si="214"/>
        <v>0</v>
      </c>
      <c r="BT161" s="7">
        <f t="shared" si="214"/>
        <v>0</v>
      </c>
      <c r="BU161" s="7">
        <v>1</v>
      </c>
      <c r="BV161" s="7">
        <f t="shared" ref="BV161:CH162" si="215">(0)/619.518</f>
        <v>0</v>
      </c>
      <c r="BW161" s="7">
        <f t="shared" si="215"/>
        <v>0</v>
      </c>
      <c r="BX161" s="7">
        <f t="shared" si="215"/>
        <v>0</v>
      </c>
      <c r="BY161" s="7">
        <f t="shared" si="215"/>
        <v>0</v>
      </c>
      <c r="BZ161" s="7">
        <f t="shared" si="215"/>
        <v>0</v>
      </c>
      <c r="CA161" s="7">
        <f t="shared" si="215"/>
        <v>0</v>
      </c>
      <c r="CB161" s="7">
        <f t="shared" si="215"/>
        <v>0</v>
      </c>
      <c r="CC161" s="7">
        <f t="shared" si="215"/>
        <v>0</v>
      </c>
      <c r="CD161" s="7">
        <f t="shared" si="215"/>
        <v>0</v>
      </c>
      <c r="CE161" s="7">
        <f t="shared" si="215"/>
        <v>0</v>
      </c>
      <c r="CF161" s="7">
        <f t="shared" si="215"/>
        <v>0</v>
      </c>
      <c r="CG161" s="7">
        <f t="shared" si="215"/>
        <v>0</v>
      </c>
      <c r="CH161" s="7">
        <f t="shared" si="215"/>
        <v>0</v>
      </c>
      <c r="CI161">
        <f>0</f>
        <v>0</v>
      </c>
      <c r="CJ161">
        <v>619.51800000000003</v>
      </c>
    </row>
    <row r="162" spans="1:88" x14ac:dyDescent="0.25">
      <c r="A162" s="5" t="s">
        <v>388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>
        <v>619.51800000000003</v>
      </c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>
        <v>619.51800000000003</v>
      </c>
      <c r="AT162" t="s">
        <v>388</v>
      </c>
      <c r="AU162" s="7">
        <f t="shared" si="212"/>
        <v>0</v>
      </c>
      <c r="AV162" s="7">
        <f t="shared" si="212"/>
        <v>0</v>
      </c>
      <c r="AW162" s="7">
        <f t="shared" si="212"/>
        <v>0</v>
      </c>
      <c r="AX162" s="7">
        <f t="shared" si="212"/>
        <v>0</v>
      </c>
      <c r="AY162" s="7">
        <f t="shared" si="212"/>
        <v>0</v>
      </c>
      <c r="AZ162" s="7">
        <f t="shared" si="212"/>
        <v>0</v>
      </c>
      <c r="BA162" s="7">
        <f t="shared" si="212"/>
        <v>0</v>
      </c>
      <c r="BB162" s="7">
        <f t="shared" si="212"/>
        <v>0</v>
      </c>
      <c r="BC162" s="7">
        <f t="shared" si="212"/>
        <v>0</v>
      </c>
      <c r="BD162" s="7">
        <f t="shared" si="212"/>
        <v>0</v>
      </c>
      <c r="BE162" s="7">
        <f t="shared" si="213"/>
        <v>0</v>
      </c>
      <c r="BF162" s="7">
        <f t="shared" si="213"/>
        <v>0</v>
      </c>
      <c r="BG162" s="7">
        <f t="shared" si="213"/>
        <v>0</v>
      </c>
      <c r="BH162" s="7">
        <f t="shared" si="213"/>
        <v>0</v>
      </c>
      <c r="BI162" s="7">
        <f t="shared" si="213"/>
        <v>0</v>
      </c>
      <c r="BJ162" s="7">
        <f t="shared" si="213"/>
        <v>0</v>
      </c>
      <c r="BK162" s="7">
        <f t="shared" si="213"/>
        <v>0</v>
      </c>
      <c r="BL162" s="7">
        <f t="shared" si="213"/>
        <v>0</v>
      </c>
      <c r="BM162" s="7">
        <f t="shared" si="213"/>
        <v>0</v>
      </c>
      <c r="BN162" s="7">
        <f t="shared" si="213"/>
        <v>0</v>
      </c>
      <c r="BO162" s="7">
        <f t="shared" si="214"/>
        <v>0</v>
      </c>
      <c r="BP162" s="7">
        <f t="shared" si="214"/>
        <v>0</v>
      </c>
      <c r="BQ162" s="7">
        <f t="shared" si="214"/>
        <v>0</v>
      </c>
      <c r="BR162" s="7">
        <f t="shared" si="214"/>
        <v>0</v>
      </c>
      <c r="BS162" s="7">
        <f t="shared" si="214"/>
        <v>0</v>
      </c>
      <c r="BT162" s="7">
        <f t="shared" si="214"/>
        <v>0</v>
      </c>
      <c r="BU162" s="7">
        <v>1</v>
      </c>
      <c r="BV162" s="7">
        <f t="shared" si="215"/>
        <v>0</v>
      </c>
      <c r="BW162" s="7">
        <f t="shared" si="215"/>
        <v>0</v>
      </c>
      <c r="BX162" s="7">
        <f t="shared" si="215"/>
        <v>0</v>
      </c>
      <c r="BY162" s="7">
        <f t="shared" si="215"/>
        <v>0</v>
      </c>
      <c r="BZ162" s="7">
        <f t="shared" si="215"/>
        <v>0</v>
      </c>
      <c r="CA162" s="7">
        <f t="shared" si="215"/>
        <v>0</v>
      </c>
      <c r="CB162" s="7">
        <f t="shared" si="215"/>
        <v>0</v>
      </c>
      <c r="CC162" s="7">
        <f t="shared" si="215"/>
        <v>0</v>
      </c>
      <c r="CD162" s="7">
        <f t="shared" si="215"/>
        <v>0</v>
      </c>
      <c r="CE162" s="7">
        <f t="shared" si="215"/>
        <v>0</v>
      </c>
      <c r="CF162" s="7">
        <f t="shared" si="215"/>
        <v>0</v>
      </c>
      <c r="CG162" s="7">
        <f t="shared" si="215"/>
        <v>0</v>
      </c>
      <c r="CH162" s="7">
        <f t="shared" si="215"/>
        <v>0</v>
      </c>
      <c r="CI162">
        <f>0</f>
        <v>0</v>
      </c>
      <c r="CJ162">
        <v>619.51800000000003</v>
      </c>
    </row>
    <row r="163" spans="1:88" x14ac:dyDescent="0.25">
      <c r="A163" s="5" t="s">
        <v>387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>
        <v>35932.044000000002</v>
      </c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>
        <v>35932.044000000002</v>
      </c>
      <c r="AT163" t="s">
        <v>387</v>
      </c>
      <c r="AU163" s="7">
        <f t="shared" ref="AU163:BT163" si="216">(0)/35932.044</f>
        <v>0</v>
      </c>
      <c r="AV163" s="7">
        <f t="shared" si="216"/>
        <v>0</v>
      </c>
      <c r="AW163" s="7">
        <f t="shared" si="216"/>
        <v>0</v>
      </c>
      <c r="AX163" s="7">
        <f t="shared" si="216"/>
        <v>0</v>
      </c>
      <c r="AY163" s="7">
        <f t="shared" si="216"/>
        <v>0</v>
      </c>
      <c r="AZ163" s="7">
        <f t="shared" si="216"/>
        <v>0</v>
      </c>
      <c r="BA163" s="7">
        <f t="shared" si="216"/>
        <v>0</v>
      </c>
      <c r="BB163" s="7">
        <f t="shared" si="216"/>
        <v>0</v>
      </c>
      <c r="BC163" s="7">
        <f t="shared" si="216"/>
        <v>0</v>
      </c>
      <c r="BD163" s="7">
        <f t="shared" si="216"/>
        <v>0</v>
      </c>
      <c r="BE163" s="7">
        <f t="shared" si="216"/>
        <v>0</v>
      </c>
      <c r="BF163" s="7">
        <f t="shared" si="216"/>
        <v>0</v>
      </c>
      <c r="BG163" s="7">
        <f t="shared" si="216"/>
        <v>0</v>
      </c>
      <c r="BH163" s="7">
        <f t="shared" si="216"/>
        <v>0</v>
      </c>
      <c r="BI163" s="7">
        <f t="shared" si="216"/>
        <v>0</v>
      </c>
      <c r="BJ163" s="7">
        <f t="shared" si="216"/>
        <v>0</v>
      </c>
      <c r="BK163" s="7">
        <f t="shared" si="216"/>
        <v>0</v>
      </c>
      <c r="BL163" s="7">
        <f t="shared" si="216"/>
        <v>0</v>
      </c>
      <c r="BM163" s="7">
        <f t="shared" si="216"/>
        <v>0</v>
      </c>
      <c r="BN163" s="7">
        <f t="shared" si="216"/>
        <v>0</v>
      </c>
      <c r="BO163" s="7">
        <f t="shared" si="216"/>
        <v>0</v>
      </c>
      <c r="BP163" s="7">
        <f t="shared" si="216"/>
        <v>0</v>
      </c>
      <c r="BQ163" s="7">
        <f t="shared" si="216"/>
        <v>0</v>
      </c>
      <c r="BR163" s="7">
        <f t="shared" si="216"/>
        <v>0</v>
      </c>
      <c r="BS163" s="7">
        <f t="shared" si="216"/>
        <v>0</v>
      </c>
      <c r="BT163" s="7">
        <f t="shared" si="216"/>
        <v>0</v>
      </c>
      <c r="BU163" s="7">
        <v>1</v>
      </c>
      <c r="BV163" s="7">
        <f t="shared" ref="BV163:CH163" si="217">(0)/35932.044</f>
        <v>0</v>
      </c>
      <c r="BW163" s="7">
        <f t="shared" si="217"/>
        <v>0</v>
      </c>
      <c r="BX163" s="7">
        <f t="shared" si="217"/>
        <v>0</v>
      </c>
      <c r="BY163" s="7">
        <f t="shared" si="217"/>
        <v>0</v>
      </c>
      <c r="BZ163" s="7">
        <f t="shared" si="217"/>
        <v>0</v>
      </c>
      <c r="CA163" s="7">
        <f t="shared" si="217"/>
        <v>0</v>
      </c>
      <c r="CB163" s="7">
        <f t="shared" si="217"/>
        <v>0</v>
      </c>
      <c r="CC163" s="7">
        <f t="shared" si="217"/>
        <v>0</v>
      </c>
      <c r="CD163" s="7">
        <f t="shared" si="217"/>
        <v>0</v>
      </c>
      <c r="CE163" s="7">
        <f t="shared" si="217"/>
        <v>0</v>
      </c>
      <c r="CF163" s="7">
        <f t="shared" si="217"/>
        <v>0</v>
      </c>
      <c r="CG163" s="7">
        <f t="shared" si="217"/>
        <v>0</v>
      </c>
      <c r="CH163" s="7">
        <f t="shared" si="217"/>
        <v>0</v>
      </c>
      <c r="CI163">
        <f>0</f>
        <v>0</v>
      </c>
      <c r="CJ163">
        <v>35932.044000000002</v>
      </c>
    </row>
    <row r="164" spans="1:88" x14ac:dyDescent="0.25">
      <c r="A164" s="5" t="s">
        <v>390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>
        <v>0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>
        <v>0</v>
      </c>
      <c r="AT164" t="s">
        <v>390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>
        <f>0</f>
        <v>0</v>
      </c>
      <c r="CJ164">
        <v>0</v>
      </c>
    </row>
    <row r="165" spans="1:88" x14ac:dyDescent="0.25">
      <c r="A165" s="5" t="s">
        <v>393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>
        <v>619.51800000000003</v>
      </c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>
        <v>619.51800000000003</v>
      </c>
      <c r="AT165" t="s">
        <v>393</v>
      </c>
      <c r="AU165" s="7">
        <f t="shared" ref="AU165:BT165" si="218">(0)/619.518</f>
        <v>0</v>
      </c>
      <c r="AV165" s="7">
        <f t="shared" si="218"/>
        <v>0</v>
      </c>
      <c r="AW165" s="7">
        <f t="shared" si="218"/>
        <v>0</v>
      </c>
      <c r="AX165" s="7">
        <f t="shared" si="218"/>
        <v>0</v>
      </c>
      <c r="AY165" s="7">
        <f t="shared" si="218"/>
        <v>0</v>
      </c>
      <c r="AZ165" s="7">
        <f t="shared" si="218"/>
        <v>0</v>
      </c>
      <c r="BA165" s="7">
        <f t="shared" si="218"/>
        <v>0</v>
      </c>
      <c r="BB165" s="7">
        <f t="shared" si="218"/>
        <v>0</v>
      </c>
      <c r="BC165" s="7">
        <f t="shared" si="218"/>
        <v>0</v>
      </c>
      <c r="BD165" s="7">
        <f t="shared" si="218"/>
        <v>0</v>
      </c>
      <c r="BE165" s="7">
        <f t="shared" si="218"/>
        <v>0</v>
      </c>
      <c r="BF165" s="7">
        <f t="shared" si="218"/>
        <v>0</v>
      </c>
      <c r="BG165" s="7">
        <f t="shared" si="218"/>
        <v>0</v>
      </c>
      <c r="BH165" s="7">
        <f t="shared" si="218"/>
        <v>0</v>
      </c>
      <c r="BI165" s="7">
        <f t="shared" si="218"/>
        <v>0</v>
      </c>
      <c r="BJ165" s="7">
        <f t="shared" si="218"/>
        <v>0</v>
      </c>
      <c r="BK165" s="7">
        <f t="shared" si="218"/>
        <v>0</v>
      </c>
      <c r="BL165" s="7">
        <f t="shared" si="218"/>
        <v>0</v>
      </c>
      <c r="BM165" s="7">
        <f t="shared" si="218"/>
        <v>0</v>
      </c>
      <c r="BN165" s="7">
        <f t="shared" si="218"/>
        <v>0</v>
      </c>
      <c r="BO165" s="7">
        <f t="shared" si="218"/>
        <v>0</v>
      </c>
      <c r="BP165" s="7">
        <f t="shared" si="218"/>
        <v>0</v>
      </c>
      <c r="BQ165" s="7">
        <f t="shared" si="218"/>
        <v>0</v>
      </c>
      <c r="BR165" s="7">
        <f t="shared" si="218"/>
        <v>0</v>
      </c>
      <c r="BS165" s="7">
        <f t="shared" si="218"/>
        <v>0</v>
      </c>
      <c r="BT165" s="7">
        <f t="shared" si="218"/>
        <v>0</v>
      </c>
      <c r="BU165" s="7">
        <v>1</v>
      </c>
      <c r="BV165" s="7">
        <f t="shared" ref="BV165:CH165" si="219">(0)/619.518</f>
        <v>0</v>
      </c>
      <c r="BW165" s="7">
        <f t="shared" si="219"/>
        <v>0</v>
      </c>
      <c r="BX165" s="7">
        <f t="shared" si="219"/>
        <v>0</v>
      </c>
      <c r="BY165" s="7">
        <f t="shared" si="219"/>
        <v>0</v>
      </c>
      <c r="BZ165" s="7">
        <f t="shared" si="219"/>
        <v>0</v>
      </c>
      <c r="CA165" s="7">
        <f t="shared" si="219"/>
        <v>0</v>
      </c>
      <c r="CB165" s="7">
        <f t="shared" si="219"/>
        <v>0</v>
      </c>
      <c r="CC165" s="7">
        <f t="shared" si="219"/>
        <v>0</v>
      </c>
      <c r="CD165" s="7">
        <f t="shared" si="219"/>
        <v>0</v>
      </c>
      <c r="CE165" s="7">
        <f t="shared" si="219"/>
        <v>0</v>
      </c>
      <c r="CF165" s="7">
        <f t="shared" si="219"/>
        <v>0</v>
      </c>
      <c r="CG165" s="7">
        <f t="shared" si="219"/>
        <v>0</v>
      </c>
      <c r="CH165" s="7">
        <f t="shared" si="219"/>
        <v>0</v>
      </c>
      <c r="CI165">
        <f>0</f>
        <v>0</v>
      </c>
      <c r="CJ165">
        <v>619.51800000000003</v>
      </c>
    </row>
    <row r="166" spans="1:88" x14ac:dyDescent="0.25">
      <c r="A166" s="5" t="s">
        <v>391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>
        <v>0</v>
      </c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>
        <v>0</v>
      </c>
      <c r="AT166" t="s">
        <v>391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>
        <f>0</f>
        <v>0</v>
      </c>
      <c r="CJ166">
        <v>0</v>
      </c>
    </row>
    <row r="167" spans="1:88" x14ac:dyDescent="0.25">
      <c r="A167" s="5" t="s">
        <v>392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>
        <v>0</v>
      </c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>
        <v>0</v>
      </c>
      <c r="AT167" t="s">
        <v>392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>
        <f>0</f>
        <v>0</v>
      </c>
      <c r="CJ167">
        <v>0</v>
      </c>
    </row>
    <row r="168" spans="1:88" x14ac:dyDescent="0.25">
      <c r="A168" s="5" t="s">
        <v>394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>
        <v>0</v>
      </c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>
        <v>0</v>
      </c>
      <c r="AT168" t="s">
        <v>394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0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>
        <f>0</f>
        <v>0</v>
      </c>
      <c r="CJ168">
        <v>0</v>
      </c>
    </row>
    <row r="169" spans="1:88" x14ac:dyDescent="0.25">
      <c r="A169" s="5" t="s">
        <v>401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>
        <v>0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>
        <v>0</v>
      </c>
      <c r="AT169" t="s">
        <v>401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0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>
        <f>0</f>
        <v>0</v>
      </c>
      <c r="CJ169">
        <v>0</v>
      </c>
    </row>
    <row r="170" spans="1:88" x14ac:dyDescent="0.25">
      <c r="A170" s="5" t="s">
        <v>396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>
        <v>0</v>
      </c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>
        <v>0</v>
      </c>
      <c r="AT170" t="s">
        <v>396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>
        <f>0</f>
        <v>0</v>
      </c>
      <c r="CJ170">
        <v>0</v>
      </c>
    </row>
    <row r="171" spans="1:88" x14ac:dyDescent="0.25">
      <c r="A171" s="5" t="s">
        <v>395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>
        <v>0</v>
      </c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>
        <v>0</v>
      </c>
      <c r="AT171" t="s">
        <v>395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>
        <f>0</f>
        <v>0</v>
      </c>
      <c r="CJ171">
        <v>0</v>
      </c>
    </row>
    <row r="172" spans="1:88" x14ac:dyDescent="0.25">
      <c r="A172" s="5" t="s">
        <v>398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>
        <v>0</v>
      </c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>
        <v>0</v>
      </c>
      <c r="AT172" t="s">
        <v>398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 s="7">
        <v>0</v>
      </c>
      <c r="CC172" s="7">
        <v>0</v>
      </c>
      <c r="CD172" s="7">
        <v>0</v>
      </c>
      <c r="CE172" s="7">
        <v>0</v>
      </c>
      <c r="CF172" s="7">
        <v>0</v>
      </c>
      <c r="CG172" s="7">
        <v>0</v>
      </c>
      <c r="CH172" s="7">
        <v>0</v>
      </c>
      <c r="CI172">
        <f>0</f>
        <v>0</v>
      </c>
      <c r="CJ172">
        <v>0</v>
      </c>
    </row>
    <row r="173" spans="1:88" x14ac:dyDescent="0.25">
      <c r="A173" s="5" t="s">
        <v>397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>
        <v>0</v>
      </c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>
        <v>0</v>
      </c>
      <c r="AT173" t="s">
        <v>397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>
        <f>0</f>
        <v>0</v>
      </c>
      <c r="CJ173">
        <v>0</v>
      </c>
    </row>
    <row r="174" spans="1:88" x14ac:dyDescent="0.25">
      <c r="A174" s="5" t="s">
        <v>400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>
        <v>0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>
        <v>0</v>
      </c>
      <c r="AT174" t="s">
        <v>400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>
        <f>0</f>
        <v>0</v>
      </c>
      <c r="CJ174">
        <v>0</v>
      </c>
    </row>
    <row r="175" spans="1:88" x14ac:dyDescent="0.25">
      <c r="A175" s="5" t="s">
        <v>399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>
        <v>0</v>
      </c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>
        <v>0</v>
      </c>
      <c r="AT175" t="s">
        <v>399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>
        <f>0</f>
        <v>0</v>
      </c>
      <c r="CJ175">
        <v>0</v>
      </c>
    </row>
    <row r="176" spans="1:88" x14ac:dyDescent="0.25">
      <c r="A176" s="5" t="s">
        <v>403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>
        <v>0</v>
      </c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>
        <v>0</v>
      </c>
      <c r="AT176" t="s">
        <v>403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0</v>
      </c>
      <c r="CI176">
        <f>0</f>
        <v>0</v>
      </c>
      <c r="CJ176">
        <v>0</v>
      </c>
    </row>
    <row r="177" spans="1:88" x14ac:dyDescent="0.25">
      <c r="A177" s="5" t="s">
        <v>402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>
        <v>0</v>
      </c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>
        <v>0</v>
      </c>
      <c r="AT177" t="s">
        <v>402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>
        <f>0</f>
        <v>0</v>
      </c>
      <c r="CJ177">
        <v>0</v>
      </c>
    </row>
    <row r="178" spans="1:88" x14ac:dyDescent="0.25">
      <c r="A178" s="5" t="s">
        <v>406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>
        <v>0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>
        <v>0</v>
      </c>
      <c r="AT178" t="s">
        <v>406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>
        <f>0</f>
        <v>0</v>
      </c>
      <c r="CJ178">
        <v>0</v>
      </c>
    </row>
    <row r="179" spans="1:88" x14ac:dyDescent="0.25">
      <c r="A179" s="5" t="s">
        <v>405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>
        <v>0</v>
      </c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>
        <v>0</v>
      </c>
      <c r="AT179" t="s">
        <v>405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>
        <f>0</f>
        <v>0</v>
      </c>
      <c r="CJ179">
        <v>0</v>
      </c>
    </row>
    <row r="180" spans="1:88" x14ac:dyDescent="0.25">
      <c r="A180" s="5" t="s">
        <v>404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>
        <v>21683.13</v>
      </c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>
        <v>21683.13</v>
      </c>
      <c r="AT180" t="s">
        <v>404</v>
      </c>
      <c r="AU180" s="7">
        <f t="shared" ref="AU180:BT180" si="220">(0)/21683.13</f>
        <v>0</v>
      </c>
      <c r="AV180" s="7">
        <f t="shared" si="220"/>
        <v>0</v>
      </c>
      <c r="AW180" s="7">
        <f t="shared" si="220"/>
        <v>0</v>
      </c>
      <c r="AX180" s="7">
        <f t="shared" si="220"/>
        <v>0</v>
      </c>
      <c r="AY180" s="7">
        <f t="shared" si="220"/>
        <v>0</v>
      </c>
      <c r="AZ180" s="7">
        <f t="shared" si="220"/>
        <v>0</v>
      </c>
      <c r="BA180" s="7">
        <f t="shared" si="220"/>
        <v>0</v>
      </c>
      <c r="BB180" s="7">
        <f t="shared" si="220"/>
        <v>0</v>
      </c>
      <c r="BC180" s="7">
        <f t="shared" si="220"/>
        <v>0</v>
      </c>
      <c r="BD180" s="7">
        <f t="shared" si="220"/>
        <v>0</v>
      </c>
      <c r="BE180" s="7">
        <f t="shared" si="220"/>
        <v>0</v>
      </c>
      <c r="BF180" s="7">
        <f t="shared" si="220"/>
        <v>0</v>
      </c>
      <c r="BG180" s="7">
        <f t="shared" si="220"/>
        <v>0</v>
      </c>
      <c r="BH180" s="7">
        <f t="shared" si="220"/>
        <v>0</v>
      </c>
      <c r="BI180" s="7">
        <f t="shared" si="220"/>
        <v>0</v>
      </c>
      <c r="BJ180" s="7">
        <f t="shared" si="220"/>
        <v>0</v>
      </c>
      <c r="BK180" s="7">
        <f t="shared" si="220"/>
        <v>0</v>
      </c>
      <c r="BL180" s="7">
        <f t="shared" si="220"/>
        <v>0</v>
      </c>
      <c r="BM180" s="7">
        <f t="shared" si="220"/>
        <v>0</v>
      </c>
      <c r="BN180" s="7">
        <f t="shared" si="220"/>
        <v>0</v>
      </c>
      <c r="BO180" s="7">
        <f t="shared" si="220"/>
        <v>0</v>
      </c>
      <c r="BP180" s="7">
        <f t="shared" si="220"/>
        <v>0</v>
      </c>
      <c r="BQ180" s="7">
        <f t="shared" si="220"/>
        <v>0</v>
      </c>
      <c r="BR180" s="7">
        <f t="shared" si="220"/>
        <v>0</v>
      </c>
      <c r="BS180" s="7">
        <f t="shared" si="220"/>
        <v>0</v>
      </c>
      <c r="BT180" s="7">
        <f t="shared" si="220"/>
        <v>0</v>
      </c>
      <c r="BU180" s="7">
        <v>1</v>
      </c>
      <c r="BV180" s="7">
        <f t="shared" ref="BV180:CH180" si="221">(0)/21683.13</f>
        <v>0</v>
      </c>
      <c r="BW180" s="7">
        <f t="shared" si="221"/>
        <v>0</v>
      </c>
      <c r="BX180" s="7">
        <f t="shared" si="221"/>
        <v>0</v>
      </c>
      <c r="BY180" s="7">
        <f t="shared" si="221"/>
        <v>0</v>
      </c>
      <c r="BZ180" s="7">
        <f t="shared" si="221"/>
        <v>0</v>
      </c>
      <c r="CA180" s="7">
        <f t="shared" si="221"/>
        <v>0</v>
      </c>
      <c r="CB180" s="7">
        <f t="shared" si="221"/>
        <v>0</v>
      </c>
      <c r="CC180" s="7">
        <f t="shared" si="221"/>
        <v>0</v>
      </c>
      <c r="CD180" s="7">
        <f t="shared" si="221"/>
        <v>0</v>
      </c>
      <c r="CE180" s="7">
        <f t="shared" si="221"/>
        <v>0</v>
      </c>
      <c r="CF180" s="7">
        <f t="shared" si="221"/>
        <v>0</v>
      </c>
      <c r="CG180" s="7">
        <f t="shared" si="221"/>
        <v>0</v>
      </c>
      <c r="CH180" s="7">
        <f t="shared" si="221"/>
        <v>0</v>
      </c>
      <c r="CI180">
        <f>0</f>
        <v>0</v>
      </c>
      <c r="CJ180">
        <v>21683.13</v>
      </c>
    </row>
    <row r="181" spans="1:88" x14ac:dyDescent="0.25">
      <c r="A181" s="5" t="s">
        <v>413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>
        <v>0</v>
      </c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>
        <v>0</v>
      </c>
      <c r="AT181" t="s">
        <v>413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0</v>
      </c>
      <c r="CB181" s="7">
        <v>0</v>
      </c>
      <c r="CC181" s="7">
        <v>0</v>
      </c>
      <c r="CD181" s="7">
        <v>0</v>
      </c>
      <c r="CE181" s="7">
        <v>0</v>
      </c>
      <c r="CF181" s="7">
        <v>0</v>
      </c>
      <c r="CG181" s="7">
        <v>0</v>
      </c>
      <c r="CH181" s="7">
        <v>0</v>
      </c>
      <c r="CI181">
        <f>0</f>
        <v>0</v>
      </c>
      <c r="CJ181">
        <v>0</v>
      </c>
    </row>
    <row r="182" spans="1:88" x14ac:dyDescent="0.25">
      <c r="A182" s="5" t="s">
        <v>408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>
        <v>0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>
        <v>0</v>
      </c>
      <c r="AT182" t="s">
        <v>408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>
        <f>0</f>
        <v>0</v>
      </c>
      <c r="CJ182">
        <v>0</v>
      </c>
    </row>
    <row r="183" spans="1:88" x14ac:dyDescent="0.25">
      <c r="A183" s="5" t="s">
        <v>407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>
        <v>619.51800000000003</v>
      </c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>
        <v>619.51800000000003</v>
      </c>
      <c r="AT183" t="s">
        <v>407</v>
      </c>
      <c r="AU183" s="7">
        <f t="shared" ref="AU183:BT183" si="222">(0)/619.518</f>
        <v>0</v>
      </c>
      <c r="AV183" s="7">
        <f t="shared" si="222"/>
        <v>0</v>
      </c>
      <c r="AW183" s="7">
        <f t="shared" si="222"/>
        <v>0</v>
      </c>
      <c r="AX183" s="7">
        <f t="shared" si="222"/>
        <v>0</v>
      </c>
      <c r="AY183" s="7">
        <f t="shared" si="222"/>
        <v>0</v>
      </c>
      <c r="AZ183" s="7">
        <f t="shared" si="222"/>
        <v>0</v>
      </c>
      <c r="BA183" s="7">
        <f t="shared" si="222"/>
        <v>0</v>
      </c>
      <c r="BB183" s="7">
        <f t="shared" si="222"/>
        <v>0</v>
      </c>
      <c r="BC183" s="7">
        <f t="shared" si="222"/>
        <v>0</v>
      </c>
      <c r="BD183" s="7">
        <f t="shared" si="222"/>
        <v>0</v>
      </c>
      <c r="BE183" s="7">
        <f t="shared" si="222"/>
        <v>0</v>
      </c>
      <c r="BF183" s="7">
        <f t="shared" si="222"/>
        <v>0</v>
      </c>
      <c r="BG183" s="7">
        <f t="shared" si="222"/>
        <v>0</v>
      </c>
      <c r="BH183" s="7">
        <f t="shared" si="222"/>
        <v>0</v>
      </c>
      <c r="BI183" s="7">
        <f t="shared" si="222"/>
        <v>0</v>
      </c>
      <c r="BJ183" s="7">
        <f t="shared" si="222"/>
        <v>0</v>
      </c>
      <c r="BK183" s="7">
        <f t="shared" si="222"/>
        <v>0</v>
      </c>
      <c r="BL183" s="7">
        <f t="shared" si="222"/>
        <v>0</v>
      </c>
      <c r="BM183" s="7">
        <f t="shared" si="222"/>
        <v>0</v>
      </c>
      <c r="BN183" s="7">
        <f t="shared" si="222"/>
        <v>0</v>
      </c>
      <c r="BO183" s="7">
        <f t="shared" si="222"/>
        <v>0</v>
      </c>
      <c r="BP183" s="7">
        <f t="shared" si="222"/>
        <v>0</v>
      </c>
      <c r="BQ183" s="7">
        <f t="shared" si="222"/>
        <v>0</v>
      </c>
      <c r="BR183" s="7">
        <f t="shared" si="222"/>
        <v>0</v>
      </c>
      <c r="BS183" s="7">
        <f t="shared" si="222"/>
        <v>0</v>
      </c>
      <c r="BT183" s="7">
        <f t="shared" si="222"/>
        <v>0</v>
      </c>
      <c r="BU183" s="7">
        <v>1</v>
      </c>
      <c r="BV183" s="7">
        <f t="shared" ref="BV183:CH183" si="223">(0)/619.518</f>
        <v>0</v>
      </c>
      <c r="BW183" s="7">
        <f t="shared" si="223"/>
        <v>0</v>
      </c>
      <c r="BX183" s="7">
        <f t="shared" si="223"/>
        <v>0</v>
      </c>
      <c r="BY183" s="7">
        <f t="shared" si="223"/>
        <v>0</v>
      </c>
      <c r="BZ183" s="7">
        <f t="shared" si="223"/>
        <v>0</v>
      </c>
      <c r="CA183" s="7">
        <f t="shared" si="223"/>
        <v>0</v>
      </c>
      <c r="CB183" s="7">
        <f t="shared" si="223"/>
        <v>0</v>
      </c>
      <c r="CC183" s="7">
        <f t="shared" si="223"/>
        <v>0</v>
      </c>
      <c r="CD183" s="7">
        <f t="shared" si="223"/>
        <v>0</v>
      </c>
      <c r="CE183" s="7">
        <f t="shared" si="223"/>
        <v>0</v>
      </c>
      <c r="CF183" s="7">
        <f t="shared" si="223"/>
        <v>0</v>
      </c>
      <c r="CG183" s="7">
        <f t="shared" si="223"/>
        <v>0</v>
      </c>
      <c r="CH183" s="7">
        <f t="shared" si="223"/>
        <v>0</v>
      </c>
      <c r="CI183">
        <f>0</f>
        <v>0</v>
      </c>
      <c r="CJ183">
        <v>619.51800000000003</v>
      </c>
    </row>
    <row r="184" spans="1:88" x14ac:dyDescent="0.25">
      <c r="A184" s="5" t="s">
        <v>410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>
        <v>0</v>
      </c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>
        <v>0</v>
      </c>
      <c r="AT184" t="s">
        <v>410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>
        <f>0</f>
        <v>0</v>
      </c>
      <c r="CJ184">
        <v>0</v>
      </c>
    </row>
    <row r="185" spans="1:88" x14ac:dyDescent="0.25">
      <c r="A185" s="5" t="s">
        <v>409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>
        <v>0</v>
      </c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>
        <v>0</v>
      </c>
      <c r="AT185" t="s">
        <v>409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0</v>
      </c>
      <c r="CH185" s="7">
        <v>0</v>
      </c>
      <c r="CI185">
        <f>0</f>
        <v>0</v>
      </c>
      <c r="CJ185">
        <v>0</v>
      </c>
    </row>
    <row r="186" spans="1:88" x14ac:dyDescent="0.25">
      <c r="A186" s="5" t="s">
        <v>412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>
        <v>0</v>
      </c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>
        <v>0</v>
      </c>
      <c r="AT186" t="s">
        <v>412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>
        <f>0</f>
        <v>0</v>
      </c>
      <c r="CJ186">
        <v>0</v>
      </c>
    </row>
    <row r="187" spans="1:88" x14ac:dyDescent="0.25">
      <c r="A187" s="5" t="s">
        <v>411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>
        <v>0</v>
      </c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>
        <v>0</v>
      </c>
      <c r="AT187" t="s">
        <v>411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  <c r="CE187" s="7">
        <v>0</v>
      </c>
      <c r="CF187" s="7">
        <v>0</v>
      </c>
      <c r="CG187" s="7">
        <v>0</v>
      </c>
      <c r="CH187" s="7">
        <v>0</v>
      </c>
      <c r="CI187">
        <f>0</f>
        <v>0</v>
      </c>
      <c r="CJ187">
        <v>0</v>
      </c>
    </row>
    <row r="188" spans="1:88" x14ac:dyDescent="0.25">
      <c r="A188" s="5" t="s">
        <v>415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>
        <v>0</v>
      </c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>
        <v>0</v>
      </c>
      <c r="AT188" t="s">
        <v>415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  <c r="CE188" s="7">
        <v>0</v>
      </c>
      <c r="CF188" s="7">
        <v>0</v>
      </c>
      <c r="CG188" s="7">
        <v>0</v>
      </c>
      <c r="CH188" s="7">
        <v>0</v>
      </c>
      <c r="CI188">
        <f>0</f>
        <v>0</v>
      </c>
      <c r="CJ188">
        <v>0</v>
      </c>
    </row>
    <row r="189" spans="1:88" x14ac:dyDescent="0.25">
      <c r="A189" s="5" t="s">
        <v>429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>
        <v>3717.1080000000002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>
        <v>3717.1080000000002</v>
      </c>
      <c r="AT189" t="s">
        <v>429</v>
      </c>
      <c r="AU189" s="7">
        <f t="shared" ref="AU189:BT189" si="224">(0)/3717.108</f>
        <v>0</v>
      </c>
      <c r="AV189" s="7">
        <f t="shared" si="224"/>
        <v>0</v>
      </c>
      <c r="AW189" s="7">
        <f t="shared" si="224"/>
        <v>0</v>
      </c>
      <c r="AX189" s="7">
        <f t="shared" si="224"/>
        <v>0</v>
      </c>
      <c r="AY189" s="7">
        <f t="shared" si="224"/>
        <v>0</v>
      </c>
      <c r="AZ189" s="7">
        <f t="shared" si="224"/>
        <v>0</v>
      </c>
      <c r="BA189" s="7">
        <f t="shared" si="224"/>
        <v>0</v>
      </c>
      <c r="BB189" s="7">
        <f t="shared" si="224"/>
        <v>0</v>
      </c>
      <c r="BC189" s="7">
        <f t="shared" si="224"/>
        <v>0</v>
      </c>
      <c r="BD189" s="7">
        <f t="shared" si="224"/>
        <v>0</v>
      </c>
      <c r="BE189" s="7">
        <f t="shared" si="224"/>
        <v>0</v>
      </c>
      <c r="BF189" s="7">
        <f t="shared" si="224"/>
        <v>0</v>
      </c>
      <c r="BG189" s="7">
        <f t="shared" si="224"/>
        <v>0</v>
      </c>
      <c r="BH189" s="7">
        <f t="shared" si="224"/>
        <v>0</v>
      </c>
      <c r="BI189" s="7">
        <f t="shared" si="224"/>
        <v>0</v>
      </c>
      <c r="BJ189" s="7">
        <f t="shared" si="224"/>
        <v>0</v>
      </c>
      <c r="BK189" s="7">
        <f t="shared" si="224"/>
        <v>0</v>
      </c>
      <c r="BL189" s="7">
        <f t="shared" si="224"/>
        <v>0</v>
      </c>
      <c r="BM189" s="7">
        <f t="shared" si="224"/>
        <v>0</v>
      </c>
      <c r="BN189" s="7">
        <f t="shared" si="224"/>
        <v>0</v>
      </c>
      <c r="BO189" s="7">
        <f t="shared" si="224"/>
        <v>0</v>
      </c>
      <c r="BP189" s="7">
        <f t="shared" si="224"/>
        <v>0</v>
      </c>
      <c r="BQ189" s="7">
        <f t="shared" si="224"/>
        <v>0</v>
      </c>
      <c r="BR189" s="7">
        <f t="shared" si="224"/>
        <v>0</v>
      </c>
      <c r="BS189" s="7">
        <f t="shared" si="224"/>
        <v>0</v>
      </c>
      <c r="BT189" s="7">
        <f t="shared" si="224"/>
        <v>0</v>
      </c>
      <c r="BU189" s="7">
        <v>1</v>
      </c>
      <c r="BV189" s="7">
        <f t="shared" ref="BV189:CH189" si="225">(0)/3717.108</f>
        <v>0</v>
      </c>
      <c r="BW189" s="7">
        <f t="shared" si="225"/>
        <v>0</v>
      </c>
      <c r="BX189" s="7">
        <f t="shared" si="225"/>
        <v>0</v>
      </c>
      <c r="BY189" s="7">
        <f t="shared" si="225"/>
        <v>0</v>
      </c>
      <c r="BZ189" s="7">
        <f t="shared" si="225"/>
        <v>0</v>
      </c>
      <c r="CA189" s="7">
        <f t="shared" si="225"/>
        <v>0</v>
      </c>
      <c r="CB189" s="7">
        <f t="shared" si="225"/>
        <v>0</v>
      </c>
      <c r="CC189" s="7">
        <f t="shared" si="225"/>
        <v>0</v>
      </c>
      <c r="CD189" s="7">
        <f t="shared" si="225"/>
        <v>0</v>
      </c>
      <c r="CE189" s="7">
        <f t="shared" si="225"/>
        <v>0</v>
      </c>
      <c r="CF189" s="7">
        <f t="shared" si="225"/>
        <v>0</v>
      </c>
      <c r="CG189" s="7">
        <f t="shared" si="225"/>
        <v>0</v>
      </c>
      <c r="CH189" s="7">
        <f t="shared" si="225"/>
        <v>0</v>
      </c>
      <c r="CI189">
        <f>0</f>
        <v>0</v>
      </c>
      <c r="CJ189">
        <v>3717.1080000000002</v>
      </c>
    </row>
    <row r="190" spans="1:88" x14ac:dyDescent="0.25">
      <c r="A190" s="5" t="s">
        <v>417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>
        <v>0</v>
      </c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>
        <v>0</v>
      </c>
      <c r="AT190" t="s">
        <v>417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>
        <f>0</f>
        <v>0</v>
      </c>
      <c r="CJ190">
        <v>0</v>
      </c>
    </row>
    <row r="191" spans="1:88" x14ac:dyDescent="0.25">
      <c r="A191" s="5" t="s">
        <v>416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>
        <v>619.51800000000003</v>
      </c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>
        <v>619.51800000000003</v>
      </c>
      <c r="AT191" t="s">
        <v>416</v>
      </c>
      <c r="AU191" s="7">
        <f t="shared" ref="AU191:BT191" si="226">(0)/619.518</f>
        <v>0</v>
      </c>
      <c r="AV191" s="7">
        <f t="shared" si="226"/>
        <v>0</v>
      </c>
      <c r="AW191" s="7">
        <f t="shared" si="226"/>
        <v>0</v>
      </c>
      <c r="AX191" s="7">
        <f t="shared" si="226"/>
        <v>0</v>
      </c>
      <c r="AY191" s="7">
        <f t="shared" si="226"/>
        <v>0</v>
      </c>
      <c r="AZ191" s="7">
        <f t="shared" si="226"/>
        <v>0</v>
      </c>
      <c r="BA191" s="7">
        <f t="shared" si="226"/>
        <v>0</v>
      </c>
      <c r="BB191" s="7">
        <f t="shared" si="226"/>
        <v>0</v>
      </c>
      <c r="BC191" s="7">
        <f t="shared" si="226"/>
        <v>0</v>
      </c>
      <c r="BD191" s="7">
        <f t="shared" si="226"/>
        <v>0</v>
      </c>
      <c r="BE191" s="7">
        <f t="shared" si="226"/>
        <v>0</v>
      </c>
      <c r="BF191" s="7">
        <f t="shared" si="226"/>
        <v>0</v>
      </c>
      <c r="BG191" s="7">
        <f t="shared" si="226"/>
        <v>0</v>
      </c>
      <c r="BH191" s="7">
        <f t="shared" si="226"/>
        <v>0</v>
      </c>
      <c r="BI191" s="7">
        <f t="shared" si="226"/>
        <v>0</v>
      </c>
      <c r="BJ191" s="7">
        <f t="shared" si="226"/>
        <v>0</v>
      </c>
      <c r="BK191" s="7">
        <f t="shared" si="226"/>
        <v>0</v>
      </c>
      <c r="BL191" s="7">
        <f t="shared" si="226"/>
        <v>0</v>
      </c>
      <c r="BM191" s="7">
        <f t="shared" si="226"/>
        <v>0</v>
      </c>
      <c r="BN191" s="7">
        <f t="shared" si="226"/>
        <v>0</v>
      </c>
      <c r="BO191" s="7">
        <f t="shared" si="226"/>
        <v>0</v>
      </c>
      <c r="BP191" s="7">
        <f t="shared" si="226"/>
        <v>0</v>
      </c>
      <c r="BQ191" s="7">
        <f t="shared" si="226"/>
        <v>0</v>
      </c>
      <c r="BR191" s="7">
        <f t="shared" si="226"/>
        <v>0</v>
      </c>
      <c r="BS191" s="7">
        <f t="shared" si="226"/>
        <v>0</v>
      </c>
      <c r="BT191" s="7">
        <f t="shared" si="226"/>
        <v>0</v>
      </c>
      <c r="BU191" s="7">
        <v>1</v>
      </c>
      <c r="BV191" s="7">
        <f t="shared" ref="BV191:CH191" si="227">(0)/619.518</f>
        <v>0</v>
      </c>
      <c r="BW191" s="7">
        <f t="shared" si="227"/>
        <v>0</v>
      </c>
      <c r="BX191" s="7">
        <f t="shared" si="227"/>
        <v>0</v>
      </c>
      <c r="BY191" s="7">
        <f t="shared" si="227"/>
        <v>0</v>
      </c>
      <c r="BZ191" s="7">
        <f t="shared" si="227"/>
        <v>0</v>
      </c>
      <c r="CA191" s="7">
        <f t="shared" si="227"/>
        <v>0</v>
      </c>
      <c r="CB191" s="7">
        <f t="shared" si="227"/>
        <v>0</v>
      </c>
      <c r="CC191" s="7">
        <f t="shared" si="227"/>
        <v>0</v>
      </c>
      <c r="CD191" s="7">
        <f t="shared" si="227"/>
        <v>0</v>
      </c>
      <c r="CE191" s="7">
        <f t="shared" si="227"/>
        <v>0</v>
      </c>
      <c r="CF191" s="7">
        <f t="shared" si="227"/>
        <v>0</v>
      </c>
      <c r="CG191" s="7">
        <f t="shared" si="227"/>
        <v>0</v>
      </c>
      <c r="CH191" s="7">
        <f t="shared" si="227"/>
        <v>0</v>
      </c>
      <c r="CI191">
        <f>0</f>
        <v>0</v>
      </c>
      <c r="CJ191">
        <v>619.51800000000003</v>
      </c>
    </row>
    <row r="192" spans="1:88" x14ac:dyDescent="0.25">
      <c r="A192" s="5" t="s">
        <v>418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>
        <v>0</v>
      </c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>
        <v>0</v>
      </c>
      <c r="AT192" t="s">
        <v>418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</v>
      </c>
      <c r="CH192" s="7">
        <v>0</v>
      </c>
      <c r="CI192">
        <f>0</f>
        <v>0</v>
      </c>
      <c r="CJ192">
        <v>0</v>
      </c>
    </row>
    <row r="193" spans="1:88" x14ac:dyDescent="0.25">
      <c r="A193" s="5" t="s">
        <v>419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>
        <v>7434.2160000000003</v>
      </c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>
        <v>7434.2160000000003</v>
      </c>
      <c r="AT193" t="s">
        <v>419</v>
      </c>
      <c r="AU193" s="7">
        <f t="shared" ref="AU193:BT193" si="228">(0)/7434.216</f>
        <v>0</v>
      </c>
      <c r="AV193" s="7">
        <f t="shared" si="228"/>
        <v>0</v>
      </c>
      <c r="AW193" s="7">
        <f t="shared" si="228"/>
        <v>0</v>
      </c>
      <c r="AX193" s="7">
        <f t="shared" si="228"/>
        <v>0</v>
      </c>
      <c r="AY193" s="7">
        <f t="shared" si="228"/>
        <v>0</v>
      </c>
      <c r="AZ193" s="7">
        <f t="shared" si="228"/>
        <v>0</v>
      </c>
      <c r="BA193" s="7">
        <f t="shared" si="228"/>
        <v>0</v>
      </c>
      <c r="BB193" s="7">
        <f t="shared" si="228"/>
        <v>0</v>
      </c>
      <c r="BC193" s="7">
        <f t="shared" si="228"/>
        <v>0</v>
      </c>
      <c r="BD193" s="7">
        <f t="shared" si="228"/>
        <v>0</v>
      </c>
      <c r="BE193" s="7">
        <f t="shared" si="228"/>
        <v>0</v>
      </c>
      <c r="BF193" s="7">
        <f t="shared" si="228"/>
        <v>0</v>
      </c>
      <c r="BG193" s="7">
        <f t="shared" si="228"/>
        <v>0</v>
      </c>
      <c r="BH193" s="7">
        <f t="shared" si="228"/>
        <v>0</v>
      </c>
      <c r="BI193" s="7">
        <f t="shared" si="228"/>
        <v>0</v>
      </c>
      <c r="BJ193" s="7">
        <f t="shared" si="228"/>
        <v>0</v>
      </c>
      <c r="BK193" s="7">
        <f t="shared" si="228"/>
        <v>0</v>
      </c>
      <c r="BL193" s="7">
        <f t="shared" si="228"/>
        <v>0</v>
      </c>
      <c r="BM193" s="7">
        <f t="shared" si="228"/>
        <v>0</v>
      </c>
      <c r="BN193" s="7">
        <f t="shared" si="228"/>
        <v>0</v>
      </c>
      <c r="BO193" s="7">
        <f t="shared" si="228"/>
        <v>0</v>
      </c>
      <c r="BP193" s="7">
        <f t="shared" si="228"/>
        <v>0</v>
      </c>
      <c r="BQ193" s="7">
        <f t="shared" si="228"/>
        <v>0</v>
      </c>
      <c r="BR193" s="7">
        <f t="shared" si="228"/>
        <v>0</v>
      </c>
      <c r="BS193" s="7">
        <f t="shared" si="228"/>
        <v>0</v>
      </c>
      <c r="BT193" s="7">
        <f t="shared" si="228"/>
        <v>0</v>
      </c>
      <c r="BU193" s="7">
        <v>1</v>
      </c>
      <c r="BV193" s="7">
        <f t="shared" ref="BV193:CH193" si="229">(0)/7434.216</f>
        <v>0</v>
      </c>
      <c r="BW193" s="7">
        <f t="shared" si="229"/>
        <v>0</v>
      </c>
      <c r="BX193" s="7">
        <f t="shared" si="229"/>
        <v>0</v>
      </c>
      <c r="BY193" s="7">
        <f t="shared" si="229"/>
        <v>0</v>
      </c>
      <c r="BZ193" s="7">
        <f t="shared" si="229"/>
        <v>0</v>
      </c>
      <c r="CA193" s="7">
        <f t="shared" si="229"/>
        <v>0</v>
      </c>
      <c r="CB193" s="7">
        <f t="shared" si="229"/>
        <v>0</v>
      </c>
      <c r="CC193" s="7">
        <f t="shared" si="229"/>
        <v>0</v>
      </c>
      <c r="CD193" s="7">
        <f t="shared" si="229"/>
        <v>0</v>
      </c>
      <c r="CE193" s="7">
        <f t="shared" si="229"/>
        <v>0</v>
      </c>
      <c r="CF193" s="7">
        <f t="shared" si="229"/>
        <v>0</v>
      </c>
      <c r="CG193" s="7">
        <f t="shared" si="229"/>
        <v>0</v>
      </c>
      <c r="CH193" s="7">
        <f t="shared" si="229"/>
        <v>0</v>
      </c>
      <c r="CI193">
        <f>0</f>
        <v>0</v>
      </c>
      <c r="CJ193">
        <v>7434.2160000000003</v>
      </c>
    </row>
    <row r="194" spans="1:88" x14ac:dyDescent="0.25">
      <c r="A194" s="5" t="s">
        <v>420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>
        <v>0</v>
      </c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>
        <v>0</v>
      </c>
      <c r="AT194" t="s">
        <v>420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>
        <f>0</f>
        <v>0</v>
      </c>
      <c r="CJ194">
        <v>0</v>
      </c>
    </row>
    <row r="195" spans="1:88" x14ac:dyDescent="0.25">
      <c r="A195" s="5" t="s">
        <v>422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>
        <v>1239.0360000000001</v>
      </c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>
        <v>1239.0360000000001</v>
      </c>
      <c r="AT195" t="s">
        <v>422</v>
      </c>
      <c r="AU195" s="7">
        <f t="shared" ref="AU195:BT195" si="230">(0)/1239.036</f>
        <v>0</v>
      </c>
      <c r="AV195" s="7">
        <f t="shared" si="230"/>
        <v>0</v>
      </c>
      <c r="AW195" s="7">
        <f t="shared" si="230"/>
        <v>0</v>
      </c>
      <c r="AX195" s="7">
        <f t="shared" si="230"/>
        <v>0</v>
      </c>
      <c r="AY195" s="7">
        <f t="shared" si="230"/>
        <v>0</v>
      </c>
      <c r="AZ195" s="7">
        <f t="shared" si="230"/>
        <v>0</v>
      </c>
      <c r="BA195" s="7">
        <f t="shared" si="230"/>
        <v>0</v>
      </c>
      <c r="BB195" s="7">
        <f t="shared" si="230"/>
        <v>0</v>
      </c>
      <c r="BC195" s="7">
        <f t="shared" si="230"/>
        <v>0</v>
      </c>
      <c r="BD195" s="7">
        <f t="shared" si="230"/>
        <v>0</v>
      </c>
      <c r="BE195" s="7">
        <f t="shared" si="230"/>
        <v>0</v>
      </c>
      <c r="BF195" s="7">
        <f t="shared" si="230"/>
        <v>0</v>
      </c>
      <c r="BG195" s="7">
        <f t="shared" si="230"/>
        <v>0</v>
      </c>
      <c r="BH195" s="7">
        <f t="shared" si="230"/>
        <v>0</v>
      </c>
      <c r="BI195" s="7">
        <f t="shared" si="230"/>
        <v>0</v>
      </c>
      <c r="BJ195" s="7">
        <f t="shared" si="230"/>
        <v>0</v>
      </c>
      <c r="BK195" s="7">
        <f t="shared" si="230"/>
        <v>0</v>
      </c>
      <c r="BL195" s="7">
        <f t="shared" si="230"/>
        <v>0</v>
      </c>
      <c r="BM195" s="7">
        <f t="shared" si="230"/>
        <v>0</v>
      </c>
      <c r="BN195" s="7">
        <f t="shared" si="230"/>
        <v>0</v>
      </c>
      <c r="BO195" s="7">
        <f t="shared" si="230"/>
        <v>0</v>
      </c>
      <c r="BP195" s="7">
        <f t="shared" si="230"/>
        <v>0</v>
      </c>
      <c r="BQ195" s="7">
        <f t="shared" si="230"/>
        <v>0</v>
      </c>
      <c r="BR195" s="7">
        <f t="shared" si="230"/>
        <v>0</v>
      </c>
      <c r="BS195" s="7">
        <f t="shared" si="230"/>
        <v>0</v>
      </c>
      <c r="BT195" s="7">
        <f t="shared" si="230"/>
        <v>0</v>
      </c>
      <c r="BU195" s="7">
        <v>1</v>
      </c>
      <c r="BV195" s="7">
        <f t="shared" ref="BV195:CH195" si="231">(0)/1239.036</f>
        <v>0</v>
      </c>
      <c r="BW195" s="7">
        <f t="shared" si="231"/>
        <v>0</v>
      </c>
      <c r="BX195" s="7">
        <f t="shared" si="231"/>
        <v>0</v>
      </c>
      <c r="BY195" s="7">
        <f t="shared" si="231"/>
        <v>0</v>
      </c>
      <c r="BZ195" s="7">
        <f t="shared" si="231"/>
        <v>0</v>
      </c>
      <c r="CA195" s="7">
        <f t="shared" si="231"/>
        <v>0</v>
      </c>
      <c r="CB195" s="7">
        <f t="shared" si="231"/>
        <v>0</v>
      </c>
      <c r="CC195" s="7">
        <f t="shared" si="231"/>
        <v>0</v>
      </c>
      <c r="CD195" s="7">
        <f t="shared" si="231"/>
        <v>0</v>
      </c>
      <c r="CE195" s="7">
        <f t="shared" si="231"/>
        <v>0</v>
      </c>
      <c r="CF195" s="7">
        <f t="shared" si="231"/>
        <v>0</v>
      </c>
      <c r="CG195" s="7">
        <f t="shared" si="231"/>
        <v>0</v>
      </c>
      <c r="CH195" s="7">
        <f t="shared" si="231"/>
        <v>0</v>
      </c>
      <c r="CI195">
        <f>0</f>
        <v>0</v>
      </c>
      <c r="CJ195">
        <v>1239.0360000000001</v>
      </c>
    </row>
    <row r="196" spans="1:88" x14ac:dyDescent="0.25">
      <c r="A196" s="5" t="s">
        <v>421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>
        <v>619.51800000000003</v>
      </c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>
        <v>619.51800000000003</v>
      </c>
      <c r="AT196" t="s">
        <v>421</v>
      </c>
      <c r="AU196" s="7">
        <f t="shared" ref="AU196:BT196" si="232">(0)/619.518</f>
        <v>0</v>
      </c>
      <c r="AV196" s="7">
        <f t="shared" si="232"/>
        <v>0</v>
      </c>
      <c r="AW196" s="7">
        <f t="shared" si="232"/>
        <v>0</v>
      </c>
      <c r="AX196" s="7">
        <f t="shared" si="232"/>
        <v>0</v>
      </c>
      <c r="AY196" s="7">
        <f t="shared" si="232"/>
        <v>0</v>
      </c>
      <c r="AZ196" s="7">
        <f t="shared" si="232"/>
        <v>0</v>
      </c>
      <c r="BA196" s="7">
        <f t="shared" si="232"/>
        <v>0</v>
      </c>
      <c r="BB196" s="7">
        <f t="shared" si="232"/>
        <v>0</v>
      </c>
      <c r="BC196" s="7">
        <f t="shared" si="232"/>
        <v>0</v>
      </c>
      <c r="BD196" s="7">
        <f t="shared" si="232"/>
        <v>0</v>
      </c>
      <c r="BE196" s="7">
        <f t="shared" si="232"/>
        <v>0</v>
      </c>
      <c r="BF196" s="7">
        <f t="shared" si="232"/>
        <v>0</v>
      </c>
      <c r="BG196" s="7">
        <f t="shared" si="232"/>
        <v>0</v>
      </c>
      <c r="BH196" s="7">
        <f t="shared" si="232"/>
        <v>0</v>
      </c>
      <c r="BI196" s="7">
        <f t="shared" si="232"/>
        <v>0</v>
      </c>
      <c r="BJ196" s="7">
        <f t="shared" si="232"/>
        <v>0</v>
      </c>
      <c r="BK196" s="7">
        <f t="shared" si="232"/>
        <v>0</v>
      </c>
      <c r="BL196" s="7">
        <f t="shared" si="232"/>
        <v>0</v>
      </c>
      <c r="BM196" s="7">
        <f t="shared" si="232"/>
        <v>0</v>
      </c>
      <c r="BN196" s="7">
        <f t="shared" si="232"/>
        <v>0</v>
      </c>
      <c r="BO196" s="7">
        <f t="shared" si="232"/>
        <v>0</v>
      </c>
      <c r="BP196" s="7">
        <f t="shared" si="232"/>
        <v>0</v>
      </c>
      <c r="BQ196" s="7">
        <f t="shared" si="232"/>
        <v>0</v>
      </c>
      <c r="BR196" s="7">
        <f t="shared" si="232"/>
        <v>0</v>
      </c>
      <c r="BS196" s="7">
        <f t="shared" si="232"/>
        <v>0</v>
      </c>
      <c r="BT196" s="7">
        <f t="shared" si="232"/>
        <v>0</v>
      </c>
      <c r="BU196" s="7">
        <v>1</v>
      </c>
      <c r="BV196" s="7">
        <f t="shared" ref="BV196:CH196" si="233">(0)/619.518</f>
        <v>0</v>
      </c>
      <c r="BW196" s="7">
        <f t="shared" si="233"/>
        <v>0</v>
      </c>
      <c r="BX196" s="7">
        <f t="shared" si="233"/>
        <v>0</v>
      </c>
      <c r="BY196" s="7">
        <f t="shared" si="233"/>
        <v>0</v>
      </c>
      <c r="BZ196" s="7">
        <f t="shared" si="233"/>
        <v>0</v>
      </c>
      <c r="CA196" s="7">
        <f t="shared" si="233"/>
        <v>0</v>
      </c>
      <c r="CB196" s="7">
        <f t="shared" si="233"/>
        <v>0</v>
      </c>
      <c r="CC196" s="7">
        <f t="shared" si="233"/>
        <v>0</v>
      </c>
      <c r="CD196" s="7">
        <f t="shared" si="233"/>
        <v>0</v>
      </c>
      <c r="CE196" s="7">
        <f t="shared" si="233"/>
        <v>0</v>
      </c>
      <c r="CF196" s="7">
        <f t="shared" si="233"/>
        <v>0</v>
      </c>
      <c r="CG196" s="7">
        <f t="shared" si="233"/>
        <v>0</v>
      </c>
      <c r="CH196" s="7">
        <f t="shared" si="233"/>
        <v>0</v>
      </c>
      <c r="CI196">
        <f>0</f>
        <v>0</v>
      </c>
      <c r="CJ196">
        <v>619.51800000000003</v>
      </c>
    </row>
    <row r="197" spans="1:88" x14ac:dyDescent="0.25">
      <c r="A197" s="5" t="s">
        <v>423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>
        <v>0</v>
      </c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>
        <v>0</v>
      </c>
      <c r="AT197" t="s">
        <v>423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>
        <f>0</f>
        <v>0</v>
      </c>
      <c r="CJ197">
        <v>0</v>
      </c>
    </row>
    <row r="198" spans="1:88" x14ac:dyDescent="0.25">
      <c r="A198" s="5" t="s">
        <v>424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>
        <v>0</v>
      </c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>
        <v>0</v>
      </c>
      <c r="AT198" t="s">
        <v>424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  <c r="CB198" s="7">
        <v>0</v>
      </c>
      <c r="CC198" s="7">
        <v>0</v>
      </c>
      <c r="CD198" s="7">
        <v>0</v>
      </c>
      <c r="CE198" s="7">
        <v>0</v>
      </c>
      <c r="CF198" s="7">
        <v>0</v>
      </c>
      <c r="CG198" s="7">
        <v>0</v>
      </c>
      <c r="CH198" s="7">
        <v>0</v>
      </c>
      <c r="CI198">
        <f>0</f>
        <v>0</v>
      </c>
      <c r="CJ198">
        <v>0</v>
      </c>
    </row>
    <row r="199" spans="1:88" x14ac:dyDescent="0.25">
      <c r="A199" s="5" t="s">
        <v>428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>
        <v>619.51800000000003</v>
      </c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>
        <v>619.51800000000003</v>
      </c>
      <c r="AT199" t="s">
        <v>428</v>
      </c>
      <c r="AU199" s="7">
        <f t="shared" ref="AU199:BT199" si="234">(0)/619.518</f>
        <v>0</v>
      </c>
      <c r="AV199" s="7">
        <f t="shared" si="234"/>
        <v>0</v>
      </c>
      <c r="AW199" s="7">
        <f t="shared" si="234"/>
        <v>0</v>
      </c>
      <c r="AX199" s="7">
        <f t="shared" si="234"/>
        <v>0</v>
      </c>
      <c r="AY199" s="7">
        <f t="shared" si="234"/>
        <v>0</v>
      </c>
      <c r="AZ199" s="7">
        <f t="shared" si="234"/>
        <v>0</v>
      </c>
      <c r="BA199" s="7">
        <f t="shared" si="234"/>
        <v>0</v>
      </c>
      <c r="BB199" s="7">
        <f t="shared" si="234"/>
        <v>0</v>
      </c>
      <c r="BC199" s="7">
        <f t="shared" si="234"/>
        <v>0</v>
      </c>
      <c r="BD199" s="7">
        <f t="shared" si="234"/>
        <v>0</v>
      </c>
      <c r="BE199" s="7">
        <f t="shared" si="234"/>
        <v>0</v>
      </c>
      <c r="BF199" s="7">
        <f t="shared" si="234"/>
        <v>0</v>
      </c>
      <c r="BG199" s="7">
        <f t="shared" si="234"/>
        <v>0</v>
      </c>
      <c r="BH199" s="7">
        <f t="shared" si="234"/>
        <v>0</v>
      </c>
      <c r="BI199" s="7">
        <f t="shared" si="234"/>
        <v>0</v>
      </c>
      <c r="BJ199" s="7">
        <f t="shared" si="234"/>
        <v>0</v>
      </c>
      <c r="BK199" s="7">
        <f t="shared" si="234"/>
        <v>0</v>
      </c>
      <c r="BL199" s="7">
        <f t="shared" si="234"/>
        <v>0</v>
      </c>
      <c r="BM199" s="7">
        <f t="shared" si="234"/>
        <v>0</v>
      </c>
      <c r="BN199" s="7">
        <f t="shared" si="234"/>
        <v>0</v>
      </c>
      <c r="BO199" s="7">
        <f t="shared" si="234"/>
        <v>0</v>
      </c>
      <c r="BP199" s="7">
        <f t="shared" si="234"/>
        <v>0</v>
      </c>
      <c r="BQ199" s="7">
        <f t="shared" si="234"/>
        <v>0</v>
      </c>
      <c r="BR199" s="7">
        <f t="shared" si="234"/>
        <v>0</v>
      </c>
      <c r="BS199" s="7">
        <f t="shared" si="234"/>
        <v>0</v>
      </c>
      <c r="BT199" s="7">
        <f t="shared" si="234"/>
        <v>0</v>
      </c>
      <c r="BU199" s="7">
        <v>1</v>
      </c>
      <c r="BV199" s="7">
        <f t="shared" ref="BV199:CH199" si="235">(0)/619.518</f>
        <v>0</v>
      </c>
      <c r="BW199" s="7">
        <f t="shared" si="235"/>
        <v>0</v>
      </c>
      <c r="BX199" s="7">
        <f t="shared" si="235"/>
        <v>0</v>
      </c>
      <c r="BY199" s="7">
        <f t="shared" si="235"/>
        <v>0</v>
      </c>
      <c r="BZ199" s="7">
        <f t="shared" si="235"/>
        <v>0</v>
      </c>
      <c r="CA199" s="7">
        <f t="shared" si="235"/>
        <v>0</v>
      </c>
      <c r="CB199" s="7">
        <f t="shared" si="235"/>
        <v>0</v>
      </c>
      <c r="CC199" s="7">
        <f t="shared" si="235"/>
        <v>0</v>
      </c>
      <c r="CD199" s="7">
        <f t="shared" si="235"/>
        <v>0</v>
      </c>
      <c r="CE199" s="7">
        <f t="shared" si="235"/>
        <v>0</v>
      </c>
      <c r="CF199" s="7">
        <f t="shared" si="235"/>
        <v>0</v>
      </c>
      <c r="CG199" s="7">
        <f t="shared" si="235"/>
        <v>0</v>
      </c>
      <c r="CH199" s="7">
        <f t="shared" si="235"/>
        <v>0</v>
      </c>
      <c r="CI199">
        <f>0</f>
        <v>0</v>
      </c>
      <c r="CJ199">
        <v>619.51800000000003</v>
      </c>
    </row>
    <row r="200" spans="1:88" x14ac:dyDescent="0.25">
      <c r="A200" s="5" t="s">
        <v>425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>
        <v>0</v>
      </c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>
        <v>0</v>
      </c>
      <c r="AT200" t="s">
        <v>425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>
        <f>0</f>
        <v>0</v>
      </c>
      <c r="CJ200">
        <v>0</v>
      </c>
    </row>
    <row r="201" spans="1:88" x14ac:dyDescent="0.25">
      <c r="A201" s="5" t="s">
        <v>426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>
        <v>0</v>
      </c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>
        <v>0</v>
      </c>
      <c r="AT201" t="s">
        <v>426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>
        <f>0</f>
        <v>0</v>
      </c>
      <c r="CJ201">
        <v>0</v>
      </c>
    </row>
    <row r="202" spans="1:88" x14ac:dyDescent="0.25">
      <c r="A202" s="5" t="s">
        <v>427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>
        <v>0</v>
      </c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>
        <v>0</v>
      </c>
      <c r="AT202" t="s">
        <v>427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>
        <f>0</f>
        <v>0</v>
      </c>
      <c r="CJ202">
        <v>0</v>
      </c>
    </row>
    <row r="203" spans="1:88" x14ac:dyDescent="0.25">
      <c r="A203" s="5" t="s">
        <v>431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>
        <v>31595.417999999998</v>
      </c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>
        <v>31595.417999999998</v>
      </c>
      <c r="AT203" t="s">
        <v>431</v>
      </c>
      <c r="AU203" s="7">
        <f t="shared" ref="AU203:BT203" si="236">(0)/31595.418</f>
        <v>0</v>
      </c>
      <c r="AV203" s="7">
        <f t="shared" si="236"/>
        <v>0</v>
      </c>
      <c r="AW203" s="7">
        <f t="shared" si="236"/>
        <v>0</v>
      </c>
      <c r="AX203" s="7">
        <f t="shared" si="236"/>
        <v>0</v>
      </c>
      <c r="AY203" s="7">
        <f t="shared" si="236"/>
        <v>0</v>
      </c>
      <c r="AZ203" s="7">
        <f t="shared" si="236"/>
        <v>0</v>
      </c>
      <c r="BA203" s="7">
        <f t="shared" si="236"/>
        <v>0</v>
      </c>
      <c r="BB203" s="7">
        <f t="shared" si="236"/>
        <v>0</v>
      </c>
      <c r="BC203" s="7">
        <f t="shared" si="236"/>
        <v>0</v>
      </c>
      <c r="BD203" s="7">
        <f t="shared" si="236"/>
        <v>0</v>
      </c>
      <c r="BE203" s="7">
        <f t="shared" si="236"/>
        <v>0</v>
      </c>
      <c r="BF203" s="7">
        <f t="shared" si="236"/>
        <v>0</v>
      </c>
      <c r="BG203" s="7">
        <f t="shared" si="236"/>
        <v>0</v>
      </c>
      <c r="BH203" s="7">
        <f t="shared" si="236"/>
        <v>0</v>
      </c>
      <c r="BI203" s="7">
        <f t="shared" si="236"/>
        <v>0</v>
      </c>
      <c r="BJ203" s="7">
        <f t="shared" si="236"/>
        <v>0</v>
      </c>
      <c r="BK203" s="7">
        <f t="shared" si="236"/>
        <v>0</v>
      </c>
      <c r="BL203" s="7">
        <f t="shared" si="236"/>
        <v>0</v>
      </c>
      <c r="BM203" s="7">
        <f t="shared" si="236"/>
        <v>0</v>
      </c>
      <c r="BN203" s="7">
        <f t="shared" si="236"/>
        <v>0</v>
      </c>
      <c r="BO203" s="7">
        <f t="shared" si="236"/>
        <v>0</v>
      </c>
      <c r="BP203" s="7">
        <f t="shared" si="236"/>
        <v>0</v>
      </c>
      <c r="BQ203" s="7">
        <f t="shared" si="236"/>
        <v>0</v>
      </c>
      <c r="BR203" s="7">
        <f t="shared" si="236"/>
        <v>0</v>
      </c>
      <c r="BS203" s="7">
        <f t="shared" si="236"/>
        <v>0</v>
      </c>
      <c r="BT203" s="7">
        <f t="shared" si="236"/>
        <v>0</v>
      </c>
      <c r="BU203" s="7">
        <v>1</v>
      </c>
      <c r="BV203" s="7">
        <f t="shared" ref="BV203:CH203" si="237">(0)/31595.418</f>
        <v>0</v>
      </c>
      <c r="BW203" s="7">
        <f t="shared" si="237"/>
        <v>0</v>
      </c>
      <c r="BX203" s="7">
        <f t="shared" si="237"/>
        <v>0</v>
      </c>
      <c r="BY203" s="7">
        <f t="shared" si="237"/>
        <v>0</v>
      </c>
      <c r="BZ203" s="7">
        <f t="shared" si="237"/>
        <v>0</v>
      </c>
      <c r="CA203" s="7">
        <f t="shared" si="237"/>
        <v>0</v>
      </c>
      <c r="CB203" s="7">
        <f t="shared" si="237"/>
        <v>0</v>
      </c>
      <c r="CC203" s="7">
        <f t="shared" si="237"/>
        <v>0</v>
      </c>
      <c r="CD203" s="7">
        <f t="shared" si="237"/>
        <v>0</v>
      </c>
      <c r="CE203" s="7">
        <f t="shared" si="237"/>
        <v>0</v>
      </c>
      <c r="CF203" s="7">
        <f t="shared" si="237"/>
        <v>0</v>
      </c>
      <c r="CG203" s="7">
        <f t="shared" si="237"/>
        <v>0</v>
      </c>
      <c r="CH203" s="7">
        <f t="shared" si="237"/>
        <v>0</v>
      </c>
      <c r="CI203">
        <f>0</f>
        <v>0</v>
      </c>
      <c r="CJ203">
        <v>31595.417999999998</v>
      </c>
    </row>
    <row r="204" spans="1:88" x14ac:dyDescent="0.25">
      <c r="A204" s="5" t="s">
        <v>430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>
        <v>3717.1080000000002</v>
      </c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>
        <v>3717.1080000000002</v>
      </c>
      <c r="AT204" t="s">
        <v>430</v>
      </c>
      <c r="AU204" s="7">
        <f t="shared" ref="AU204:BT204" si="238">(0)/3717.108</f>
        <v>0</v>
      </c>
      <c r="AV204" s="7">
        <f t="shared" si="238"/>
        <v>0</v>
      </c>
      <c r="AW204" s="7">
        <f t="shared" si="238"/>
        <v>0</v>
      </c>
      <c r="AX204" s="7">
        <f t="shared" si="238"/>
        <v>0</v>
      </c>
      <c r="AY204" s="7">
        <f t="shared" si="238"/>
        <v>0</v>
      </c>
      <c r="AZ204" s="7">
        <f t="shared" si="238"/>
        <v>0</v>
      </c>
      <c r="BA204" s="7">
        <f t="shared" si="238"/>
        <v>0</v>
      </c>
      <c r="BB204" s="7">
        <f t="shared" si="238"/>
        <v>0</v>
      </c>
      <c r="BC204" s="7">
        <f t="shared" si="238"/>
        <v>0</v>
      </c>
      <c r="BD204" s="7">
        <f t="shared" si="238"/>
        <v>0</v>
      </c>
      <c r="BE204" s="7">
        <f t="shared" si="238"/>
        <v>0</v>
      </c>
      <c r="BF204" s="7">
        <f t="shared" si="238"/>
        <v>0</v>
      </c>
      <c r="BG204" s="7">
        <f t="shared" si="238"/>
        <v>0</v>
      </c>
      <c r="BH204" s="7">
        <f t="shared" si="238"/>
        <v>0</v>
      </c>
      <c r="BI204" s="7">
        <f t="shared" si="238"/>
        <v>0</v>
      </c>
      <c r="BJ204" s="7">
        <f t="shared" si="238"/>
        <v>0</v>
      </c>
      <c r="BK204" s="7">
        <f t="shared" si="238"/>
        <v>0</v>
      </c>
      <c r="BL204" s="7">
        <f t="shared" si="238"/>
        <v>0</v>
      </c>
      <c r="BM204" s="7">
        <f t="shared" si="238"/>
        <v>0</v>
      </c>
      <c r="BN204" s="7">
        <f t="shared" si="238"/>
        <v>0</v>
      </c>
      <c r="BO204" s="7">
        <f t="shared" si="238"/>
        <v>0</v>
      </c>
      <c r="BP204" s="7">
        <f t="shared" si="238"/>
        <v>0</v>
      </c>
      <c r="BQ204" s="7">
        <f t="shared" si="238"/>
        <v>0</v>
      </c>
      <c r="BR204" s="7">
        <f t="shared" si="238"/>
        <v>0</v>
      </c>
      <c r="BS204" s="7">
        <f t="shared" si="238"/>
        <v>0</v>
      </c>
      <c r="BT204" s="7">
        <f t="shared" si="238"/>
        <v>0</v>
      </c>
      <c r="BU204" s="7">
        <v>1</v>
      </c>
      <c r="BV204" s="7">
        <f t="shared" ref="BV204:CH204" si="239">(0)/3717.108</f>
        <v>0</v>
      </c>
      <c r="BW204" s="7">
        <f t="shared" si="239"/>
        <v>0</v>
      </c>
      <c r="BX204" s="7">
        <f t="shared" si="239"/>
        <v>0</v>
      </c>
      <c r="BY204" s="7">
        <f t="shared" si="239"/>
        <v>0</v>
      </c>
      <c r="BZ204" s="7">
        <f t="shared" si="239"/>
        <v>0</v>
      </c>
      <c r="CA204" s="7">
        <f t="shared" si="239"/>
        <v>0</v>
      </c>
      <c r="CB204" s="7">
        <f t="shared" si="239"/>
        <v>0</v>
      </c>
      <c r="CC204" s="7">
        <f t="shared" si="239"/>
        <v>0</v>
      </c>
      <c r="CD204" s="7">
        <f t="shared" si="239"/>
        <v>0</v>
      </c>
      <c r="CE204" s="7">
        <f t="shared" si="239"/>
        <v>0</v>
      </c>
      <c r="CF204" s="7">
        <f t="shared" si="239"/>
        <v>0</v>
      </c>
      <c r="CG204" s="7">
        <f t="shared" si="239"/>
        <v>0</v>
      </c>
      <c r="CH204" s="7">
        <f t="shared" si="239"/>
        <v>0</v>
      </c>
      <c r="CI204">
        <f>0</f>
        <v>0</v>
      </c>
      <c r="CJ204">
        <v>3717.1080000000002</v>
      </c>
    </row>
    <row r="205" spans="1:88" x14ac:dyDescent="0.25">
      <c r="A205" s="5" t="s">
        <v>433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>
        <v>0</v>
      </c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>
        <v>0</v>
      </c>
      <c r="AT205" t="s">
        <v>433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0</v>
      </c>
      <c r="CA205" s="7">
        <v>0</v>
      </c>
      <c r="CB205" s="7">
        <v>0</v>
      </c>
      <c r="CC205" s="7">
        <v>0</v>
      </c>
      <c r="CD205" s="7">
        <v>0</v>
      </c>
      <c r="CE205" s="7">
        <v>0</v>
      </c>
      <c r="CF205" s="7">
        <v>0</v>
      </c>
      <c r="CG205" s="7">
        <v>0</v>
      </c>
      <c r="CH205" s="7">
        <v>0</v>
      </c>
      <c r="CI205">
        <f>0</f>
        <v>0</v>
      </c>
      <c r="CJ205">
        <v>0</v>
      </c>
    </row>
    <row r="206" spans="1:88" x14ac:dyDescent="0.25">
      <c r="A206" s="5" t="s">
        <v>432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>
        <v>0</v>
      </c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>
        <v>0</v>
      </c>
      <c r="AT206" t="s">
        <v>432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 s="7">
        <v>0</v>
      </c>
      <c r="CC206" s="7">
        <v>0</v>
      </c>
      <c r="CD206" s="7">
        <v>0</v>
      </c>
      <c r="CE206" s="7">
        <v>0</v>
      </c>
      <c r="CF206" s="7">
        <v>0</v>
      </c>
      <c r="CG206" s="7">
        <v>0</v>
      </c>
      <c r="CH206" s="7">
        <v>0</v>
      </c>
      <c r="CI206">
        <f>0</f>
        <v>0</v>
      </c>
      <c r="CJ206">
        <v>0</v>
      </c>
    </row>
    <row r="207" spans="1:88" x14ac:dyDescent="0.25">
      <c r="A207" s="5" t="s">
        <v>435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>
        <v>1239.0360000000001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>
        <v>1239.0360000000001</v>
      </c>
      <c r="AT207" t="s">
        <v>435</v>
      </c>
      <c r="AU207" s="7">
        <f t="shared" ref="AU207:BT207" si="240">(0)/1239.036</f>
        <v>0</v>
      </c>
      <c r="AV207" s="7">
        <f t="shared" si="240"/>
        <v>0</v>
      </c>
      <c r="AW207" s="7">
        <f t="shared" si="240"/>
        <v>0</v>
      </c>
      <c r="AX207" s="7">
        <f t="shared" si="240"/>
        <v>0</v>
      </c>
      <c r="AY207" s="7">
        <f t="shared" si="240"/>
        <v>0</v>
      </c>
      <c r="AZ207" s="7">
        <f t="shared" si="240"/>
        <v>0</v>
      </c>
      <c r="BA207" s="7">
        <f t="shared" si="240"/>
        <v>0</v>
      </c>
      <c r="BB207" s="7">
        <f t="shared" si="240"/>
        <v>0</v>
      </c>
      <c r="BC207" s="7">
        <f t="shared" si="240"/>
        <v>0</v>
      </c>
      <c r="BD207" s="7">
        <f t="shared" si="240"/>
        <v>0</v>
      </c>
      <c r="BE207" s="7">
        <f t="shared" si="240"/>
        <v>0</v>
      </c>
      <c r="BF207" s="7">
        <f t="shared" si="240"/>
        <v>0</v>
      </c>
      <c r="BG207" s="7">
        <f t="shared" si="240"/>
        <v>0</v>
      </c>
      <c r="BH207" s="7">
        <f t="shared" si="240"/>
        <v>0</v>
      </c>
      <c r="BI207" s="7">
        <f t="shared" si="240"/>
        <v>0</v>
      </c>
      <c r="BJ207" s="7">
        <f t="shared" si="240"/>
        <v>0</v>
      </c>
      <c r="BK207" s="7">
        <f t="shared" si="240"/>
        <v>0</v>
      </c>
      <c r="BL207" s="7">
        <f t="shared" si="240"/>
        <v>0</v>
      </c>
      <c r="BM207" s="7">
        <f t="shared" si="240"/>
        <v>0</v>
      </c>
      <c r="BN207" s="7">
        <f t="shared" si="240"/>
        <v>0</v>
      </c>
      <c r="BO207" s="7">
        <f t="shared" si="240"/>
        <v>0</v>
      </c>
      <c r="BP207" s="7">
        <f t="shared" si="240"/>
        <v>0</v>
      </c>
      <c r="BQ207" s="7">
        <f t="shared" si="240"/>
        <v>0</v>
      </c>
      <c r="BR207" s="7">
        <f t="shared" si="240"/>
        <v>0</v>
      </c>
      <c r="BS207" s="7">
        <f t="shared" si="240"/>
        <v>0</v>
      </c>
      <c r="BT207" s="7">
        <f t="shared" si="240"/>
        <v>0</v>
      </c>
      <c r="BU207" s="7">
        <v>1</v>
      </c>
      <c r="BV207" s="7">
        <f t="shared" ref="BV207:CH207" si="241">(0)/1239.036</f>
        <v>0</v>
      </c>
      <c r="BW207" s="7">
        <f t="shared" si="241"/>
        <v>0</v>
      </c>
      <c r="BX207" s="7">
        <f t="shared" si="241"/>
        <v>0</v>
      </c>
      <c r="BY207" s="7">
        <f t="shared" si="241"/>
        <v>0</v>
      </c>
      <c r="BZ207" s="7">
        <f t="shared" si="241"/>
        <v>0</v>
      </c>
      <c r="CA207" s="7">
        <f t="shared" si="241"/>
        <v>0</v>
      </c>
      <c r="CB207" s="7">
        <f t="shared" si="241"/>
        <v>0</v>
      </c>
      <c r="CC207" s="7">
        <f t="shared" si="241"/>
        <v>0</v>
      </c>
      <c r="CD207" s="7">
        <f t="shared" si="241"/>
        <v>0</v>
      </c>
      <c r="CE207" s="7">
        <f t="shared" si="241"/>
        <v>0</v>
      </c>
      <c r="CF207" s="7">
        <f t="shared" si="241"/>
        <v>0</v>
      </c>
      <c r="CG207" s="7">
        <f t="shared" si="241"/>
        <v>0</v>
      </c>
      <c r="CH207" s="7">
        <f t="shared" si="241"/>
        <v>0</v>
      </c>
      <c r="CI207">
        <f>0</f>
        <v>0</v>
      </c>
      <c r="CJ207">
        <v>1239.0360000000001</v>
      </c>
    </row>
    <row r="208" spans="1:88" x14ac:dyDescent="0.25">
      <c r="A208" s="5" t="s">
        <v>434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>
        <v>0</v>
      </c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>
        <v>0</v>
      </c>
      <c r="AT208" t="s">
        <v>434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0</v>
      </c>
      <c r="CI208">
        <f>0</f>
        <v>0</v>
      </c>
      <c r="CJ208">
        <v>0</v>
      </c>
    </row>
    <row r="209" spans="1:88" x14ac:dyDescent="0.25">
      <c r="A209" s="5" t="s">
        <v>437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>
        <v>0</v>
      </c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>
        <v>0</v>
      </c>
      <c r="AT209" t="s">
        <v>437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0</v>
      </c>
      <c r="CH209" s="7">
        <v>0</v>
      </c>
      <c r="CI209">
        <f>0</f>
        <v>0</v>
      </c>
      <c r="CJ209">
        <v>0</v>
      </c>
    </row>
    <row r="210" spans="1:88" x14ac:dyDescent="0.25">
      <c r="A210" s="5" t="s">
        <v>436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>
        <v>6814.6979999999994</v>
      </c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>
        <v>6814.6979999999994</v>
      </c>
      <c r="AT210" t="s">
        <v>436</v>
      </c>
      <c r="AU210" s="7">
        <f t="shared" ref="AU210:BT210" si="242">(0)/6814.698</f>
        <v>0</v>
      </c>
      <c r="AV210" s="7">
        <f t="shared" si="242"/>
        <v>0</v>
      </c>
      <c r="AW210" s="7">
        <f t="shared" si="242"/>
        <v>0</v>
      </c>
      <c r="AX210" s="7">
        <f t="shared" si="242"/>
        <v>0</v>
      </c>
      <c r="AY210" s="7">
        <f t="shared" si="242"/>
        <v>0</v>
      </c>
      <c r="AZ210" s="7">
        <f t="shared" si="242"/>
        <v>0</v>
      </c>
      <c r="BA210" s="7">
        <f t="shared" si="242"/>
        <v>0</v>
      </c>
      <c r="BB210" s="7">
        <f t="shared" si="242"/>
        <v>0</v>
      </c>
      <c r="BC210" s="7">
        <f t="shared" si="242"/>
        <v>0</v>
      </c>
      <c r="BD210" s="7">
        <f t="shared" si="242"/>
        <v>0</v>
      </c>
      <c r="BE210" s="7">
        <f t="shared" si="242"/>
        <v>0</v>
      </c>
      <c r="BF210" s="7">
        <f t="shared" si="242"/>
        <v>0</v>
      </c>
      <c r="BG210" s="7">
        <f t="shared" si="242"/>
        <v>0</v>
      </c>
      <c r="BH210" s="7">
        <f t="shared" si="242"/>
        <v>0</v>
      </c>
      <c r="BI210" s="7">
        <f t="shared" si="242"/>
        <v>0</v>
      </c>
      <c r="BJ210" s="7">
        <f t="shared" si="242"/>
        <v>0</v>
      </c>
      <c r="BK210" s="7">
        <f t="shared" si="242"/>
        <v>0</v>
      </c>
      <c r="BL210" s="7">
        <f t="shared" si="242"/>
        <v>0</v>
      </c>
      <c r="BM210" s="7">
        <f t="shared" si="242"/>
        <v>0</v>
      </c>
      <c r="BN210" s="7">
        <f t="shared" si="242"/>
        <v>0</v>
      </c>
      <c r="BO210" s="7">
        <f t="shared" si="242"/>
        <v>0</v>
      </c>
      <c r="BP210" s="7">
        <f t="shared" si="242"/>
        <v>0</v>
      </c>
      <c r="BQ210" s="7">
        <f t="shared" si="242"/>
        <v>0</v>
      </c>
      <c r="BR210" s="7">
        <f t="shared" si="242"/>
        <v>0</v>
      </c>
      <c r="BS210" s="7">
        <f t="shared" si="242"/>
        <v>0</v>
      </c>
      <c r="BT210" s="7">
        <f t="shared" si="242"/>
        <v>0</v>
      </c>
      <c r="BU210" s="7">
        <v>1</v>
      </c>
      <c r="BV210" s="7">
        <f t="shared" ref="BV210:CH210" si="243">(0)/6814.698</f>
        <v>0</v>
      </c>
      <c r="BW210" s="7">
        <f t="shared" si="243"/>
        <v>0</v>
      </c>
      <c r="BX210" s="7">
        <f t="shared" si="243"/>
        <v>0</v>
      </c>
      <c r="BY210" s="7">
        <f t="shared" si="243"/>
        <v>0</v>
      </c>
      <c r="BZ210" s="7">
        <f t="shared" si="243"/>
        <v>0</v>
      </c>
      <c r="CA210" s="7">
        <f t="shared" si="243"/>
        <v>0</v>
      </c>
      <c r="CB210" s="7">
        <f t="shared" si="243"/>
        <v>0</v>
      </c>
      <c r="CC210" s="7">
        <f t="shared" si="243"/>
        <v>0</v>
      </c>
      <c r="CD210" s="7">
        <f t="shared" si="243"/>
        <v>0</v>
      </c>
      <c r="CE210" s="7">
        <f t="shared" si="243"/>
        <v>0</v>
      </c>
      <c r="CF210" s="7">
        <f t="shared" si="243"/>
        <v>0</v>
      </c>
      <c r="CG210" s="7">
        <f t="shared" si="243"/>
        <v>0</v>
      </c>
      <c r="CH210" s="7">
        <f t="shared" si="243"/>
        <v>0</v>
      </c>
      <c r="CI210">
        <f>0</f>
        <v>0</v>
      </c>
      <c r="CJ210">
        <v>6814.6979999999994</v>
      </c>
    </row>
    <row r="211" spans="1:88" x14ac:dyDescent="0.25">
      <c r="A211" s="5" t="s">
        <v>446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>
        <v>0</v>
      </c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>
        <v>0</v>
      </c>
      <c r="AT211" t="s">
        <v>446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</v>
      </c>
      <c r="CH211" s="7">
        <v>0</v>
      </c>
      <c r="CI211">
        <f>0</f>
        <v>0</v>
      </c>
      <c r="CJ211">
        <v>0</v>
      </c>
    </row>
    <row r="212" spans="1:88" x14ac:dyDescent="0.25">
      <c r="A212" s="5" t="s">
        <v>438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>
        <v>1239.0360000000001</v>
      </c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>
        <v>1239.0360000000001</v>
      </c>
      <c r="AT212" t="s">
        <v>438</v>
      </c>
      <c r="AU212" s="7">
        <f t="shared" ref="AU212:BT212" si="244">(0)/1239.036</f>
        <v>0</v>
      </c>
      <c r="AV212" s="7">
        <f t="shared" si="244"/>
        <v>0</v>
      </c>
      <c r="AW212" s="7">
        <f t="shared" si="244"/>
        <v>0</v>
      </c>
      <c r="AX212" s="7">
        <f t="shared" si="244"/>
        <v>0</v>
      </c>
      <c r="AY212" s="7">
        <f t="shared" si="244"/>
        <v>0</v>
      </c>
      <c r="AZ212" s="7">
        <f t="shared" si="244"/>
        <v>0</v>
      </c>
      <c r="BA212" s="7">
        <f t="shared" si="244"/>
        <v>0</v>
      </c>
      <c r="BB212" s="7">
        <f t="shared" si="244"/>
        <v>0</v>
      </c>
      <c r="BC212" s="7">
        <f t="shared" si="244"/>
        <v>0</v>
      </c>
      <c r="BD212" s="7">
        <f t="shared" si="244"/>
        <v>0</v>
      </c>
      <c r="BE212" s="7">
        <f t="shared" si="244"/>
        <v>0</v>
      </c>
      <c r="BF212" s="7">
        <f t="shared" si="244"/>
        <v>0</v>
      </c>
      <c r="BG212" s="7">
        <f t="shared" si="244"/>
        <v>0</v>
      </c>
      <c r="BH212" s="7">
        <f t="shared" si="244"/>
        <v>0</v>
      </c>
      <c r="BI212" s="7">
        <f t="shared" si="244"/>
        <v>0</v>
      </c>
      <c r="BJ212" s="7">
        <f t="shared" si="244"/>
        <v>0</v>
      </c>
      <c r="BK212" s="7">
        <f t="shared" si="244"/>
        <v>0</v>
      </c>
      <c r="BL212" s="7">
        <f t="shared" si="244"/>
        <v>0</v>
      </c>
      <c r="BM212" s="7">
        <f t="shared" si="244"/>
        <v>0</v>
      </c>
      <c r="BN212" s="7">
        <f t="shared" si="244"/>
        <v>0</v>
      </c>
      <c r="BO212" s="7">
        <f t="shared" si="244"/>
        <v>0</v>
      </c>
      <c r="BP212" s="7">
        <f t="shared" si="244"/>
        <v>0</v>
      </c>
      <c r="BQ212" s="7">
        <f t="shared" si="244"/>
        <v>0</v>
      </c>
      <c r="BR212" s="7">
        <f t="shared" si="244"/>
        <v>0</v>
      </c>
      <c r="BS212" s="7">
        <f t="shared" si="244"/>
        <v>0</v>
      </c>
      <c r="BT212" s="7">
        <f t="shared" si="244"/>
        <v>0</v>
      </c>
      <c r="BU212" s="7">
        <v>1</v>
      </c>
      <c r="BV212" s="7">
        <f t="shared" ref="BV212:CH212" si="245">(0)/1239.036</f>
        <v>0</v>
      </c>
      <c r="BW212" s="7">
        <f t="shared" si="245"/>
        <v>0</v>
      </c>
      <c r="BX212" s="7">
        <f t="shared" si="245"/>
        <v>0</v>
      </c>
      <c r="BY212" s="7">
        <f t="shared" si="245"/>
        <v>0</v>
      </c>
      <c r="BZ212" s="7">
        <f t="shared" si="245"/>
        <v>0</v>
      </c>
      <c r="CA212" s="7">
        <f t="shared" si="245"/>
        <v>0</v>
      </c>
      <c r="CB212" s="7">
        <f t="shared" si="245"/>
        <v>0</v>
      </c>
      <c r="CC212" s="7">
        <f t="shared" si="245"/>
        <v>0</v>
      </c>
      <c r="CD212" s="7">
        <f t="shared" si="245"/>
        <v>0</v>
      </c>
      <c r="CE212" s="7">
        <f t="shared" si="245"/>
        <v>0</v>
      </c>
      <c r="CF212" s="7">
        <f t="shared" si="245"/>
        <v>0</v>
      </c>
      <c r="CG212" s="7">
        <f t="shared" si="245"/>
        <v>0</v>
      </c>
      <c r="CH212" s="7">
        <f t="shared" si="245"/>
        <v>0</v>
      </c>
      <c r="CI212">
        <f>0</f>
        <v>0</v>
      </c>
      <c r="CJ212">
        <v>1239.0360000000001</v>
      </c>
    </row>
    <row r="213" spans="1:88" x14ac:dyDescent="0.25">
      <c r="A213" s="5" t="s">
        <v>440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>
        <v>6195.18</v>
      </c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>
        <v>6195.18</v>
      </c>
      <c r="AT213" t="s">
        <v>440</v>
      </c>
      <c r="AU213" s="7">
        <f t="shared" ref="AU213:BT213" si="246">(0)/6195.18</f>
        <v>0</v>
      </c>
      <c r="AV213" s="7">
        <f t="shared" si="246"/>
        <v>0</v>
      </c>
      <c r="AW213" s="7">
        <f t="shared" si="246"/>
        <v>0</v>
      </c>
      <c r="AX213" s="7">
        <f t="shared" si="246"/>
        <v>0</v>
      </c>
      <c r="AY213" s="7">
        <f t="shared" si="246"/>
        <v>0</v>
      </c>
      <c r="AZ213" s="7">
        <f t="shared" si="246"/>
        <v>0</v>
      </c>
      <c r="BA213" s="7">
        <f t="shared" si="246"/>
        <v>0</v>
      </c>
      <c r="BB213" s="7">
        <f t="shared" si="246"/>
        <v>0</v>
      </c>
      <c r="BC213" s="7">
        <f t="shared" si="246"/>
        <v>0</v>
      </c>
      <c r="BD213" s="7">
        <f t="shared" si="246"/>
        <v>0</v>
      </c>
      <c r="BE213" s="7">
        <f t="shared" si="246"/>
        <v>0</v>
      </c>
      <c r="BF213" s="7">
        <f t="shared" si="246"/>
        <v>0</v>
      </c>
      <c r="BG213" s="7">
        <f t="shared" si="246"/>
        <v>0</v>
      </c>
      <c r="BH213" s="7">
        <f t="shared" si="246"/>
        <v>0</v>
      </c>
      <c r="BI213" s="7">
        <f t="shared" si="246"/>
        <v>0</v>
      </c>
      <c r="BJ213" s="7">
        <f t="shared" si="246"/>
        <v>0</v>
      </c>
      <c r="BK213" s="7">
        <f t="shared" si="246"/>
        <v>0</v>
      </c>
      <c r="BL213" s="7">
        <f t="shared" si="246"/>
        <v>0</v>
      </c>
      <c r="BM213" s="7">
        <f t="shared" si="246"/>
        <v>0</v>
      </c>
      <c r="BN213" s="7">
        <f t="shared" si="246"/>
        <v>0</v>
      </c>
      <c r="BO213" s="7">
        <f t="shared" si="246"/>
        <v>0</v>
      </c>
      <c r="BP213" s="7">
        <f t="shared" si="246"/>
        <v>0</v>
      </c>
      <c r="BQ213" s="7">
        <f t="shared" si="246"/>
        <v>0</v>
      </c>
      <c r="BR213" s="7">
        <f t="shared" si="246"/>
        <v>0</v>
      </c>
      <c r="BS213" s="7">
        <f t="shared" si="246"/>
        <v>0</v>
      </c>
      <c r="BT213" s="7">
        <f t="shared" si="246"/>
        <v>0</v>
      </c>
      <c r="BU213" s="7">
        <v>1</v>
      </c>
      <c r="BV213" s="7">
        <f t="shared" ref="BV213:CH213" si="247">(0)/6195.18</f>
        <v>0</v>
      </c>
      <c r="BW213" s="7">
        <f t="shared" si="247"/>
        <v>0</v>
      </c>
      <c r="BX213" s="7">
        <f t="shared" si="247"/>
        <v>0</v>
      </c>
      <c r="BY213" s="7">
        <f t="shared" si="247"/>
        <v>0</v>
      </c>
      <c r="BZ213" s="7">
        <f t="shared" si="247"/>
        <v>0</v>
      </c>
      <c r="CA213" s="7">
        <f t="shared" si="247"/>
        <v>0</v>
      </c>
      <c r="CB213" s="7">
        <f t="shared" si="247"/>
        <v>0</v>
      </c>
      <c r="CC213" s="7">
        <f t="shared" si="247"/>
        <v>0</v>
      </c>
      <c r="CD213" s="7">
        <f t="shared" si="247"/>
        <v>0</v>
      </c>
      <c r="CE213" s="7">
        <f t="shared" si="247"/>
        <v>0</v>
      </c>
      <c r="CF213" s="7">
        <f t="shared" si="247"/>
        <v>0</v>
      </c>
      <c r="CG213" s="7">
        <f t="shared" si="247"/>
        <v>0</v>
      </c>
      <c r="CH213" s="7">
        <f t="shared" si="247"/>
        <v>0</v>
      </c>
      <c r="CI213">
        <f>0</f>
        <v>0</v>
      </c>
      <c r="CJ213">
        <v>6195.18</v>
      </c>
    </row>
    <row r="214" spans="1:88" x14ac:dyDescent="0.25">
      <c r="A214" s="5" t="s">
        <v>439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>
        <v>619.51800000000003</v>
      </c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>
        <v>619.51800000000003</v>
      </c>
      <c r="AT214" t="s">
        <v>439</v>
      </c>
      <c r="AU214" s="7">
        <f t="shared" ref="AU214:BT214" si="248">(0)/619.518</f>
        <v>0</v>
      </c>
      <c r="AV214" s="7">
        <f t="shared" si="248"/>
        <v>0</v>
      </c>
      <c r="AW214" s="7">
        <f t="shared" si="248"/>
        <v>0</v>
      </c>
      <c r="AX214" s="7">
        <f t="shared" si="248"/>
        <v>0</v>
      </c>
      <c r="AY214" s="7">
        <f t="shared" si="248"/>
        <v>0</v>
      </c>
      <c r="AZ214" s="7">
        <f t="shared" si="248"/>
        <v>0</v>
      </c>
      <c r="BA214" s="7">
        <f t="shared" si="248"/>
        <v>0</v>
      </c>
      <c r="BB214" s="7">
        <f t="shared" si="248"/>
        <v>0</v>
      </c>
      <c r="BC214" s="7">
        <f t="shared" si="248"/>
        <v>0</v>
      </c>
      <c r="BD214" s="7">
        <f t="shared" si="248"/>
        <v>0</v>
      </c>
      <c r="BE214" s="7">
        <f t="shared" si="248"/>
        <v>0</v>
      </c>
      <c r="BF214" s="7">
        <f t="shared" si="248"/>
        <v>0</v>
      </c>
      <c r="BG214" s="7">
        <f t="shared" si="248"/>
        <v>0</v>
      </c>
      <c r="BH214" s="7">
        <f t="shared" si="248"/>
        <v>0</v>
      </c>
      <c r="BI214" s="7">
        <f t="shared" si="248"/>
        <v>0</v>
      </c>
      <c r="BJ214" s="7">
        <f t="shared" si="248"/>
        <v>0</v>
      </c>
      <c r="BK214" s="7">
        <f t="shared" si="248"/>
        <v>0</v>
      </c>
      <c r="BL214" s="7">
        <f t="shared" si="248"/>
        <v>0</v>
      </c>
      <c r="BM214" s="7">
        <f t="shared" si="248"/>
        <v>0</v>
      </c>
      <c r="BN214" s="7">
        <f t="shared" si="248"/>
        <v>0</v>
      </c>
      <c r="BO214" s="7">
        <f t="shared" si="248"/>
        <v>0</v>
      </c>
      <c r="BP214" s="7">
        <f t="shared" si="248"/>
        <v>0</v>
      </c>
      <c r="BQ214" s="7">
        <f t="shared" si="248"/>
        <v>0</v>
      </c>
      <c r="BR214" s="7">
        <f t="shared" si="248"/>
        <v>0</v>
      </c>
      <c r="BS214" s="7">
        <f t="shared" si="248"/>
        <v>0</v>
      </c>
      <c r="BT214" s="7">
        <f t="shared" si="248"/>
        <v>0</v>
      </c>
      <c r="BU214" s="7">
        <v>1</v>
      </c>
      <c r="BV214" s="7">
        <f t="shared" ref="BV214:CH214" si="249">(0)/619.518</f>
        <v>0</v>
      </c>
      <c r="BW214" s="7">
        <f t="shared" si="249"/>
        <v>0</v>
      </c>
      <c r="BX214" s="7">
        <f t="shared" si="249"/>
        <v>0</v>
      </c>
      <c r="BY214" s="7">
        <f t="shared" si="249"/>
        <v>0</v>
      </c>
      <c r="BZ214" s="7">
        <f t="shared" si="249"/>
        <v>0</v>
      </c>
      <c r="CA214" s="7">
        <f t="shared" si="249"/>
        <v>0</v>
      </c>
      <c r="CB214" s="7">
        <f t="shared" si="249"/>
        <v>0</v>
      </c>
      <c r="CC214" s="7">
        <f t="shared" si="249"/>
        <v>0</v>
      </c>
      <c r="CD214" s="7">
        <f t="shared" si="249"/>
        <v>0</v>
      </c>
      <c r="CE214" s="7">
        <f t="shared" si="249"/>
        <v>0</v>
      </c>
      <c r="CF214" s="7">
        <f t="shared" si="249"/>
        <v>0</v>
      </c>
      <c r="CG214" s="7">
        <f t="shared" si="249"/>
        <v>0</v>
      </c>
      <c r="CH214" s="7">
        <f t="shared" si="249"/>
        <v>0</v>
      </c>
      <c r="CI214">
        <f>0</f>
        <v>0</v>
      </c>
      <c r="CJ214">
        <v>619.51800000000003</v>
      </c>
    </row>
    <row r="215" spans="1:88" x14ac:dyDescent="0.25">
      <c r="A215" s="5" t="s">
        <v>441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>
        <v>1239.0360000000001</v>
      </c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>
        <v>1239.0360000000001</v>
      </c>
      <c r="AT215" t="s">
        <v>441</v>
      </c>
      <c r="AU215" s="7">
        <f t="shared" ref="AU215:BT215" si="250">(0)/1239.036</f>
        <v>0</v>
      </c>
      <c r="AV215" s="7">
        <f t="shared" si="250"/>
        <v>0</v>
      </c>
      <c r="AW215" s="7">
        <f t="shared" si="250"/>
        <v>0</v>
      </c>
      <c r="AX215" s="7">
        <f t="shared" si="250"/>
        <v>0</v>
      </c>
      <c r="AY215" s="7">
        <f t="shared" si="250"/>
        <v>0</v>
      </c>
      <c r="AZ215" s="7">
        <f t="shared" si="250"/>
        <v>0</v>
      </c>
      <c r="BA215" s="7">
        <f t="shared" si="250"/>
        <v>0</v>
      </c>
      <c r="BB215" s="7">
        <f t="shared" si="250"/>
        <v>0</v>
      </c>
      <c r="BC215" s="7">
        <f t="shared" si="250"/>
        <v>0</v>
      </c>
      <c r="BD215" s="7">
        <f t="shared" si="250"/>
        <v>0</v>
      </c>
      <c r="BE215" s="7">
        <f t="shared" si="250"/>
        <v>0</v>
      </c>
      <c r="BF215" s="7">
        <f t="shared" si="250"/>
        <v>0</v>
      </c>
      <c r="BG215" s="7">
        <f t="shared" si="250"/>
        <v>0</v>
      </c>
      <c r="BH215" s="7">
        <f t="shared" si="250"/>
        <v>0</v>
      </c>
      <c r="BI215" s="7">
        <f t="shared" si="250"/>
        <v>0</v>
      </c>
      <c r="BJ215" s="7">
        <f t="shared" si="250"/>
        <v>0</v>
      </c>
      <c r="BK215" s="7">
        <f t="shared" si="250"/>
        <v>0</v>
      </c>
      <c r="BL215" s="7">
        <f t="shared" si="250"/>
        <v>0</v>
      </c>
      <c r="BM215" s="7">
        <f t="shared" si="250"/>
        <v>0</v>
      </c>
      <c r="BN215" s="7">
        <f t="shared" si="250"/>
        <v>0</v>
      </c>
      <c r="BO215" s="7">
        <f t="shared" si="250"/>
        <v>0</v>
      </c>
      <c r="BP215" s="7">
        <f t="shared" si="250"/>
        <v>0</v>
      </c>
      <c r="BQ215" s="7">
        <f t="shared" si="250"/>
        <v>0</v>
      </c>
      <c r="BR215" s="7">
        <f t="shared" si="250"/>
        <v>0</v>
      </c>
      <c r="BS215" s="7">
        <f t="shared" si="250"/>
        <v>0</v>
      </c>
      <c r="BT215" s="7">
        <f t="shared" si="250"/>
        <v>0</v>
      </c>
      <c r="BU215" s="7">
        <v>1</v>
      </c>
      <c r="BV215" s="7">
        <f t="shared" ref="BV215:CH215" si="251">(0)/1239.036</f>
        <v>0</v>
      </c>
      <c r="BW215" s="7">
        <f t="shared" si="251"/>
        <v>0</v>
      </c>
      <c r="BX215" s="7">
        <f t="shared" si="251"/>
        <v>0</v>
      </c>
      <c r="BY215" s="7">
        <f t="shared" si="251"/>
        <v>0</v>
      </c>
      <c r="BZ215" s="7">
        <f t="shared" si="251"/>
        <v>0</v>
      </c>
      <c r="CA215" s="7">
        <f t="shared" si="251"/>
        <v>0</v>
      </c>
      <c r="CB215" s="7">
        <f t="shared" si="251"/>
        <v>0</v>
      </c>
      <c r="CC215" s="7">
        <f t="shared" si="251"/>
        <v>0</v>
      </c>
      <c r="CD215" s="7">
        <f t="shared" si="251"/>
        <v>0</v>
      </c>
      <c r="CE215" s="7">
        <f t="shared" si="251"/>
        <v>0</v>
      </c>
      <c r="CF215" s="7">
        <f t="shared" si="251"/>
        <v>0</v>
      </c>
      <c r="CG215" s="7">
        <f t="shared" si="251"/>
        <v>0</v>
      </c>
      <c r="CH215" s="7">
        <f t="shared" si="251"/>
        <v>0</v>
      </c>
      <c r="CI215">
        <f>0</f>
        <v>0</v>
      </c>
      <c r="CJ215">
        <v>1239.0360000000001</v>
      </c>
    </row>
    <row r="216" spans="1:88" x14ac:dyDescent="0.25">
      <c r="A216" s="5" t="s">
        <v>443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>
        <v>17966.022000000001</v>
      </c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>
        <v>17966.022000000001</v>
      </c>
      <c r="AT216" t="s">
        <v>443</v>
      </c>
      <c r="AU216" s="7">
        <f t="shared" ref="AU216:BT216" si="252">(0)/17966.022</f>
        <v>0</v>
      </c>
      <c r="AV216" s="7">
        <f t="shared" si="252"/>
        <v>0</v>
      </c>
      <c r="AW216" s="7">
        <f t="shared" si="252"/>
        <v>0</v>
      </c>
      <c r="AX216" s="7">
        <f t="shared" si="252"/>
        <v>0</v>
      </c>
      <c r="AY216" s="7">
        <f t="shared" si="252"/>
        <v>0</v>
      </c>
      <c r="AZ216" s="7">
        <f t="shared" si="252"/>
        <v>0</v>
      </c>
      <c r="BA216" s="7">
        <f t="shared" si="252"/>
        <v>0</v>
      </c>
      <c r="BB216" s="7">
        <f t="shared" si="252"/>
        <v>0</v>
      </c>
      <c r="BC216" s="7">
        <f t="shared" si="252"/>
        <v>0</v>
      </c>
      <c r="BD216" s="7">
        <f t="shared" si="252"/>
        <v>0</v>
      </c>
      <c r="BE216" s="7">
        <f t="shared" si="252"/>
        <v>0</v>
      </c>
      <c r="BF216" s="7">
        <f t="shared" si="252"/>
        <v>0</v>
      </c>
      <c r="BG216" s="7">
        <f t="shared" si="252"/>
        <v>0</v>
      </c>
      <c r="BH216" s="7">
        <f t="shared" si="252"/>
        <v>0</v>
      </c>
      <c r="BI216" s="7">
        <f t="shared" si="252"/>
        <v>0</v>
      </c>
      <c r="BJ216" s="7">
        <f t="shared" si="252"/>
        <v>0</v>
      </c>
      <c r="BK216" s="7">
        <f t="shared" si="252"/>
        <v>0</v>
      </c>
      <c r="BL216" s="7">
        <f t="shared" si="252"/>
        <v>0</v>
      </c>
      <c r="BM216" s="7">
        <f t="shared" si="252"/>
        <v>0</v>
      </c>
      <c r="BN216" s="7">
        <f t="shared" si="252"/>
        <v>0</v>
      </c>
      <c r="BO216" s="7">
        <f t="shared" si="252"/>
        <v>0</v>
      </c>
      <c r="BP216" s="7">
        <f t="shared" si="252"/>
        <v>0</v>
      </c>
      <c r="BQ216" s="7">
        <f t="shared" si="252"/>
        <v>0</v>
      </c>
      <c r="BR216" s="7">
        <f t="shared" si="252"/>
        <v>0</v>
      </c>
      <c r="BS216" s="7">
        <f t="shared" si="252"/>
        <v>0</v>
      </c>
      <c r="BT216" s="7">
        <f t="shared" si="252"/>
        <v>0</v>
      </c>
      <c r="BU216" s="7">
        <v>1</v>
      </c>
      <c r="BV216" s="7">
        <f t="shared" ref="BV216:CH216" si="253">(0)/17966.022</f>
        <v>0</v>
      </c>
      <c r="BW216" s="7">
        <f t="shared" si="253"/>
        <v>0</v>
      </c>
      <c r="BX216" s="7">
        <f t="shared" si="253"/>
        <v>0</v>
      </c>
      <c r="BY216" s="7">
        <f t="shared" si="253"/>
        <v>0</v>
      </c>
      <c r="BZ216" s="7">
        <f t="shared" si="253"/>
        <v>0</v>
      </c>
      <c r="CA216" s="7">
        <f t="shared" si="253"/>
        <v>0</v>
      </c>
      <c r="CB216" s="7">
        <f t="shared" si="253"/>
        <v>0</v>
      </c>
      <c r="CC216" s="7">
        <f t="shared" si="253"/>
        <v>0</v>
      </c>
      <c r="CD216" s="7">
        <f t="shared" si="253"/>
        <v>0</v>
      </c>
      <c r="CE216" s="7">
        <f t="shared" si="253"/>
        <v>0</v>
      </c>
      <c r="CF216" s="7">
        <f t="shared" si="253"/>
        <v>0</v>
      </c>
      <c r="CG216" s="7">
        <f t="shared" si="253"/>
        <v>0</v>
      </c>
      <c r="CH216" s="7">
        <f t="shared" si="253"/>
        <v>0</v>
      </c>
      <c r="CI216">
        <f>0</f>
        <v>0</v>
      </c>
      <c r="CJ216">
        <v>17966.022000000001</v>
      </c>
    </row>
    <row r="217" spans="1:88" x14ac:dyDescent="0.25">
      <c r="A217" s="5" t="s">
        <v>442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>
        <v>9292.77</v>
      </c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>
        <v>9292.77</v>
      </c>
      <c r="AT217" t="s">
        <v>442</v>
      </c>
      <c r="AU217" s="7">
        <f t="shared" ref="AU217:BT217" si="254">(0)/9292.77</f>
        <v>0</v>
      </c>
      <c r="AV217" s="7">
        <f t="shared" si="254"/>
        <v>0</v>
      </c>
      <c r="AW217" s="7">
        <f t="shared" si="254"/>
        <v>0</v>
      </c>
      <c r="AX217" s="7">
        <f t="shared" si="254"/>
        <v>0</v>
      </c>
      <c r="AY217" s="7">
        <f t="shared" si="254"/>
        <v>0</v>
      </c>
      <c r="AZ217" s="7">
        <f t="shared" si="254"/>
        <v>0</v>
      </c>
      <c r="BA217" s="7">
        <f t="shared" si="254"/>
        <v>0</v>
      </c>
      <c r="BB217" s="7">
        <f t="shared" si="254"/>
        <v>0</v>
      </c>
      <c r="BC217" s="7">
        <f t="shared" si="254"/>
        <v>0</v>
      </c>
      <c r="BD217" s="7">
        <f t="shared" si="254"/>
        <v>0</v>
      </c>
      <c r="BE217" s="7">
        <f t="shared" si="254"/>
        <v>0</v>
      </c>
      <c r="BF217" s="7">
        <f t="shared" si="254"/>
        <v>0</v>
      </c>
      <c r="BG217" s="7">
        <f t="shared" si="254"/>
        <v>0</v>
      </c>
      <c r="BH217" s="7">
        <f t="shared" si="254"/>
        <v>0</v>
      </c>
      <c r="BI217" s="7">
        <f t="shared" si="254"/>
        <v>0</v>
      </c>
      <c r="BJ217" s="7">
        <f t="shared" si="254"/>
        <v>0</v>
      </c>
      <c r="BK217" s="7">
        <f t="shared" si="254"/>
        <v>0</v>
      </c>
      <c r="BL217" s="7">
        <f t="shared" si="254"/>
        <v>0</v>
      </c>
      <c r="BM217" s="7">
        <f t="shared" si="254"/>
        <v>0</v>
      </c>
      <c r="BN217" s="7">
        <f t="shared" si="254"/>
        <v>0</v>
      </c>
      <c r="BO217" s="7">
        <f t="shared" si="254"/>
        <v>0</v>
      </c>
      <c r="BP217" s="7">
        <f t="shared" si="254"/>
        <v>0</v>
      </c>
      <c r="BQ217" s="7">
        <f t="shared" si="254"/>
        <v>0</v>
      </c>
      <c r="BR217" s="7">
        <f t="shared" si="254"/>
        <v>0</v>
      </c>
      <c r="BS217" s="7">
        <f t="shared" si="254"/>
        <v>0</v>
      </c>
      <c r="BT217" s="7">
        <f t="shared" si="254"/>
        <v>0</v>
      </c>
      <c r="BU217" s="7">
        <v>1</v>
      </c>
      <c r="BV217" s="7">
        <f t="shared" ref="BV217:CH217" si="255">(0)/9292.77</f>
        <v>0</v>
      </c>
      <c r="BW217" s="7">
        <f t="shared" si="255"/>
        <v>0</v>
      </c>
      <c r="BX217" s="7">
        <f t="shared" si="255"/>
        <v>0</v>
      </c>
      <c r="BY217" s="7">
        <f t="shared" si="255"/>
        <v>0</v>
      </c>
      <c r="BZ217" s="7">
        <f t="shared" si="255"/>
        <v>0</v>
      </c>
      <c r="CA217" s="7">
        <f t="shared" si="255"/>
        <v>0</v>
      </c>
      <c r="CB217" s="7">
        <f t="shared" si="255"/>
        <v>0</v>
      </c>
      <c r="CC217" s="7">
        <f t="shared" si="255"/>
        <v>0</v>
      </c>
      <c r="CD217" s="7">
        <f t="shared" si="255"/>
        <v>0</v>
      </c>
      <c r="CE217" s="7">
        <f t="shared" si="255"/>
        <v>0</v>
      </c>
      <c r="CF217" s="7">
        <f t="shared" si="255"/>
        <v>0</v>
      </c>
      <c r="CG217" s="7">
        <f t="shared" si="255"/>
        <v>0</v>
      </c>
      <c r="CH217" s="7">
        <f t="shared" si="255"/>
        <v>0</v>
      </c>
      <c r="CI217">
        <f>0</f>
        <v>0</v>
      </c>
      <c r="CJ217">
        <v>9292.77</v>
      </c>
    </row>
    <row r="218" spans="1:88" x14ac:dyDescent="0.25">
      <c r="A218" s="5" t="s">
        <v>445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>
        <v>1858.5540000000001</v>
      </c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>
        <v>1858.5540000000001</v>
      </c>
      <c r="AT218" t="s">
        <v>445</v>
      </c>
      <c r="AU218" s="7">
        <f t="shared" ref="AU218:BT218" si="256">(0)/1858.554</f>
        <v>0</v>
      </c>
      <c r="AV218" s="7">
        <f t="shared" si="256"/>
        <v>0</v>
      </c>
      <c r="AW218" s="7">
        <f t="shared" si="256"/>
        <v>0</v>
      </c>
      <c r="AX218" s="7">
        <f t="shared" si="256"/>
        <v>0</v>
      </c>
      <c r="AY218" s="7">
        <f t="shared" si="256"/>
        <v>0</v>
      </c>
      <c r="AZ218" s="7">
        <f t="shared" si="256"/>
        <v>0</v>
      </c>
      <c r="BA218" s="7">
        <f t="shared" si="256"/>
        <v>0</v>
      </c>
      <c r="BB218" s="7">
        <f t="shared" si="256"/>
        <v>0</v>
      </c>
      <c r="BC218" s="7">
        <f t="shared" si="256"/>
        <v>0</v>
      </c>
      <c r="BD218" s="7">
        <f t="shared" si="256"/>
        <v>0</v>
      </c>
      <c r="BE218" s="7">
        <f t="shared" si="256"/>
        <v>0</v>
      </c>
      <c r="BF218" s="7">
        <f t="shared" si="256"/>
        <v>0</v>
      </c>
      <c r="BG218" s="7">
        <f t="shared" si="256"/>
        <v>0</v>
      </c>
      <c r="BH218" s="7">
        <f t="shared" si="256"/>
        <v>0</v>
      </c>
      <c r="BI218" s="7">
        <f t="shared" si="256"/>
        <v>0</v>
      </c>
      <c r="BJ218" s="7">
        <f t="shared" si="256"/>
        <v>0</v>
      </c>
      <c r="BK218" s="7">
        <f t="shared" si="256"/>
        <v>0</v>
      </c>
      <c r="BL218" s="7">
        <f t="shared" si="256"/>
        <v>0</v>
      </c>
      <c r="BM218" s="7">
        <f t="shared" si="256"/>
        <v>0</v>
      </c>
      <c r="BN218" s="7">
        <f t="shared" si="256"/>
        <v>0</v>
      </c>
      <c r="BO218" s="7">
        <f t="shared" si="256"/>
        <v>0</v>
      </c>
      <c r="BP218" s="7">
        <f t="shared" si="256"/>
        <v>0</v>
      </c>
      <c r="BQ218" s="7">
        <f t="shared" si="256"/>
        <v>0</v>
      </c>
      <c r="BR218" s="7">
        <f t="shared" si="256"/>
        <v>0</v>
      </c>
      <c r="BS218" s="7">
        <f t="shared" si="256"/>
        <v>0</v>
      </c>
      <c r="BT218" s="7">
        <f t="shared" si="256"/>
        <v>0</v>
      </c>
      <c r="BU218" s="7">
        <v>1</v>
      </c>
      <c r="BV218" s="7">
        <f t="shared" ref="BV218:CH218" si="257">(0)/1858.554</f>
        <v>0</v>
      </c>
      <c r="BW218" s="7">
        <f t="shared" si="257"/>
        <v>0</v>
      </c>
      <c r="BX218" s="7">
        <f t="shared" si="257"/>
        <v>0</v>
      </c>
      <c r="BY218" s="7">
        <f t="shared" si="257"/>
        <v>0</v>
      </c>
      <c r="BZ218" s="7">
        <f t="shared" si="257"/>
        <v>0</v>
      </c>
      <c r="CA218" s="7">
        <f t="shared" si="257"/>
        <v>0</v>
      </c>
      <c r="CB218" s="7">
        <f t="shared" si="257"/>
        <v>0</v>
      </c>
      <c r="CC218" s="7">
        <f t="shared" si="257"/>
        <v>0</v>
      </c>
      <c r="CD218" s="7">
        <f t="shared" si="257"/>
        <v>0</v>
      </c>
      <c r="CE218" s="7">
        <f t="shared" si="257"/>
        <v>0</v>
      </c>
      <c r="CF218" s="7">
        <f t="shared" si="257"/>
        <v>0</v>
      </c>
      <c r="CG218" s="7">
        <f t="shared" si="257"/>
        <v>0</v>
      </c>
      <c r="CH218" s="7">
        <f t="shared" si="257"/>
        <v>0</v>
      </c>
      <c r="CI218">
        <f>0</f>
        <v>0</v>
      </c>
      <c r="CJ218">
        <v>1858.5540000000001</v>
      </c>
    </row>
    <row r="219" spans="1:88" x14ac:dyDescent="0.25">
      <c r="A219" s="5" t="s">
        <v>444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>
        <v>20444.094000000001</v>
      </c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>
        <v>20444.094000000001</v>
      </c>
      <c r="AT219" t="s">
        <v>444</v>
      </c>
      <c r="AU219" s="7">
        <f t="shared" ref="AU219:BT219" si="258">(0)/20444.094</f>
        <v>0</v>
      </c>
      <c r="AV219" s="7">
        <f t="shared" si="258"/>
        <v>0</v>
      </c>
      <c r="AW219" s="7">
        <f t="shared" si="258"/>
        <v>0</v>
      </c>
      <c r="AX219" s="7">
        <f t="shared" si="258"/>
        <v>0</v>
      </c>
      <c r="AY219" s="7">
        <f t="shared" si="258"/>
        <v>0</v>
      </c>
      <c r="AZ219" s="7">
        <f t="shared" si="258"/>
        <v>0</v>
      </c>
      <c r="BA219" s="7">
        <f t="shared" si="258"/>
        <v>0</v>
      </c>
      <c r="BB219" s="7">
        <f t="shared" si="258"/>
        <v>0</v>
      </c>
      <c r="BC219" s="7">
        <f t="shared" si="258"/>
        <v>0</v>
      </c>
      <c r="BD219" s="7">
        <f t="shared" si="258"/>
        <v>0</v>
      </c>
      <c r="BE219" s="7">
        <f t="shared" si="258"/>
        <v>0</v>
      </c>
      <c r="BF219" s="7">
        <f t="shared" si="258"/>
        <v>0</v>
      </c>
      <c r="BG219" s="7">
        <f t="shared" si="258"/>
        <v>0</v>
      </c>
      <c r="BH219" s="7">
        <f t="shared" si="258"/>
        <v>0</v>
      </c>
      <c r="BI219" s="7">
        <f t="shared" si="258"/>
        <v>0</v>
      </c>
      <c r="BJ219" s="7">
        <f t="shared" si="258"/>
        <v>0</v>
      </c>
      <c r="BK219" s="7">
        <f t="shared" si="258"/>
        <v>0</v>
      </c>
      <c r="BL219" s="7">
        <f t="shared" si="258"/>
        <v>0</v>
      </c>
      <c r="BM219" s="7">
        <f t="shared" si="258"/>
        <v>0</v>
      </c>
      <c r="BN219" s="7">
        <f t="shared" si="258"/>
        <v>0</v>
      </c>
      <c r="BO219" s="7">
        <f t="shared" si="258"/>
        <v>0</v>
      </c>
      <c r="BP219" s="7">
        <f t="shared" si="258"/>
        <v>0</v>
      </c>
      <c r="BQ219" s="7">
        <f t="shared" si="258"/>
        <v>0</v>
      </c>
      <c r="BR219" s="7">
        <f t="shared" si="258"/>
        <v>0</v>
      </c>
      <c r="BS219" s="7">
        <f t="shared" si="258"/>
        <v>0</v>
      </c>
      <c r="BT219" s="7">
        <f t="shared" si="258"/>
        <v>0</v>
      </c>
      <c r="BU219" s="7">
        <v>1</v>
      </c>
      <c r="BV219" s="7">
        <f t="shared" ref="BV219:CH219" si="259">(0)/20444.094</f>
        <v>0</v>
      </c>
      <c r="BW219" s="7">
        <f t="shared" si="259"/>
        <v>0</v>
      </c>
      <c r="BX219" s="7">
        <f t="shared" si="259"/>
        <v>0</v>
      </c>
      <c r="BY219" s="7">
        <f t="shared" si="259"/>
        <v>0</v>
      </c>
      <c r="BZ219" s="7">
        <f t="shared" si="259"/>
        <v>0</v>
      </c>
      <c r="CA219" s="7">
        <f t="shared" si="259"/>
        <v>0</v>
      </c>
      <c r="CB219" s="7">
        <f t="shared" si="259"/>
        <v>0</v>
      </c>
      <c r="CC219" s="7">
        <f t="shared" si="259"/>
        <v>0</v>
      </c>
      <c r="CD219" s="7">
        <f t="shared" si="259"/>
        <v>0</v>
      </c>
      <c r="CE219" s="7">
        <f t="shared" si="259"/>
        <v>0</v>
      </c>
      <c r="CF219" s="7">
        <f t="shared" si="259"/>
        <v>0</v>
      </c>
      <c r="CG219" s="7">
        <f t="shared" si="259"/>
        <v>0</v>
      </c>
      <c r="CH219" s="7">
        <f t="shared" si="259"/>
        <v>0</v>
      </c>
      <c r="CI219">
        <f>0</f>
        <v>0</v>
      </c>
      <c r="CJ219">
        <v>20444.094000000001</v>
      </c>
    </row>
    <row r="220" spans="1:88" x14ac:dyDescent="0.25">
      <c r="A220" s="5" t="s">
        <v>448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619.51800000000003</v>
      </c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>
        <v>619.51800000000003</v>
      </c>
      <c r="AT220" t="s">
        <v>448</v>
      </c>
      <c r="AU220" s="7">
        <f t="shared" ref="AU220:BT220" si="260">(0)/619.518</f>
        <v>0</v>
      </c>
      <c r="AV220" s="7">
        <f t="shared" si="260"/>
        <v>0</v>
      </c>
      <c r="AW220" s="7">
        <f t="shared" si="260"/>
        <v>0</v>
      </c>
      <c r="AX220" s="7">
        <f t="shared" si="260"/>
        <v>0</v>
      </c>
      <c r="AY220" s="7">
        <f t="shared" si="260"/>
        <v>0</v>
      </c>
      <c r="AZ220" s="7">
        <f t="shared" si="260"/>
        <v>0</v>
      </c>
      <c r="BA220" s="7">
        <f t="shared" si="260"/>
        <v>0</v>
      </c>
      <c r="BB220" s="7">
        <f t="shared" si="260"/>
        <v>0</v>
      </c>
      <c r="BC220" s="7">
        <f t="shared" si="260"/>
        <v>0</v>
      </c>
      <c r="BD220" s="7">
        <f t="shared" si="260"/>
        <v>0</v>
      </c>
      <c r="BE220" s="7">
        <f t="shared" si="260"/>
        <v>0</v>
      </c>
      <c r="BF220" s="7">
        <f t="shared" si="260"/>
        <v>0</v>
      </c>
      <c r="BG220" s="7">
        <f t="shared" si="260"/>
        <v>0</v>
      </c>
      <c r="BH220" s="7">
        <f t="shared" si="260"/>
        <v>0</v>
      </c>
      <c r="BI220" s="7">
        <f t="shared" si="260"/>
        <v>0</v>
      </c>
      <c r="BJ220" s="7">
        <f t="shared" si="260"/>
        <v>0</v>
      </c>
      <c r="BK220" s="7">
        <f t="shared" si="260"/>
        <v>0</v>
      </c>
      <c r="BL220" s="7">
        <f t="shared" si="260"/>
        <v>0</v>
      </c>
      <c r="BM220" s="7">
        <f t="shared" si="260"/>
        <v>0</v>
      </c>
      <c r="BN220" s="7">
        <f t="shared" si="260"/>
        <v>0</v>
      </c>
      <c r="BO220" s="7">
        <f t="shared" si="260"/>
        <v>0</v>
      </c>
      <c r="BP220" s="7">
        <f t="shared" si="260"/>
        <v>0</v>
      </c>
      <c r="BQ220" s="7">
        <f t="shared" si="260"/>
        <v>0</v>
      </c>
      <c r="BR220" s="7">
        <f t="shared" si="260"/>
        <v>0</v>
      </c>
      <c r="BS220" s="7">
        <f t="shared" si="260"/>
        <v>0</v>
      </c>
      <c r="BT220" s="7">
        <f t="shared" si="260"/>
        <v>0</v>
      </c>
      <c r="BU220" s="7">
        <v>1</v>
      </c>
      <c r="BV220" s="7">
        <f t="shared" ref="BV220:CH220" si="261">(0)/619.518</f>
        <v>0</v>
      </c>
      <c r="BW220" s="7">
        <f t="shared" si="261"/>
        <v>0</v>
      </c>
      <c r="BX220" s="7">
        <f t="shared" si="261"/>
        <v>0</v>
      </c>
      <c r="BY220" s="7">
        <f t="shared" si="261"/>
        <v>0</v>
      </c>
      <c r="BZ220" s="7">
        <f t="shared" si="261"/>
        <v>0</v>
      </c>
      <c r="CA220" s="7">
        <f t="shared" si="261"/>
        <v>0</v>
      </c>
      <c r="CB220" s="7">
        <f t="shared" si="261"/>
        <v>0</v>
      </c>
      <c r="CC220" s="7">
        <f t="shared" si="261"/>
        <v>0</v>
      </c>
      <c r="CD220" s="7">
        <f t="shared" si="261"/>
        <v>0</v>
      </c>
      <c r="CE220" s="7">
        <f t="shared" si="261"/>
        <v>0</v>
      </c>
      <c r="CF220" s="7">
        <f t="shared" si="261"/>
        <v>0</v>
      </c>
      <c r="CG220" s="7">
        <f t="shared" si="261"/>
        <v>0</v>
      </c>
      <c r="CH220" s="7">
        <f t="shared" si="261"/>
        <v>0</v>
      </c>
      <c r="CI220">
        <f>0</f>
        <v>0</v>
      </c>
      <c r="CJ220">
        <v>619.51800000000003</v>
      </c>
    </row>
    <row r="221" spans="1:88" x14ac:dyDescent="0.25">
      <c r="A221" s="5" t="s">
        <v>447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>
        <v>0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>
        <v>0</v>
      </c>
      <c r="AT221" t="s">
        <v>447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 s="7">
        <v>0</v>
      </c>
      <c r="CC221" s="7">
        <v>0</v>
      </c>
      <c r="CD221" s="7">
        <v>0</v>
      </c>
      <c r="CE221" s="7">
        <v>0</v>
      </c>
      <c r="CF221" s="7">
        <v>0</v>
      </c>
      <c r="CG221" s="7">
        <v>0</v>
      </c>
      <c r="CH221" s="7">
        <v>0</v>
      </c>
      <c r="CI221">
        <f>0</f>
        <v>0</v>
      </c>
      <c r="CJ221">
        <v>0</v>
      </c>
    </row>
    <row r="222" spans="1:88" x14ac:dyDescent="0.25">
      <c r="A222" s="5" t="s">
        <v>467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>
        <v>4956.1440000000002</v>
      </c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>
        <v>4956.1440000000002</v>
      </c>
      <c r="AT222" t="s">
        <v>467</v>
      </c>
      <c r="AU222" s="7">
        <f t="shared" ref="AU222:BT222" si="262">(0)/4956.144</f>
        <v>0</v>
      </c>
      <c r="AV222" s="7">
        <f t="shared" si="262"/>
        <v>0</v>
      </c>
      <c r="AW222" s="7">
        <f t="shared" si="262"/>
        <v>0</v>
      </c>
      <c r="AX222" s="7">
        <f t="shared" si="262"/>
        <v>0</v>
      </c>
      <c r="AY222" s="7">
        <f t="shared" si="262"/>
        <v>0</v>
      </c>
      <c r="AZ222" s="7">
        <f t="shared" si="262"/>
        <v>0</v>
      </c>
      <c r="BA222" s="7">
        <f t="shared" si="262"/>
        <v>0</v>
      </c>
      <c r="BB222" s="7">
        <f t="shared" si="262"/>
        <v>0</v>
      </c>
      <c r="BC222" s="7">
        <f t="shared" si="262"/>
        <v>0</v>
      </c>
      <c r="BD222" s="7">
        <f t="shared" si="262"/>
        <v>0</v>
      </c>
      <c r="BE222" s="7">
        <f t="shared" si="262"/>
        <v>0</v>
      </c>
      <c r="BF222" s="7">
        <f t="shared" si="262"/>
        <v>0</v>
      </c>
      <c r="BG222" s="7">
        <f t="shared" si="262"/>
        <v>0</v>
      </c>
      <c r="BH222" s="7">
        <f t="shared" si="262"/>
        <v>0</v>
      </c>
      <c r="BI222" s="7">
        <f t="shared" si="262"/>
        <v>0</v>
      </c>
      <c r="BJ222" s="7">
        <f t="shared" si="262"/>
        <v>0</v>
      </c>
      <c r="BK222" s="7">
        <f t="shared" si="262"/>
        <v>0</v>
      </c>
      <c r="BL222" s="7">
        <f t="shared" si="262"/>
        <v>0</v>
      </c>
      <c r="BM222" s="7">
        <f t="shared" si="262"/>
        <v>0</v>
      </c>
      <c r="BN222" s="7">
        <f t="shared" si="262"/>
        <v>0</v>
      </c>
      <c r="BO222" s="7">
        <f t="shared" si="262"/>
        <v>0</v>
      </c>
      <c r="BP222" s="7">
        <f t="shared" si="262"/>
        <v>0</v>
      </c>
      <c r="BQ222" s="7">
        <f t="shared" si="262"/>
        <v>0</v>
      </c>
      <c r="BR222" s="7">
        <f t="shared" si="262"/>
        <v>0</v>
      </c>
      <c r="BS222" s="7">
        <f t="shared" si="262"/>
        <v>0</v>
      </c>
      <c r="BT222" s="7">
        <f t="shared" si="262"/>
        <v>0</v>
      </c>
      <c r="BU222" s="7">
        <v>1</v>
      </c>
      <c r="BV222" s="7">
        <f t="shared" ref="BV222:CH222" si="263">(0)/4956.144</f>
        <v>0</v>
      </c>
      <c r="BW222" s="7">
        <f t="shared" si="263"/>
        <v>0</v>
      </c>
      <c r="BX222" s="7">
        <f t="shared" si="263"/>
        <v>0</v>
      </c>
      <c r="BY222" s="7">
        <f t="shared" si="263"/>
        <v>0</v>
      </c>
      <c r="BZ222" s="7">
        <f t="shared" si="263"/>
        <v>0</v>
      </c>
      <c r="CA222" s="7">
        <f t="shared" si="263"/>
        <v>0</v>
      </c>
      <c r="CB222" s="7">
        <f t="shared" si="263"/>
        <v>0</v>
      </c>
      <c r="CC222" s="7">
        <f t="shared" si="263"/>
        <v>0</v>
      </c>
      <c r="CD222" s="7">
        <f t="shared" si="263"/>
        <v>0</v>
      </c>
      <c r="CE222" s="7">
        <f t="shared" si="263"/>
        <v>0</v>
      </c>
      <c r="CF222" s="7">
        <f t="shared" si="263"/>
        <v>0</v>
      </c>
      <c r="CG222" s="7">
        <f t="shared" si="263"/>
        <v>0</v>
      </c>
      <c r="CH222" s="7">
        <f t="shared" si="263"/>
        <v>0</v>
      </c>
      <c r="CI222">
        <f>0</f>
        <v>0</v>
      </c>
      <c r="CJ222">
        <v>4956.1440000000002</v>
      </c>
    </row>
    <row r="223" spans="1:88" x14ac:dyDescent="0.25">
      <c r="A223" s="5" t="s">
        <v>455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>
        <v>4336.6260000000002</v>
      </c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>
        <v>4336.6260000000002</v>
      </c>
      <c r="AT223" t="s">
        <v>455</v>
      </c>
      <c r="AU223" s="7">
        <f t="shared" ref="AU223:BT223" si="264">(0)/4336.626</f>
        <v>0</v>
      </c>
      <c r="AV223" s="7">
        <f t="shared" si="264"/>
        <v>0</v>
      </c>
      <c r="AW223" s="7">
        <f t="shared" si="264"/>
        <v>0</v>
      </c>
      <c r="AX223" s="7">
        <f t="shared" si="264"/>
        <v>0</v>
      </c>
      <c r="AY223" s="7">
        <f t="shared" si="264"/>
        <v>0</v>
      </c>
      <c r="AZ223" s="7">
        <f t="shared" si="264"/>
        <v>0</v>
      </c>
      <c r="BA223" s="7">
        <f t="shared" si="264"/>
        <v>0</v>
      </c>
      <c r="BB223" s="7">
        <f t="shared" si="264"/>
        <v>0</v>
      </c>
      <c r="BC223" s="7">
        <f t="shared" si="264"/>
        <v>0</v>
      </c>
      <c r="BD223" s="7">
        <f t="shared" si="264"/>
        <v>0</v>
      </c>
      <c r="BE223" s="7">
        <f t="shared" si="264"/>
        <v>0</v>
      </c>
      <c r="BF223" s="7">
        <f t="shared" si="264"/>
        <v>0</v>
      </c>
      <c r="BG223" s="7">
        <f t="shared" si="264"/>
        <v>0</v>
      </c>
      <c r="BH223" s="7">
        <f t="shared" si="264"/>
        <v>0</v>
      </c>
      <c r="BI223" s="7">
        <f t="shared" si="264"/>
        <v>0</v>
      </c>
      <c r="BJ223" s="7">
        <f t="shared" si="264"/>
        <v>0</v>
      </c>
      <c r="BK223" s="7">
        <f t="shared" si="264"/>
        <v>0</v>
      </c>
      <c r="BL223" s="7">
        <f t="shared" si="264"/>
        <v>0</v>
      </c>
      <c r="BM223" s="7">
        <f t="shared" si="264"/>
        <v>0</v>
      </c>
      <c r="BN223" s="7">
        <f t="shared" si="264"/>
        <v>0</v>
      </c>
      <c r="BO223" s="7">
        <f t="shared" si="264"/>
        <v>0</v>
      </c>
      <c r="BP223" s="7">
        <f t="shared" si="264"/>
        <v>0</v>
      </c>
      <c r="BQ223" s="7">
        <f t="shared" si="264"/>
        <v>0</v>
      </c>
      <c r="BR223" s="7">
        <f t="shared" si="264"/>
        <v>0</v>
      </c>
      <c r="BS223" s="7">
        <f t="shared" si="264"/>
        <v>0</v>
      </c>
      <c r="BT223" s="7">
        <f t="shared" si="264"/>
        <v>0</v>
      </c>
      <c r="BU223" s="7">
        <v>1</v>
      </c>
      <c r="BV223" s="7">
        <f t="shared" ref="BV223:CH223" si="265">(0)/4336.626</f>
        <v>0</v>
      </c>
      <c r="BW223" s="7">
        <f t="shared" si="265"/>
        <v>0</v>
      </c>
      <c r="BX223" s="7">
        <f t="shared" si="265"/>
        <v>0</v>
      </c>
      <c r="BY223" s="7">
        <f t="shared" si="265"/>
        <v>0</v>
      </c>
      <c r="BZ223" s="7">
        <f t="shared" si="265"/>
        <v>0</v>
      </c>
      <c r="CA223" s="7">
        <f t="shared" si="265"/>
        <v>0</v>
      </c>
      <c r="CB223" s="7">
        <f t="shared" si="265"/>
        <v>0</v>
      </c>
      <c r="CC223" s="7">
        <f t="shared" si="265"/>
        <v>0</v>
      </c>
      <c r="CD223" s="7">
        <f t="shared" si="265"/>
        <v>0</v>
      </c>
      <c r="CE223" s="7">
        <f t="shared" si="265"/>
        <v>0</v>
      </c>
      <c r="CF223" s="7">
        <f t="shared" si="265"/>
        <v>0</v>
      </c>
      <c r="CG223" s="7">
        <f t="shared" si="265"/>
        <v>0</v>
      </c>
      <c r="CH223" s="7">
        <f t="shared" si="265"/>
        <v>0</v>
      </c>
      <c r="CI223">
        <f>0</f>
        <v>0</v>
      </c>
      <c r="CJ223">
        <v>4336.6260000000002</v>
      </c>
    </row>
    <row r="224" spans="1:88" x14ac:dyDescent="0.25">
      <c r="A224" s="5" t="s">
        <v>449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>
        <v>619.51800000000003</v>
      </c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>
        <v>619.51800000000003</v>
      </c>
      <c r="AT224" t="s">
        <v>449</v>
      </c>
      <c r="AU224" s="7">
        <f t="shared" ref="AU224:BT224" si="266">(0)/619.518</f>
        <v>0</v>
      </c>
      <c r="AV224" s="7">
        <f t="shared" si="266"/>
        <v>0</v>
      </c>
      <c r="AW224" s="7">
        <f t="shared" si="266"/>
        <v>0</v>
      </c>
      <c r="AX224" s="7">
        <f t="shared" si="266"/>
        <v>0</v>
      </c>
      <c r="AY224" s="7">
        <f t="shared" si="266"/>
        <v>0</v>
      </c>
      <c r="AZ224" s="7">
        <f t="shared" si="266"/>
        <v>0</v>
      </c>
      <c r="BA224" s="7">
        <f t="shared" si="266"/>
        <v>0</v>
      </c>
      <c r="BB224" s="7">
        <f t="shared" si="266"/>
        <v>0</v>
      </c>
      <c r="BC224" s="7">
        <f t="shared" si="266"/>
        <v>0</v>
      </c>
      <c r="BD224" s="7">
        <f t="shared" si="266"/>
        <v>0</v>
      </c>
      <c r="BE224" s="7">
        <f t="shared" si="266"/>
        <v>0</v>
      </c>
      <c r="BF224" s="7">
        <f t="shared" si="266"/>
        <v>0</v>
      </c>
      <c r="BG224" s="7">
        <f t="shared" si="266"/>
        <v>0</v>
      </c>
      <c r="BH224" s="7">
        <f t="shared" si="266"/>
        <v>0</v>
      </c>
      <c r="BI224" s="7">
        <f t="shared" si="266"/>
        <v>0</v>
      </c>
      <c r="BJ224" s="7">
        <f t="shared" si="266"/>
        <v>0</v>
      </c>
      <c r="BK224" s="7">
        <f t="shared" si="266"/>
        <v>0</v>
      </c>
      <c r="BL224" s="7">
        <f t="shared" si="266"/>
        <v>0</v>
      </c>
      <c r="BM224" s="7">
        <f t="shared" si="266"/>
        <v>0</v>
      </c>
      <c r="BN224" s="7">
        <f t="shared" si="266"/>
        <v>0</v>
      </c>
      <c r="BO224" s="7">
        <f t="shared" si="266"/>
        <v>0</v>
      </c>
      <c r="BP224" s="7">
        <f t="shared" si="266"/>
        <v>0</v>
      </c>
      <c r="BQ224" s="7">
        <f t="shared" si="266"/>
        <v>0</v>
      </c>
      <c r="BR224" s="7">
        <f t="shared" si="266"/>
        <v>0</v>
      </c>
      <c r="BS224" s="7">
        <f t="shared" si="266"/>
        <v>0</v>
      </c>
      <c r="BT224" s="7">
        <f t="shared" si="266"/>
        <v>0</v>
      </c>
      <c r="BU224" s="7">
        <v>1</v>
      </c>
      <c r="BV224" s="7">
        <f t="shared" ref="BV224:CH224" si="267">(0)/619.518</f>
        <v>0</v>
      </c>
      <c r="BW224" s="7">
        <f t="shared" si="267"/>
        <v>0</v>
      </c>
      <c r="BX224" s="7">
        <f t="shared" si="267"/>
        <v>0</v>
      </c>
      <c r="BY224" s="7">
        <f t="shared" si="267"/>
        <v>0</v>
      </c>
      <c r="BZ224" s="7">
        <f t="shared" si="267"/>
        <v>0</v>
      </c>
      <c r="CA224" s="7">
        <f t="shared" si="267"/>
        <v>0</v>
      </c>
      <c r="CB224" s="7">
        <f t="shared" si="267"/>
        <v>0</v>
      </c>
      <c r="CC224" s="7">
        <f t="shared" si="267"/>
        <v>0</v>
      </c>
      <c r="CD224" s="7">
        <f t="shared" si="267"/>
        <v>0</v>
      </c>
      <c r="CE224" s="7">
        <f t="shared" si="267"/>
        <v>0</v>
      </c>
      <c r="CF224" s="7">
        <f t="shared" si="267"/>
        <v>0</v>
      </c>
      <c r="CG224" s="7">
        <f t="shared" si="267"/>
        <v>0</v>
      </c>
      <c r="CH224" s="7">
        <f t="shared" si="267"/>
        <v>0</v>
      </c>
      <c r="CI224">
        <f>0</f>
        <v>0</v>
      </c>
      <c r="CJ224">
        <v>619.51800000000003</v>
      </c>
    </row>
    <row r="225" spans="1:88" x14ac:dyDescent="0.25">
      <c r="A225" s="5" t="s">
        <v>450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>
        <v>5575.6619999999994</v>
      </c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>
        <v>5575.6619999999994</v>
      </c>
      <c r="AT225" t="s">
        <v>450</v>
      </c>
      <c r="AU225" s="7">
        <f t="shared" ref="AU225:BT225" si="268">(0)/5575.662</f>
        <v>0</v>
      </c>
      <c r="AV225" s="7">
        <f t="shared" si="268"/>
        <v>0</v>
      </c>
      <c r="AW225" s="7">
        <f t="shared" si="268"/>
        <v>0</v>
      </c>
      <c r="AX225" s="7">
        <f t="shared" si="268"/>
        <v>0</v>
      </c>
      <c r="AY225" s="7">
        <f t="shared" si="268"/>
        <v>0</v>
      </c>
      <c r="AZ225" s="7">
        <f t="shared" si="268"/>
        <v>0</v>
      </c>
      <c r="BA225" s="7">
        <f t="shared" si="268"/>
        <v>0</v>
      </c>
      <c r="BB225" s="7">
        <f t="shared" si="268"/>
        <v>0</v>
      </c>
      <c r="BC225" s="7">
        <f t="shared" si="268"/>
        <v>0</v>
      </c>
      <c r="BD225" s="7">
        <f t="shared" si="268"/>
        <v>0</v>
      </c>
      <c r="BE225" s="7">
        <f t="shared" si="268"/>
        <v>0</v>
      </c>
      <c r="BF225" s="7">
        <f t="shared" si="268"/>
        <v>0</v>
      </c>
      <c r="BG225" s="7">
        <f t="shared" si="268"/>
        <v>0</v>
      </c>
      <c r="BH225" s="7">
        <f t="shared" si="268"/>
        <v>0</v>
      </c>
      <c r="BI225" s="7">
        <f t="shared" si="268"/>
        <v>0</v>
      </c>
      <c r="BJ225" s="7">
        <f t="shared" si="268"/>
        <v>0</v>
      </c>
      <c r="BK225" s="7">
        <f t="shared" si="268"/>
        <v>0</v>
      </c>
      <c r="BL225" s="7">
        <f t="shared" si="268"/>
        <v>0</v>
      </c>
      <c r="BM225" s="7">
        <f t="shared" si="268"/>
        <v>0</v>
      </c>
      <c r="BN225" s="7">
        <f t="shared" si="268"/>
        <v>0</v>
      </c>
      <c r="BO225" s="7">
        <f t="shared" si="268"/>
        <v>0</v>
      </c>
      <c r="BP225" s="7">
        <f t="shared" si="268"/>
        <v>0</v>
      </c>
      <c r="BQ225" s="7">
        <f t="shared" si="268"/>
        <v>0</v>
      </c>
      <c r="BR225" s="7">
        <f t="shared" si="268"/>
        <v>0</v>
      </c>
      <c r="BS225" s="7">
        <f t="shared" si="268"/>
        <v>0</v>
      </c>
      <c r="BT225" s="7">
        <f t="shared" si="268"/>
        <v>0</v>
      </c>
      <c r="BU225" s="7">
        <v>1</v>
      </c>
      <c r="BV225" s="7">
        <f t="shared" ref="BV225:CH225" si="269">(0)/5575.662</f>
        <v>0</v>
      </c>
      <c r="BW225" s="7">
        <f t="shared" si="269"/>
        <v>0</v>
      </c>
      <c r="BX225" s="7">
        <f t="shared" si="269"/>
        <v>0</v>
      </c>
      <c r="BY225" s="7">
        <f t="shared" si="269"/>
        <v>0</v>
      </c>
      <c r="BZ225" s="7">
        <f t="shared" si="269"/>
        <v>0</v>
      </c>
      <c r="CA225" s="7">
        <f t="shared" si="269"/>
        <v>0</v>
      </c>
      <c r="CB225" s="7">
        <f t="shared" si="269"/>
        <v>0</v>
      </c>
      <c r="CC225" s="7">
        <f t="shared" si="269"/>
        <v>0</v>
      </c>
      <c r="CD225" s="7">
        <f t="shared" si="269"/>
        <v>0</v>
      </c>
      <c r="CE225" s="7">
        <f t="shared" si="269"/>
        <v>0</v>
      </c>
      <c r="CF225" s="7">
        <f t="shared" si="269"/>
        <v>0</v>
      </c>
      <c r="CG225" s="7">
        <f t="shared" si="269"/>
        <v>0</v>
      </c>
      <c r="CH225" s="7">
        <f t="shared" si="269"/>
        <v>0</v>
      </c>
      <c r="CI225">
        <f>0</f>
        <v>0</v>
      </c>
      <c r="CJ225">
        <v>5575.6619999999994</v>
      </c>
    </row>
    <row r="226" spans="1:88" x14ac:dyDescent="0.25">
      <c r="A226" s="5" t="s">
        <v>451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>
        <v>6195.18</v>
      </c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>
        <v>6195.18</v>
      </c>
      <c r="AT226" t="s">
        <v>451</v>
      </c>
      <c r="AU226" s="7">
        <f t="shared" ref="AU226:BT226" si="270">(0)/6195.18</f>
        <v>0</v>
      </c>
      <c r="AV226" s="7">
        <f t="shared" si="270"/>
        <v>0</v>
      </c>
      <c r="AW226" s="7">
        <f t="shared" si="270"/>
        <v>0</v>
      </c>
      <c r="AX226" s="7">
        <f t="shared" si="270"/>
        <v>0</v>
      </c>
      <c r="AY226" s="7">
        <f t="shared" si="270"/>
        <v>0</v>
      </c>
      <c r="AZ226" s="7">
        <f t="shared" si="270"/>
        <v>0</v>
      </c>
      <c r="BA226" s="7">
        <f t="shared" si="270"/>
        <v>0</v>
      </c>
      <c r="BB226" s="7">
        <f t="shared" si="270"/>
        <v>0</v>
      </c>
      <c r="BC226" s="7">
        <f t="shared" si="270"/>
        <v>0</v>
      </c>
      <c r="BD226" s="7">
        <f t="shared" si="270"/>
        <v>0</v>
      </c>
      <c r="BE226" s="7">
        <f t="shared" si="270"/>
        <v>0</v>
      </c>
      <c r="BF226" s="7">
        <f t="shared" si="270"/>
        <v>0</v>
      </c>
      <c r="BG226" s="7">
        <f t="shared" si="270"/>
        <v>0</v>
      </c>
      <c r="BH226" s="7">
        <f t="shared" si="270"/>
        <v>0</v>
      </c>
      <c r="BI226" s="7">
        <f t="shared" si="270"/>
        <v>0</v>
      </c>
      <c r="BJ226" s="7">
        <f t="shared" si="270"/>
        <v>0</v>
      </c>
      <c r="BK226" s="7">
        <f t="shared" si="270"/>
        <v>0</v>
      </c>
      <c r="BL226" s="7">
        <f t="shared" si="270"/>
        <v>0</v>
      </c>
      <c r="BM226" s="7">
        <f t="shared" si="270"/>
        <v>0</v>
      </c>
      <c r="BN226" s="7">
        <f t="shared" si="270"/>
        <v>0</v>
      </c>
      <c r="BO226" s="7">
        <f t="shared" si="270"/>
        <v>0</v>
      </c>
      <c r="BP226" s="7">
        <f t="shared" si="270"/>
        <v>0</v>
      </c>
      <c r="BQ226" s="7">
        <f t="shared" si="270"/>
        <v>0</v>
      </c>
      <c r="BR226" s="7">
        <f t="shared" si="270"/>
        <v>0</v>
      </c>
      <c r="BS226" s="7">
        <f t="shared" si="270"/>
        <v>0</v>
      </c>
      <c r="BT226" s="7">
        <f t="shared" si="270"/>
        <v>0</v>
      </c>
      <c r="BU226" s="7">
        <v>1</v>
      </c>
      <c r="BV226" s="7">
        <f t="shared" ref="BV226:CH226" si="271">(0)/6195.18</f>
        <v>0</v>
      </c>
      <c r="BW226" s="7">
        <f t="shared" si="271"/>
        <v>0</v>
      </c>
      <c r="BX226" s="7">
        <f t="shared" si="271"/>
        <v>0</v>
      </c>
      <c r="BY226" s="7">
        <f t="shared" si="271"/>
        <v>0</v>
      </c>
      <c r="BZ226" s="7">
        <f t="shared" si="271"/>
        <v>0</v>
      </c>
      <c r="CA226" s="7">
        <f t="shared" si="271"/>
        <v>0</v>
      </c>
      <c r="CB226" s="7">
        <f t="shared" si="271"/>
        <v>0</v>
      </c>
      <c r="CC226" s="7">
        <f t="shared" si="271"/>
        <v>0</v>
      </c>
      <c r="CD226" s="7">
        <f t="shared" si="271"/>
        <v>0</v>
      </c>
      <c r="CE226" s="7">
        <f t="shared" si="271"/>
        <v>0</v>
      </c>
      <c r="CF226" s="7">
        <f t="shared" si="271"/>
        <v>0</v>
      </c>
      <c r="CG226" s="7">
        <f t="shared" si="271"/>
        <v>0</v>
      </c>
      <c r="CH226" s="7">
        <f t="shared" si="271"/>
        <v>0</v>
      </c>
      <c r="CI226">
        <f>0</f>
        <v>0</v>
      </c>
      <c r="CJ226">
        <v>6195.18</v>
      </c>
    </row>
    <row r="227" spans="1:88" x14ac:dyDescent="0.25">
      <c r="A227" s="5" t="s">
        <v>452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>
        <v>5575.6619999999994</v>
      </c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>
        <v>5575.6619999999994</v>
      </c>
      <c r="AT227" t="s">
        <v>452</v>
      </c>
      <c r="AU227" s="7">
        <f t="shared" ref="AU227:BD228" si="272">(0)/5575.662</f>
        <v>0</v>
      </c>
      <c r="AV227" s="7">
        <f t="shared" si="272"/>
        <v>0</v>
      </c>
      <c r="AW227" s="7">
        <f t="shared" si="272"/>
        <v>0</v>
      </c>
      <c r="AX227" s="7">
        <f t="shared" si="272"/>
        <v>0</v>
      </c>
      <c r="AY227" s="7">
        <f t="shared" si="272"/>
        <v>0</v>
      </c>
      <c r="AZ227" s="7">
        <f t="shared" si="272"/>
        <v>0</v>
      </c>
      <c r="BA227" s="7">
        <f t="shared" si="272"/>
        <v>0</v>
      </c>
      <c r="BB227" s="7">
        <f t="shared" si="272"/>
        <v>0</v>
      </c>
      <c r="BC227" s="7">
        <f t="shared" si="272"/>
        <v>0</v>
      </c>
      <c r="BD227" s="7">
        <f t="shared" si="272"/>
        <v>0</v>
      </c>
      <c r="BE227" s="7">
        <f t="shared" ref="BE227:BN228" si="273">(0)/5575.662</f>
        <v>0</v>
      </c>
      <c r="BF227" s="7">
        <f t="shared" si="273"/>
        <v>0</v>
      </c>
      <c r="BG227" s="7">
        <f t="shared" si="273"/>
        <v>0</v>
      </c>
      <c r="BH227" s="7">
        <f t="shared" si="273"/>
        <v>0</v>
      </c>
      <c r="BI227" s="7">
        <f t="shared" si="273"/>
        <v>0</v>
      </c>
      <c r="BJ227" s="7">
        <f t="shared" si="273"/>
        <v>0</v>
      </c>
      <c r="BK227" s="7">
        <f t="shared" si="273"/>
        <v>0</v>
      </c>
      <c r="BL227" s="7">
        <f t="shared" si="273"/>
        <v>0</v>
      </c>
      <c r="BM227" s="7">
        <f t="shared" si="273"/>
        <v>0</v>
      </c>
      <c r="BN227" s="7">
        <f t="shared" si="273"/>
        <v>0</v>
      </c>
      <c r="BO227" s="7">
        <f t="shared" ref="BO227:BT228" si="274">(0)/5575.662</f>
        <v>0</v>
      </c>
      <c r="BP227" s="7">
        <f t="shared" si="274"/>
        <v>0</v>
      </c>
      <c r="BQ227" s="7">
        <f t="shared" si="274"/>
        <v>0</v>
      </c>
      <c r="BR227" s="7">
        <f t="shared" si="274"/>
        <v>0</v>
      </c>
      <c r="BS227" s="7">
        <f t="shared" si="274"/>
        <v>0</v>
      </c>
      <c r="BT227" s="7">
        <f t="shared" si="274"/>
        <v>0</v>
      </c>
      <c r="BU227" s="7">
        <v>1</v>
      </c>
      <c r="BV227" s="7">
        <f t="shared" ref="BV227:CH228" si="275">(0)/5575.662</f>
        <v>0</v>
      </c>
      <c r="BW227" s="7">
        <f t="shared" si="275"/>
        <v>0</v>
      </c>
      <c r="BX227" s="7">
        <f t="shared" si="275"/>
        <v>0</v>
      </c>
      <c r="BY227" s="7">
        <f t="shared" si="275"/>
        <v>0</v>
      </c>
      <c r="BZ227" s="7">
        <f t="shared" si="275"/>
        <v>0</v>
      </c>
      <c r="CA227" s="7">
        <f t="shared" si="275"/>
        <v>0</v>
      </c>
      <c r="CB227" s="7">
        <f t="shared" si="275"/>
        <v>0</v>
      </c>
      <c r="CC227" s="7">
        <f t="shared" si="275"/>
        <v>0</v>
      </c>
      <c r="CD227" s="7">
        <f t="shared" si="275"/>
        <v>0</v>
      </c>
      <c r="CE227" s="7">
        <f t="shared" si="275"/>
        <v>0</v>
      </c>
      <c r="CF227" s="7">
        <f t="shared" si="275"/>
        <v>0</v>
      </c>
      <c r="CG227" s="7">
        <f t="shared" si="275"/>
        <v>0</v>
      </c>
      <c r="CH227" s="7">
        <f t="shared" si="275"/>
        <v>0</v>
      </c>
      <c r="CI227">
        <f>0</f>
        <v>0</v>
      </c>
      <c r="CJ227">
        <v>5575.6619999999994</v>
      </c>
    </row>
    <row r="228" spans="1:88" x14ac:dyDescent="0.25">
      <c r="A228" s="5" t="s">
        <v>453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5575.6619999999994</v>
      </c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>
        <v>5575.6619999999994</v>
      </c>
      <c r="AT228" t="s">
        <v>453</v>
      </c>
      <c r="AU228" s="7">
        <f t="shared" si="272"/>
        <v>0</v>
      </c>
      <c r="AV228" s="7">
        <f t="shared" si="272"/>
        <v>0</v>
      </c>
      <c r="AW228" s="7">
        <f t="shared" si="272"/>
        <v>0</v>
      </c>
      <c r="AX228" s="7">
        <f t="shared" si="272"/>
        <v>0</v>
      </c>
      <c r="AY228" s="7">
        <f t="shared" si="272"/>
        <v>0</v>
      </c>
      <c r="AZ228" s="7">
        <f t="shared" si="272"/>
        <v>0</v>
      </c>
      <c r="BA228" s="7">
        <f t="shared" si="272"/>
        <v>0</v>
      </c>
      <c r="BB228" s="7">
        <f t="shared" si="272"/>
        <v>0</v>
      </c>
      <c r="BC228" s="7">
        <f t="shared" si="272"/>
        <v>0</v>
      </c>
      <c r="BD228" s="7">
        <f t="shared" si="272"/>
        <v>0</v>
      </c>
      <c r="BE228" s="7">
        <f t="shared" si="273"/>
        <v>0</v>
      </c>
      <c r="BF228" s="7">
        <f t="shared" si="273"/>
        <v>0</v>
      </c>
      <c r="BG228" s="7">
        <f t="shared" si="273"/>
        <v>0</v>
      </c>
      <c r="BH228" s="7">
        <f t="shared" si="273"/>
        <v>0</v>
      </c>
      <c r="BI228" s="7">
        <f t="shared" si="273"/>
        <v>0</v>
      </c>
      <c r="BJ228" s="7">
        <f t="shared" si="273"/>
        <v>0</v>
      </c>
      <c r="BK228" s="7">
        <f t="shared" si="273"/>
        <v>0</v>
      </c>
      <c r="BL228" s="7">
        <f t="shared" si="273"/>
        <v>0</v>
      </c>
      <c r="BM228" s="7">
        <f t="shared" si="273"/>
        <v>0</v>
      </c>
      <c r="BN228" s="7">
        <f t="shared" si="273"/>
        <v>0</v>
      </c>
      <c r="BO228" s="7">
        <f t="shared" si="274"/>
        <v>0</v>
      </c>
      <c r="BP228" s="7">
        <f t="shared" si="274"/>
        <v>0</v>
      </c>
      <c r="BQ228" s="7">
        <f t="shared" si="274"/>
        <v>0</v>
      </c>
      <c r="BR228" s="7">
        <f t="shared" si="274"/>
        <v>0</v>
      </c>
      <c r="BS228" s="7">
        <f t="shared" si="274"/>
        <v>0</v>
      </c>
      <c r="BT228" s="7">
        <f t="shared" si="274"/>
        <v>0</v>
      </c>
      <c r="BU228" s="7">
        <v>1</v>
      </c>
      <c r="BV228" s="7">
        <f t="shared" si="275"/>
        <v>0</v>
      </c>
      <c r="BW228" s="7">
        <f t="shared" si="275"/>
        <v>0</v>
      </c>
      <c r="BX228" s="7">
        <f t="shared" si="275"/>
        <v>0</v>
      </c>
      <c r="BY228" s="7">
        <f t="shared" si="275"/>
        <v>0</v>
      </c>
      <c r="BZ228" s="7">
        <f t="shared" si="275"/>
        <v>0</v>
      </c>
      <c r="CA228" s="7">
        <f t="shared" si="275"/>
        <v>0</v>
      </c>
      <c r="CB228" s="7">
        <f t="shared" si="275"/>
        <v>0</v>
      </c>
      <c r="CC228" s="7">
        <f t="shared" si="275"/>
        <v>0</v>
      </c>
      <c r="CD228" s="7">
        <f t="shared" si="275"/>
        <v>0</v>
      </c>
      <c r="CE228" s="7">
        <f t="shared" si="275"/>
        <v>0</v>
      </c>
      <c r="CF228" s="7">
        <f t="shared" si="275"/>
        <v>0</v>
      </c>
      <c r="CG228" s="7">
        <f t="shared" si="275"/>
        <v>0</v>
      </c>
      <c r="CH228" s="7">
        <f t="shared" si="275"/>
        <v>0</v>
      </c>
      <c r="CI228">
        <f>0</f>
        <v>0</v>
      </c>
      <c r="CJ228">
        <v>5575.6619999999994</v>
      </c>
    </row>
    <row r="229" spans="1:88" x14ac:dyDescent="0.25">
      <c r="A229" s="5" t="s">
        <v>454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>
        <v>619.51800000000003</v>
      </c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>
        <v>619.51800000000003</v>
      </c>
      <c r="AT229" t="s">
        <v>454</v>
      </c>
      <c r="AU229" s="7">
        <f t="shared" ref="AU229:BT229" si="276">(0)/619.518</f>
        <v>0</v>
      </c>
      <c r="AV229" s="7">
        <f t="shared" si="276"/>
        <v>0</v>
      </c>
      <c r="AW229" s="7">
        <f t="shared" si="276"/>
        <v>0</v>
      </c>
      <c r="AX229" s="7">
        <f t="shared" si="276"/>
        <v>0</v>
      </c>
      <c r="AY229" s="7">
        <f t="shared" si="276"/>
        <v>0</v>
      </c>
      <c r="AZ229" s="7">
        <f t="shared" si="276"/>
        <v>0</v>
      </c>
      <c r="BA229" s="7">
        <f t="shared" si="276"/>
        <v>0</v>
      </c>
      <c r="BB229" s="7">
        <f t="shared" si="276"/>
        <v>0</v>
      </c>
      <c r="BC229" s="7">
        <f t="shared" si="276"/>
        <v>0</v>
      </c>
      <c r="BD229" s="7">
        <f t="shared" si="276"/>
        <v>0</v>
      </c>
      <c r="BE229" s="7">
        <f t="shared" si="276"/>
        <v>0</v>
      </c>
      <c r="BF229" s="7">
        <f t="shared" si="276"/>
        <v>0</v>
      </c>
      <c r="BG229" s="7">
        <f t="shared" si="276"/>
        <v>0</v>
      </c>
      <c r="BH229" s="7">
        <f t="shared" si="276"/>
        <v>0</v>
      </c>
      <c r="BI229" s="7">
        <f t="shared" si="276"/>
        <v>0</v>
      </c>
      <c r="BJ229" s="7">
        <f t="shared" si="276"/>
        <v>0</v>
      </c>
      <c r="BK229" s="7">
        <f t="shared" si="276"/>
        <v>0</v>
      </c>
      <c r="BL229" s="7">
        <f t="shared" si="276"/>
        <v>0</v>
      </c>
      <c r="BM229" s="7">
        <f t="shared" si="276"/>
        <v>0</v>
      </c>
      <c r="BN229" s="7">
        <f t="shared" si="276"/>
        <v>0</v>
      </c>
      <c r="BO229" s="7">
        <f t="shared" si="276"/>
        <v>0</v>
      </c>
      <c r="BP229" s="7">
        <f t="shared" si="276"/>
        <v>0</v>
      </c>
      <c r="BQ229" s="7">
        <f t="shared" si="276"/>
        <v>0</v>
      </c>
      <c r="BR229" s="7">
        <f t="shared" si="276"/>
        <v>0</v>
      </c>
      <c r="BS229" s="7">
        <f t="shared" si="276"/>
        <v>0</v>
      </c>
      <c r="BT229" s="7">
        <f t="shared" si="276"/>
        <v>0</v>
      </c>
      <c r="BU229" s="7">
        <v>1</v>
      </c>
      <c r="BV229" s="7">
        <f t="shared" ref="BV229:CH229" si="277">(0)/619.518</f>
        <v>0</v>
      </c>
      <c r="BW229" s="7">
        <f t="shared" si="277"/>
        <v>0</v>
      </c>
      <c r="BX229" s="7">
        <f t="shared" si="277"/>
        <v>0</v>
      </c>
      <c r="BY229" s="7">
        <f t="shared" si="277"/>
        <v>0</v>
      </c>
      <c r="BZ229" s="7">
        <f t="shared" si="277"/>
        <v>0</v>
      </c>
      <c r="CA229" s="7">
        <f t="shared" si="277"/>
        <v>0</v>
      </c>
      <c r="CB229" s="7">
        <f t="shared" si="277"/>
        <v>0</v>
      </c>
      <c r="CC229" s="7">
        <f t="shared" si="277"/>
        <v>0</v>
      </c>
      <c r="CD229" s="7">
        <f t="shared" si="277"/>
        <v>0</v>
      </c>
      <c r="CE229" s="7">
        <f t="shared" si="277"/>
        <v>0</v>
      </c>
      <c r="CF229" s="7">
        <f t="shared" si="277"/>
        <v>0</v>
      </c>
      <c r="CG229" s="7">
        <f t="shared" si="277"/>
        <v>0</v>
      </c>
      <c r="CH229" s="7">
        <f t="shared" si="277"/>
        <v>0</v>
      </c>
      <c r="CI229">
        <f>0</f>
        <v>0</v>
      </c>
      <c r="CJ229">
        <v>619.51800000000003</v>
      </c>
    </row>
    <row r="230" spans="1:88" x14ac:dyDescent="0.25">
      <c r="A230" s="5" t="s">
        <v>456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>
        <v>0</v>
      </c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>
        <v>0</v>
      </c>
      <c r="AT230" t="s">
        <v>456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  <c r="BY230" s="7">
        <v>0</v>
      </c>
      <c r="BZ230" s="7">
        <v>0</v>
      </c>
      <c r="CA230" s="7">
        <v>0</v>
      </c>
      <c r="CB230" s="7">
        <v>0</v>
      </c>
      <c r="CC230" s="7">
        <v>0</v>
      </c>
      <c r="CD230" s="7">
        <v>0</v>
      </c>
      <c r="CE230" s="7">
        <v>0</v>
      </c>
      <c r="CF230" s="7">
        <v>0</v>
      </c>
      <c r="CG230" s="7">
        <v>0</v>
      </c>
      <c r="CH230" s="7">
        <v>0</v>
      </c>
      <c r="CI230">
        <f>0</f>
        <v>0</v>
      </c>
      <c r="CJ230">
        <v>0</v>
      </c>
    </row>
    <row r="231" spans="1:88" x14ac:dyDescent="0.25">
      <c r="A231" s="5" t="s">
        <v>459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>
        <v>0</v>
      </c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>
        <v>0</v>
      </c>
      <c r="AT231" t="s">
        <v>459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0</v>
      </c>
      <c r="CA231" s="7">
        <v>0</v>
      </c>
      <c r="CB231" s="7">
        <v>0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0</v>
      </c>
      <c r="CI231">
        <f>0</f>
        <v>0</v>
      </c>
      <c r="CJ231">
        <v>0</v>
      </c>
    </row>
    <row r="232" spans="1:88" x14ac:dyDescent="0.25">
      <c r="A232" s="5" t="s">
        <v>458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>
        <v>0</v>
      </c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>
        <v>0</v>
      </c>
      <c r="AT232" t="s">
        <v>458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>
        <f>0</f>
        <v>0</v>
      </c>
      <c r="CJ232">
        <v>0</v>
      </c>
    </row>
    <row r="233" spans="1:88" x14ac:dyDescent="0.25">
      <c r="A233" s="5" t="s">
        <v>457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>
        <v>1239.0360000000001</v>
      </c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>
        <v>1239.0360000000001</v>
      </c>
      <c r="AT233" t="s">
        <v>457</v>
      </c>
      <c r="AU233" s="7">
        <f t="shared" ref="AU233:BT233" si="278">(0)/1239.036</f>
        <v>0</v>
      </c>
      <c r="AV233" s="7">
        <f t="shared" si="278"/>
        <v>0</v>
      </c>
      <c r="AW233" s="7">
        <f t="shared" si="278"/>
        <v>0</v>
      </c>
      <c r="AX233" s="7">
        <f t="shared" si="278"/>
        <v>0</v>
      </c>
      <c r="AY233" s="7">
        <f t="shared" si="278"/>
        <v>0</v>
      </c>
      <c r="AZ233" s="7">
        <f t="shared" si="278"/>
        <v>0</v>
      </c>
      <c r="BA233" s="7">
        <f t="shared" si="278"/>
        <v>0</v>
      </c>
      <c r="BB233" s="7">
        <f t="shared" si="278"/>
        <v>0</v>
      </c>
      <c r="BC233" s="7">
        <f t="shared" si="278"/>
        <v>0</v>
      </c>
      <c r="BD233" s="7">
        <f t="shared" si="278"/>
        <v>0</v>
      </c>
      <c r="BE233" s="7">
        <f t="shared" si="278"/>
        <v>0</v>
      </c>
      <c r="BF233" s="7">
        <f t="shared" si="278"/>
        <v>0</v>
      </c>
      <c r="BG233" s="7">
        <f t="shared" si="278"/>
        <v>0</v>
      </c>
      <c r="BH233" s="7">
        <f t="shared" si="278"/>
        <v>0</v>
      </c>
      <c r="BI233" s="7">
        <f t="shared" si="278"/>
        <v>0</v>
      </c>
      <c r="BJ233" s="7">
        <f t="shared" si="278"/>
        <v>0</v>
      </c>
      <c r="BK233" s="7">
        <f t="shared" si="278"/>
        <v>0</v>
      </c>
      <c r="BL233" s="7">
        <f t="shared" si="278"/>
        <v>0</v>
      </c>
      <c r="BM233" s="7">
        <f t="shared" si="278"/>
        <v>0</v>
      </c>
      <c r="BN233" s="7">
        <f t="shared" si="278"/>
        <v>0</v>
      </c>
      <c r="BO233" s="7">
        <f t="shared" si="278"/>
        <v>0</v>
      </c>
      <c r="BP233" s="7">
        <f t="shared" si="278"/>
        <v>0</v>
      </c>
      <c r="BQ233" s="7">
        <f t="shared" si="278"/>
        <v>0</v>
      </c>
      <c r="BR233" s="7">
        <f t="shared" si="278"/>
        <v>0</v>
      </c>
      <c r="BS233" s="7">
        <f t="shared" si="278"/>
        <v>0</v>
      </c>
      <c r="BT233" s="7">
        <f t="shared" si="278"/>
        <v>0</v>
      </c>
      <c r="BU233" s="7">
        <v>1</v>
      </c>
      <c r="BV233" s="7">
        <f t="shared" ref="BV233:CH233" si="279">(0)/1239.036</f>
        <v>0</v>
      </c>
      <c r="BW233" s="7">
        <f t="shared" si="279"/>
        <v>0</v>
      </c>
      <c r="BX233" s="7">
        <f t="shared" si="279"/>
        <v>0</v>
      </c>
      <c r="BY233" s="7">
        <f t="shared" si="279"/>
        <v>0</v>
      </c>
      <c r="BZ233" s="7">
        <f t="shared" si="279"/>
        <v>0</v>
      </c>
      <c r="CA233" s="7">
        <f t="shared" si="279"/>
        <v>0</v>
      </c>
      <c r="CB233" s="7">
        <f t="shared" si="279"/>
        <v>0</v>
      </c>
      <c r="CC233" s="7">
        <f t="shared" si="279"/>
        <v>0</v>
      </c>
      <c r="CD233" s="7">
        <f t="shared" si="279"/>
        <v>0</v>
      </c>
      <c r="CE233" s="7">
        <f t="shared" si="279"/>
        <v>0</v>
      </c>
      <c r="CF233" s="7">
        <f t="shared" si="279"/>
        <v>0</v>
      </c>
      <c r="CG233" s="7">
        <f t="shared" si="279"/>
        <v>0</v>
      </c>
      <c r="CH233" s="7">
        <f t="shared" si="279"/>
        <v>0</v>
      </c>
      <c r="CI233">
        <f>0</f>
        <v>0</v>
      </c>
      <c r="CJ233">
        <v>1239.0360000000001</v>
      </c>
    </row>
    <row r="234" spans="1:88" x14ac:dyDescent="0.25">
      <c r="A234" s="5" t="s">
        <v>461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>
        <v>0</v>
      </c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>
        <v>0</v>
      </c>
      <c r="AT234" t="s">
        <v>461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0</v>
      </c>
      <c r="CI234">
        <f>0</f>
        <v>0</v>
      </c>
      <c r="CJ234">
        <v>0</v>
      </c>
    </row>
    <row r="235" spans="1:88" x14ac:dyDescent="0.25">
      <c r="A235" s="5" t="s">
        <v>460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>
        <v>0</v>
      </c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>
        <v>0</v>
      </c>
      <c r="AT235" t="s">
        <v>460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0</v>
      </c>
      <c r="CE235" s="7">
        <v>0</v>
      </c>
      <c r="CF235" s="7">
        <v>0</v>
      </c>
      <c r="CG235" s="7">
        <v>0</v>
      </c>
      <c r="CH235" s="7">
        <v>0</v>
      </c>
      <c r="CI235">
        <f>0</f>
        <v>0</v>
      </c>
      <c r="CJ235">
        <v>0</v>
      </c>
    </row>
    <row r="236" spans="1:88" x14ac:dyDescent="0.25">
      <c r="A236" s="5" t="s">
        <v>466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0</v>
      </c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>
        <v>0</v>
      </c>
      <c r="AT236" t="s">
        <v>466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7">
        <v>0</v>
      </c>
      <c r="BZ236" s="7">
        <v>0</v>
      </c>
      <c r="CA236" s="7">
        <v>0</v>
      </c>
      <c r="CB236" s="7">
        <v>0</v>
      </c>
      <c r="CC236" s="7">
        <v>0</v>
      </c>
      <c r="CD236" s="7">
        <v>0</v>
      </c>
      <c r="CE236" s="7">
        <v>0</v>
      </c>
      <c r="CF236" s="7">
        <v>0</v>
      </c>
      <c r="CG236" s="7">
        <v>0</v>
      </c>
      <c r="CH236" s="7">
        <v>0</v>
      </c>
      <c r="CI236">
        <f>0</f>
        <v>0</v>
      </c>
      <c r="CJ236">
        <v>0</v>
      </c>
    </row>
    <row r="237" spans="1:88" x14ac:dyDescent="0.25">
      <c r="A237" s="5" t="s">
        <v>465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>
        <v>619.51800000000003</v>
      </c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>
        <v>619.51800000000003</v>
      </c>
      <c r="AT237" t="s">
        <v>465</v>
      </c>
      <c r="AU237" s="7">
        <f t="shared" ref="AU237:BT237" si="280">(0)/619.518</f>
        <v>0</v>
      </c>
      <c r="AV237" s="7">
        <f t="shared" si="280"/>
        <v>0</v>
      </c>
      <c r="AW237" s="7">
        <f t="shared" si="280"/>
        <v>0</v>
      </c>
      <c r="AX237" s="7">
        <f t="shared" si="280"/>
        <v>0</v>
      </c>
      <c r="AY237" s="7">
        <f t="shared" si="280"/>
        <v>0</v>
      </c>
      <c r="AZ237" s="7">
        <f t="shared" si="280"/>
        <v>0</v>
      </c>
      <c r="BA237" s="7">
        <f t="shared" si="280"/>
        <v>0</v>
      </c>
      <c r="BB237" s="7">
        <f t="shared" si="280"/>
        <v>0</v>
      </c>
      <c r="BC237" s="7">
        <f t="shared" si="280"/>
        <v>0</v>
      </c>
      <c r="BD237" s="7">
        <f t="shared" si="280"/>
        <v>0</v>
      </c>
      <c r="BE237" s="7">
        <f t="shared" si="280"/>
        <v>0</v>
      </c>
      <c r="BF237" s="7">
        <f t="shared" si="280"/>
        <v>0</v>
      </c>
      <c r="BG237" s="7">
        <f t="shared" si="280"/>
        <v>0</v>
      </c>
      <c r="BH237" s="7">
        <f t="shared" si="280"/>
        <v>0</v>
      </c>
      <c r="BI237" s="7">
        <f t="shared" si="280"/>
        <v>0</v>
      </c>
      <c r="BJ237" s="7">
        <f t="shared" si="280"/>
        <v>0</v>
      </c>
      <c r="BK237" s="7">
        <f t="shared" si="280"/>
        <v>0</v>
      </c>
      <c r="BL237" s="7">
        <f t="shared" si="280"/>
        <v>0</v>
      </c>
      <c r="BM237" s="7">
        <f t="shared" si="280"/>
        <v>0</v>
      </c>
      <c r="BN237" s="7">
        <f t="shared" si="280"/>
        <v>0</v>
      </c>
      <c r="BO237" s="7">
        <f t="shared" si="280"/>
        <v>0</v>
      </c>
      <c r="BP237" s="7">
        <f t="shared" si="280"/>
        <v>0</v>
      </c>
      <c r="BQ237" s="7">
        <f t="shared" si="280"/>
        <v>0</v>
      </c>
      <c r="BR237" s="7">
        <f t="shared" si="280"/>
        <v>0</v>
      </c>
      <c r="BS237" s="7">
        <f t="shared" si="280"/>
        <v>0</v>
      </c>
      <c r="BT237" s="7">
        <f t="shared" si="280"/>
        <v>0</v>
      </c>
      <c r="BU237" s="7">
        <v>1</v>
      </c>
      <c r="BV237" s="7">
        <f t="shared" ref="BV237:CH237" si="281">(0)/619.518</f>
        <v>0</v>
      </c>
      <c r="BW237" s="7">
        <f t="shared" si="281"/>
        <v>0</v>
      </c>
      <c r="BX237" s="7">
        <f t="shared" si="281"/>
        <v>0</v>
      </c>
      <c r="BY237" s="7">
        <f t="shared" si="281"/>
        <v>0</v>
      </c>
      <c r="BZ237" s="7">
        <f t="shared" si="281"/>
        <v>0</v>
      </c>
      <c r="CA237" s="7">
        <f t="shared" si="281"/>
        <v>0</v>
      </c>
      <c r="CB237" s="7">
        <f t="shared" si="281"/>
        <v>0</v>
      </c>
      <c r="CC237" s="7">
        <f t="shared" si="281"/>
        <v>0</v>
      </c>
      <c r="CD237" s="7">
        <f t="shared" si="281"/>
        <v>0</v>
      </c>
      <c r="CE237" s="7">
        <f t="shared" si="281"/>
        <v>0</v>
      </c>
      <c r="CF237" s="7">
        <f t="shared" si="281"/>
        <v>0</v>
      </c>
      <c r="CG237" s="7">
        <f t="shared" si="281"/>
        <v>0</v>
      </c>
      <c r="CH237" s="7">
        <f t="shared" si="281"/>
        <v>0</v>
      </c>
      <c r="CI237">
        <f>0</f>
        <v>0</v>
      </c>
      <c r="CJ237">
        <v>619.51800000000003</v>
      </c>
    </row>
    <row r="238" spans="1:88" x14ac:dyDescent="0.25">
      <c r="A238" s="5" t="s">
        <v>462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>
        <v>9292.77</v>
      </c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>
        <v>9292.77</v>
      </c>
      <c r="AT238" t="s">
        <v>462</v>
      </c>
      <c r="AU238" s="7">
        <f t="shared" ref="AU238:BT238" si="282">(0)/9292.77</f>
        <v>0</v>
      </c>
      <c r="AV238" s="7">
        <f t="shared" si="282"/>
        <v>0</v>
      </c>
      <c r="AW238" s="7">
        <f t="shared" si="282"/>
        <v>0</v>
      </c>
      <c r="AX238" s="7">
        <f t="shared" si="282"/>
        <v>0</v>
      </c>
      <c r="AY238" s="7">
        <f t="shared" si="282"/>
        <v>0</v>
      </c>
      <c r="AZ238" s="7">
        <f t="shared" si="282"/>
        <v>0</v>
      </c>
      <c r="BA238" s="7">
        <f t="shared" si="282"/>
        <v>0</v>
      </c>
      <c r="BB238" s="7">
        <f t="shared" si="282"/>
        <v>0</v>
      </c>
      <c r="BC238" s="7">
        <f t="shared" si="282"/>
        <v>0</v>
      </c>
      <c r="BD238" s="7">
        <f t="shared" si="282"/>
        <v>0</v>
      </c>
      <c r="BE238" s="7">
        <f t="shared" si="282"/>
        <v>0</v>
      </c>
      <c r="BF238" s="7">
        <f t="shared" si="282"/>
        <v>0</v>
      </c>
      <c r="BG238" s="7">
        <f t="shared" si="282"/>
        <v>0</v>
      </c>
      <c r="BH238" s="7">
        <f t="shared" si="282"/>
        <v>0</v>
      </c>
      <c r="BI238" s="7">
        <f t="shared" si="282"/>
        <v>0</v>
      </c>
      <c r="BJ238" s="7">
        <f t="shared" si="282"/>
        <v>0</v>
      </c>
      <c r="BK238" s="7">
        <f t="shared" si="282"/>
        <v>0</v>
      </c>
      <c r="BL238" s="7">
        <f t="shared" si="282"/>
        <v>0</v>
      </c>
      <c r="BM238" s="7">
        <f t="shared" si="282"/>
        <v>0</v>
      </c>
      <c r="BN238" s="7">
        <f t="shared" si="282"/>
        <v>0</v>
      </c>
      <c r="BO238" s="7">
        <f t="shared" si="282"/>
        <v>0</v>
      </c>
      <c r="BP238" s="7">
        <f t="shared" si="282"/>
        <v>0</v>
      </c>
      <c r="BQ238" s="7">
        <f t="shared" si="282"/>
        <v>0</v>
      </c>
      <c r="BR238" s="7">
        <f t="shared" si="282"/>
        <v>0</v>
      </c>
      <c r="BS238" s="7">
        <f t="shared" si="282"/>
        <v>0</v>
      </c>
      <c r="BT238" s="7">
        <f t="shared" si="282"/>
        <v>0</v>
      </c>
      <c r="BU238" s="7">
        <v>1</v>
      </c>
      <c r="BV238" s="7">
        <f t="shared" ref="BV238:CH238" si="283">(0)/9292.77</f>
        <v>0</v>
      </c>
      <c r="BW238" s="7">
        <f t="shared" si="283"/>
        <v>0</v>
      </c>
      <c r="BX238" s="7">
        <f t="shared" si="283"/>
        <v>0</v>
      </c>
      <c r="BY238" s="7">
        <f t="shared" si="283"/>
        <v>0</v>
      </c>
      <c r="BZ238" s="7">
        <f t="shared" si="283"/>
        <v>0</v>
      </c>
      <c r="CA238" s="7">
        <f t="shared" si="283"/>
        <v>0</v>
      </c>
      <c r="CB238" s="7">
        <f t="shared" si="283"/>
        <v>0</v>
      </c>
      <c r="CC238" s="7">
        <f t="shared" si="283"/>
        <v>0</v>
      </c>
      <c r="CD238" s="7">
        <f t="shared" si="283"/>
        <v>0</v>
      </c>
      <c r="CE238" s="7">
        <f t="shared" si="283"/>
        <v>0</v>
      </c>
      <c r="CF238" s="7">
        <f t="shared" si="283"/>
        <v>0</v>
      </c>
      <c r="CG238" s="7">
        <f t="shared" si="283"/>
        <v>0</v>
      </c>
      <c r="CH238" s="7">
        <f t="shared" si="283"/>
        <v>0</v>
      </c>
      <c r="CI238">
        <f>0</f>
        <v>0</v>
      </c>
      <c r="CJ238">
        <v>9292.77</v>
      </c>
    </row>
    <row r="239" spans="1:88" x14ac:dyDescent="0.25">
      <c r="A239" s="5" t="s">
        <v>463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>
        <v>7434.2160000000003</v>
      </c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>
        <v>7434.2160000000003</v>
      </c>
      <c r="AT239" t="s">
        <v>463</v>
      </c>
      <c r="AU239" s="7">
        <f t="shared" ref="AU239:BT239" si="284">(0)/7434.216</f>
        <v>0</v>
      </c>
      <c r="AV239" s="7">
        <f t="shared" si="284"/>
        <v>0</v>
      </c>
      <c r="AW239" s="7">
        <f t="shared" si="284"/>
        <v>0</v>
      </c>
      <c r="AX239" s="7">
        <f t="shared" si="284"/>
        <v>0</v>
      </c>
      <c r="AY239" s="7">
        <f t="shared" si="284"/>
        <v>0</v>
      </c>
      <c r="AZ239" s="7">
        <f t="shared" si="284"/>
        <v>0</v>
      </c>
      <c r="BA239" s="7">
        <f t="shared" si="284"/>
        <v>0</v>
      </c>
      <c r="BB239" s="7">
        <f t="shared" si="284"/>
        <v>0</v>
      </c>
      <c r="BC239" s="7">
        <f t="shared" si="284"/>
        <v>0</v>
      </c>
      <c r="BD239" s="7">
        <f t="shared" si="284"/>
        <v>0</v>
      </c>
      <c r="BE239" s="7">
        <f t="shared" si="284"/>
        <v>0</v>
      </c>
      <c r="BF239" s="7">
        <f t="shared" si="284"/>
        <v>0</v>
      </c>
      <c r="BG239" s="7">
        <f t="shared" si="284"/>
        <v>0</v>
      </c>
      <c r="BH239" s="7">
        <f t="shared" si="284"/>
        <v>0</v>
      </c>
      <c r="BI239" s="7">
        <f t="shared" si="284"/>
        <v>0</v>
      </c>
      <c r="BJ239" s="7">
        <f t="shared" si="284"/>
        <v>0</v>
      </c>
      <c r="BK239" s="7">
        <f t="shared" si="284"/>
        <v>0</v>
      </c>
      <c r="BL239" s="7">
        <f t="shared" si="284"/>
        <v>0</v>
      </c>
      <c r="BM239" s="7">
        <f t="shared" si="284"/>
        <v>0</v>
      </c>
      <c r="BN239" s="7">
        <f t="shared" si="284"/>
        <v>0</v>
      </c>
      <c r="BO239" s="7">
        <f t="shared" si="284"/>
        <v>0</v>
      </c>
      <c r="BP239" s="7">
        <f t="shared" si="284"/>
        <v>0</v>
      </c>
      <c r="BQ239" s="7">
        <f t="shared" si="284"/>
        <v>0</v>
      </c>
      <c r="BR239" s="7">
        <f t="shared" si="284"/>
        <v>0</v>
      </c>
      <c r="BS239" s="7">
        <f t="shared" si="284"/>
        <v>0</v>
      </c>
      <c r="BT239" s="7">
        <f t="shared" si="284"/>
        <v>0</v>
      </c>
      <c r="BU239" s="7">
        <v>1</v>
      </c>
      <c r="BV239" s="7">
        <f t="shared" ref="BV239:CH239" si="285">(0)/7434.216</f>
        <v>0</v>
      </c>
      <c r="BW239" s="7">
        <f t="shared" si="285"/>
        <v>0</v>
      </c>
      <c r="BX239" s="7">
        <f t="shared" si="285"/>
        <v>0</v>
      </c>
      <c r="BY239" s="7">
        <f t="shared" si="285"/>
        <v>0</v>
      </c>
      <c r="BZ239" s="7">
        <f t="shared" si="285"/>
        <v>0</v>
      </c>
      <c r="CA239" s="7">
        <f t="shared" si="285"/>
        <v>0</v>
      </c>
      <c r="CB239" s="7">
        <f t="shared" si="285"/>
        <v>0</v>
      </c>
      <c r="CC239" s="7">
        <f t="shared" si="285"/>
        <v>0</v>
      </c>
      <c r="CD239" s="7">
        <f t="shared" si="285"/>
        <v>0</v>
      </c>
      <c r="CE239" s="7">
        <f t="shared" si="285"/>
        <v>0</v>
      </c>
      <c r="CF239" s="7">
        <f t="shared" si="285"/>
        <v>0</v>
      </c>
      <c r="CG239" s="7">
        <f t="shared" si="285"/>
        <v>0</v>
      </c>
      <c r="CH239" s="7">
        <f t="shared" si="285"/>
        <v>0</v>
      </c>
      <c r="CI239">
        <f>0</f>
        <v>0</v>
      </c>
      <c r="CJ239">
        <v>7434.2160000000003</v>
      </c>
    </row>
    <row r="240" spans="1:88" x14ac:dyDescent="0.25">
      <c r="A240" s="5" t="s">
        <v>464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>
        <v>1239.0360000000001</v>
      </c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>
        <v>1239.0360000000001</v>
      </c>
      <c r="AT240" t="s">
        <v>464</v>
      </c>
      <c r="AU240" s="7">
        <f t="shared" ref="AU240:BT240" si="286">(0)/1239.036</f>
        <v>0</v>
      </c>
      <c r="AV240" s="7">
        <f t="shared" si="286"/>
        <v>0</v>
      </c>
      <c r="AW240" s="7">
        <f t="shared" si="286"/>
        <v>0</v>
      </c>
      <c r="AX240" s="7">
        <f t="shared" si="286"/>
        <v>0</v>
      </c>
      <c r="AY240" s="7">
        <f t="shared" si="286"/>
        <v>0</v>
      </c>
      <c r="AZ240" s="7">
        <f t="shared" si="286"/>
        <v>0</v>
      </c>
      <c r="BA240" s="7">
        <f t="shared" si="286"/>
        <v>0</v>
      </c>
      <c r="BB240" s="7">
        <f t="shared" si="286"/>
        <v>0</v>
      </c>
      <c r="BC240" s="7">
        <f t="shared" si="286"/>
        <v>0</v>
      </c>
      <c r="BD240" s="7">
        <f t="shared" si="286"/>
        <v>0</v>
      </c>
      <c r="BE240" s="7">
        <f t="shared" si="286"/>
        <v>0</v>
      </c>
      <c r="BF240" s="7">
        <f t="shared" si="286"/>
        <v>0</v>
      </c>
      <c r="BG240" s="7">
        <f t="shared" si="286"/>
        <v>0</v>
      </c>
      <c r="BH240" s="7">
        <f t="shared" si="286"/>
        <v>0</v>
      </c>
      <c r="BI240" s="7">
        <f t="shared" si="286"/>
        <v>0</v>
      </c>
      <c r="BJ240" s="7">
        <f t="shared" si="286"/>
        <v>0</v>
      </c>
      <c r="BK240" s="7">
        <f t="shared" si="286"/>
        <v>0</v>
      </c>
      <c r="BL240" s="7">
        <f t="shared" si="286"/>
        <v>0</v>
      </c>
      <c r="BM240" s="7">
        <f t="shared" si="286"/>
        <v>0</v>
      </c>
      <c r="BN240" s="7">
        <f t="shared" si="286"/>
        <v>0</v>
      </c>
      <c r="BO240" s="7">
        <f t="shared" si="286"/>
        <v>0</v>
      </c>
      <c r="BP240" s="7">
        <f t="shared" si="286"/>
        <v>0</v>
      </c>
      <c r="BQ240" s="7">
        <f t="shared" si="286"/>
        <v>0</v>
      </c>
      <c r="BR240" s="7">
        <f t="shared" si="286"/>
        <v>0</v>
      </c>
      <c r="BS240" s="7">
        <f t="shared" si="286"/>
        <v>0</v>
      </c>
      <c r="BT240" s="7">
        <f t="shared" si="286"/>
        <v>0</v>
      </c>
      <c r="BU240" s="7">
        <v>1</v>
      </c>
      <c r="BV240" s="7">
        <f t="shared" ref="BV240:CH240" si="287">(0)/1239.036</f>
        <v>0</v>
      </c>
      <c r="BW240" s="7">
        <f t="shared" si="287"/>
        <v>0</v>
      </c>
      <c r="BX240" s="7">
        <f t="shared" si="287"/>
        <v>0</v>
      </c>
      <c r="BY240" s="7">
        <f t="shared" si="287"/>
        <v>0</v>
      </c>
      <c r="BZ240" s="7">
        <f t="shared" si="287"/>
        <v>0</v>
      </c>
      <c r="CA240" s="7">
        <f t="shared" si="287"/>
        <v>0</v>
      </c>
      <c r="CB240" s="7">
        <f t="shared" si="287"/>
        <v>0</v>
      </c>
      <c r="CC240" s="7">
        <f t="shared" si="287"/>
        <v>0</v>
      </c>
      <c r="CD240" s="7">
        <f t="shared" si="287"/>
        <v>0</v>
      </c>
      <c r="CE240" s="7">
        <f t="shared" si="287"/>
        <v>0</v>
      </c>
      <c r="CF240" s="7">
        <f t="shared" si="287"/>
        <v>0</v>
      </c>
      <c r="CG240" s="7">
        <f t="shared" si="287"/>
        <v>0</v>
      </c>
      <c r="CH240" s="7">
        <f t="shared" si="287"/>
        <v>0</v>
      </c>
      <c r="CI240">
        <f>0</f>
        <v>0</v>
      </c>
      <c r="CJ240">
        <v>1239.0360000000001</v>
      </c>
    </row>
    <row r="241" spans="1:88" x14ac:dyDescent="0.25">
      <c r="A241" s="5" t="s">
        <v>469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>
        <v>1858.5540000000001</v>
      </c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>
        <v>1858.5540000000001</v>
      </c>
      <c r="AT241" t="s">
        <v>469</v>
      </c>
      <c r="AU241" s="7">
        <f t="shared" ref="AU241:BT241" si="288">(0)/1858.554</f>
        <v>0</v>
      </c>
      <c r="AV241" s="7">
        <f t="shared" si="288"/>
        <v>0</v>
      </c>
      <c r="AW241" s="7">
        <f t="shared" si="288"/>
        <v>0</v>
      </c>
      <c r="AX241" s="7">
        <f t="shared" si="288"/>
        <v>0</v>
      </c>
      <c r="AY241" s="7">
        <f t="shared" si="288"/>
        <v>0</v>
      </c>
      <c r="AZ241" s="7">
        <f t="shared" si="288"/>
        <v>0</v>
      </c>
      <c r="BA241" s="7">
        <f t="shared" si="288"/>
        <v>0</v>
      </c>
      <c r="BB241" s="7">
        <f t="shared" si="288"/>
        <v>0</v>
      </c>
      <c r="BC241" s="7">
        <f t="shared" si="288"/>
        <v>0</v>
      </c>
      <c r="BD241" s="7">
        <f t="shared" si="288"/>
        <v>0</v>
      </c>
      <c r="BE241" s="7">
        <f t="shared" si="288"/>
        <v>0</v>
      </c>
      <c r="BF241" s="7">
        <f t="shared" si="288"/>
        <v>0</v>
      </c>
      <c r="BG241" s="7">
        <f t="shared" si="288"/>
        <v>0</v>
      </c>
      <c r="BH241" s="7">
        <f t="shared" si="288"/>
        <v>0</v>
      </c>
      <c r="BI241" s="7">
        <f t="shared" si="288"/>
        <v>0</v>
      </c>
      <c r="BJ241" s="7">
        <f t="shared" si="288"/>
        <v>0</v>
      </c>
      <c r="BK241" s="7">
        <f t="shared" si="288"/>
        <v>0</v>
      </c>
      <c r="BL241" s="7">
        <f t="shared" si="288"/>
        <v>0</v>
      </c>
      <c r="BM241" s="7">
        <f t="shared" si="288"/>
        <v>0</v>
      </c>
      <c r="BN241" s="7">
        <f t="shared" si="288"/>
        <v>0</v>
      </c>
      <c r="BO241" s="7">
        <f t="shared" si="288"/>
        <v>0</v>
      </c>
      <c r="BP241" s="7">
        <f t="shared" si="288"/>
        <v>0</v>
      </c>
      <c r="BQ241" s="7">
        <f t="shared" si="288"/>
        <v>0</v>
      </c>
      <c r="BR241" s="7">
        <f t="shared" si="288"/>
        <v>0</v>
      </c>
      <c r="BS241" s="7">
        <f t="shared" si="288"/>
        <v>0</v>
      </c>
      <c r="BT241" s="7">
        <f t="shared" si="288"/>
        <v>0</v>
      </c>
      <c r="BU241" s="7">
        <v>1</v>
      </c>
      <c r="BV241" s="7">
        <f t="shared" ref="BV241:CH241" si="289">(0)/1858.554</f>
        <v>0</v>
      </c>
      <c r="BW241" s="7">
        <f t="shared" si="289"/>
        <v>0</v>
      </c>
      <c r="BX241" s="7">
        <f t="shared" si="289"/>
        <v>0</v>
      </c>
      <c r="BY241" s="7">
        <f t="shared" si="289"/>
        <v>0</v>
      </c>
      <c r="BZ241" s="7">
        <f t="shared" si="289"/>
        <v>0</v>
      </c>
      <c r="CA241" s="7">
        <f t="shared" si="289"/>
        <v>0</v>
      </c>
      <c r="CB241" s="7">
        <f t="shared" si="289"/>
        <v>0</v>
      </c>
      <c r="CC241" s="7">
        <f t="shared" si="289"/>
        <v>0</v>
      </c>
      <c r="CD241" s="7">
        <f t="shared" si="289"/>
        <v>0</v>
      </c>
      <c r="CE241" s="7">
        <f t="shared" si="289"/>
        <v>0</v>
      </c>
      <c r="CF241" s="7">
        <f t="shared" si="289"/>
        <v>0</v>
      </c>
      <c r="CG241" s="7">
        <f t="shared" si="289"/>
        <v>0</v>
      </c>
      <c r="CH241" s="7">
        <f t="shared" si="289"/>
        <v>0</v>
      </c>
      <c r="CI241">
        <f>0</f>
        <v>0</v>
      </c>
      <c r="CJ241">
        <v>1858.5540000000001</v>
      </c>
    </row>
    <row r="242" spans="1:88" x14ac:dyDescent="0.25">
      <c r="A242" s="5" t="s">
        <v>468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>
        <v>3097.59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>
        <v>3097.59</v>
      </c>
      <c r="AT242" t="s">
        <v>468</v>
      </c>
      <c r="AU242" s="7">
        <f t="shared" ref="AU242:BT242" si="290">(0)/3097.59</f>
        <v>0</v>
      </c>
      <c r="AV242" s="7">
        <f t="shared" si="290"/>
        <v>0</v>
      </c>
      <c r="AW242" s="7">
        <f t="shared" si="290"/>
        <v>0</v>
      </c>
      <c r="AX242" s="7">
        <f t="shared" si="290"/>
        <v>0</v>
      </c>
      <c r="AY242" s="7">
        <f t="shared" si="290"/>
        <v>0</v>
      </c>
      <c r="AZ242" s="7">
        <f t="shared" si="290"/>
        <v>0</v>
      </c>
      <c r="BA242" s="7">
        <f t="shared" si="290"/>
        <v>0</v>
      </c>
      <c r="BB242" s="7">
        <f t="shared" si="290"/>
        <v>0</v>
      </c>
      <c r="BC242" s="7">
        <f t="shared" si="290"/>
        <v>0</v>
      </c>
      <c r="BD242" s="7">
        <f t="shared" si="290"/>
        <v>0</v>
      </c>
      <c r="BE242" s="7">
        <f t="shared" si="290"/>
        <v>0</v>
      </c>
      <c r="BF242" s="7">
        <f t="shared" si="290"/>
        <v>0</v>
      </c>
      <c r="BG242" s="7">
        <f t="shared" si="290"/>
        <v>0</v>
      </c>
      <c r="BH242" s="7">
        <f t="shared" si="290"/>
        <v>0</v>
      </c>
      <c r="BI242" s="7">
        <f t="shared" si="290"/>
        <v>0</v>
      </c>
      <c r="BJ242" s="7">
        <f t="shared" si="290"/>
        <v>0</v>
      </c>
      <c r="BK242" s="7">
        <f t="shared" si="290"/>
        <v>0</v>
      </c>
      <c r="BL242" s="7">
        <f t="shared" si="290"/>
        <v>0</v>
      </c>
      <c r="BM242" s="7">
        <f t="shared" si="290"/>
        <v>0</v>
      </c>
      <c r="BN242" s="7">
        <f t="shared" si="290"/>
        <v>0</v>
      </c>
      <c r="BO242" s="7">
        <f t="shared" si="290"/>
        <v>0</v>
      </c>
      <c r="BP242" s="7">
        <f t="shared" si="290"/>
        <v>0</v>
      </c>
      <c r="BQ242" s="7">
        <f t="shared" si="290"/>
        <v>0</v>
      </c>
      <c r="BR242" s="7">
        <f t="shared" si="290"/>
        <v>0</v>
      </c>
      <c r="BS242" s="7">
        <f t="shared" si="290"/>
        <v>0</v>
      </c>
      <c r="BT242" s="7">
        <f t="shared" si="290"/>
        <v>0</v>
      </c>
      <c r="BU242" s="7">
        <v>1</v>
      </c>
      <c r="BV242" s="7">
        <f t="shared" ref="BV242:CH242" si="291">(0)/3097.59</f>
        <v>0</v>
      </c>
      <c r="BW242" s="7">
        <f t="shared" si="291"/>
        <v>0</v>
      </c>
      <c r="BX242" s="7">
        <f t="shared" si="291"/>
        <v>0</v>
      </c>
      <c r="BY242" s="7">
        <f t="shared" si="291"/>
        <v>0</v>
      </c>
      <c r="BZ242" s="7">
        <f t="shared" si="291"/>
        <v>0</v>
      </c>
      <c r="CA242" s="7">
        <f t="shared" si="291"/>
        <v>0</v>
      </c>
      <c r="CB242" s="7">
        <f t="shared" si="291"/>
        <v>0</v>
      </c>
      <c r="CC242" s="7">
        <f t="shared" si="291"/>
        <v>0</v>
      </c>
      <c r="CD242" s="7">
        <f t="shared" si="291"/>
        <v>0</v>
      </c>
      <c r="CE242" s="7">
        <f t="shared" si="291"/>
        <v>0</v>
      </c>
      <c r="CF242" s="7">
        <f t="shared" si="291"/>
        <v>0</v>
      </c>
      <c r="CG242" s="7">
        <f t="shared" si="291"/>
        <v>0</v>
      </c>
      <c r="CH242" s="7">
        <f t="shared" si="291"/>
        <v>0</v>
      </c>
      <c r="CI242">
        <f>0</f>
        <v>0</v>
      </c>
      <c r="CJ242">
        <v>3097.59</v>
      </c>
    </row>
    <row r="243" spans="1:88" x14ac:dyDescent="0.25">
      <c r="A243" s="5" t="s">
        <v>472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>
        <v>0</v>
      </c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>
        <v>0</v>
      </c>
      <c r="AT243" t="s">
        <v>472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  <c r="BY243" s="7">
        <v>0</v>
      </c>
      <c r="BZ243" s="7">
        <v>0</v>
      </c>
      <c r="CA243" s="7">
        <v>0</v>
      </c>
      <c r="CB243" s="7">
        <v>0</v>
      </c>
      <c r="CC243" s="7">
        <v>0</v>
      </c>
      <c r="CD243" s="7">
        <v>0</v>
      </c>
      <c r="CE243" s="7">
        <v>0</v>
      </c>
      <c r="CF243" s="7">
        <v>0</v>
      </c>
      <c r="CG243" s="7">
        <v>0</v>
      </c>
      <c r="CH243" s="7">
        <v>0</v>
      </c>
      <c r="CI243">
        <f>0</f>
        <v>0</v>
      </c>
      <c r="CJ243">
        <v>0</v>
      </c>
    </row>
    <row r="244" spans="1:88" x14ac:dyDescent="0.25">
      <c r="A244" s="5" t="s">
        <v>471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>
        <v>1239.0360000000001</v>
      </c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>
        <v>1239.0360000000001</v>
      </c>
      <c r="AT244" t="s">
        <v>471</v>
      </c>
      <c r="AU244" s="7">
        <f t="shared" ref="AU244:BD245" si="292">(0)/1239.036</f>
        <v>0</v>
      </c>
      <c r="AV244" s="7">
        <f t="shared" si="292"/>
        <v>0</v>
      </c>
      <c r="AW244" s="7">
        <f t="shared" si="292"/>
        <v>0</v>
      </c>
      <c r="AX244" s="7">
        <f t="shared" si="292"/>
        <v>0</v>
      </c>
      <c r="AY244" s="7">
        <f t="shared" si="292"/>
        <v>0</v>
      </c>
      <c r="AZ244" s="7">
        <f t="shared" si="292"/>
        <v>0</v>
      </c>
      <c r="BA244" s="7">
        <f t="shared" si="292"/>
        <v>0</v>
      </c>
      <c r="BB244" s="7">
        <f t="shared" si="292"/>
        <v>0</v>
      </c>
      <c r="BC244" s="7">
        <f t="shared" si="292"/>
        <v>0</v>
      </c>
      <c r="BD244" s="7">
        <f t="shared" si="292"/>
        <v>0</v>
      </c>
      <c r="BE244" s="7">
        <f t="shared" ref="BE244:BN245" si="293">(0)/1239.036</f>
        <v>0</v>
      </c>
      <c r="BF244" s="7">
        <f t="shared" si="293"/>
        <v>0</v>
      </c>
      <c r="BG244" s="7">
        <f t="shared" si="293"/>
        <v>0</v>
      </c>
      <c r="BH244" s="7">
        <f t="shared" si="293"/>
        <v>0</v>
      </c>
      <c r="BI244" s="7">
        <f t="shared" si="293"/>
        <v>0</v>
      </c>
      <c r="BJ244" s="7">
        <f t="shared" si="293"/>
        <v>0</v>
      </c>
      <c r="BK244" s="7">
        <f t="shared" si="293"/>
        <v>0</v>
      </c>
      <c r="BL244" s="7">
        <f t="shared" si="293"/>
        <v>0</v>
      </c>
      <c r="BM244" s="7">
        <f t="shared" si="293"/>
        <v>0</v>
      </c>
      <c r="BN244" s="7">
        <f t="shared" si="293"/>
        <v>0</v>
      </c>
      <c r="BO244" s="7">
        <f t="shared" ref="BO244:BT245" si="294">(0)/1239.036</f>
        <v>0</v>
      </c>
      <c r="BP244" s="7">
        <f t="shared" si="294"/>
        <v>0</v>
      </c>
      <c r="BQ244" s="7">
        <f t="shared" si="294"/>
        <v>0</v>
      </c>
      <c r="BR244" s="7">
        <f t="shared" si="294"/>
        <v>0</v>
      </c>
      <c r="BS244" s="7">
        <f t="shared" si="294"/>
        <v>0</v>
      </c>
      <c r="BT244" s="7">
        <f t="shared" si="294"/>
        <v>0</v>
      </c>
      <c r="BU244" s="7">
        <v>1</v>
      </c>
      <c r="BV244" s="7">
        <f t="shared" ref="BV244:CH245" si="295">(0)/1239.036</f>
        <v>0</v>
      </c>
      <c r="BW244" s="7">
        <f t="shared" si="295"/>
        <v>0</v>
      </c>
      <c r="BX244" s="7">
        <f t="shared" si="295"/>
        <v>0</v>
      </c>
      <c r="BY244" s="7">
        <f t="shared" si="295"/>
        <v>0</v>
      </c>
      <c r="BZ244" s="7">
        <f t="shared" si="295"/>
        <v>0</v>
      </c>
      <c r="CA244" s="7">
        <f t="shared" si="295"/>
        <v>0</v>
      </c>
      <c r="CB244" s="7">
        <f t="shared" si="295"/>
        <v>0</v>
      </c>
      <c r="CC244" s="7">
        <f t="shared" si="295"/>
        <v>0</v>
      </c>
      <c r="CD244" s="7">
        <f t="shared" si="295"/>
        <v>0</v>
      </c>
      <c r="CE244" s="7">
        <f t="shared" si="295"/>
        <v>0</v>
      </c>
      <c r="CF244" s="7">
        <f t="shared" si="295"/>
        <v>0</v>
      </c>
      <c r="CG244" s="7">
        <f t="shared" si="295"/>
        <v>0</v>
      </c>
      <c r="CH244" s="7">
        <f t="shared" si="295"/>
        <v>0</v>
      </c>
      <c r="CI244">
        <f>0</f>
        <v>0</v>
      </c>
      <c r="CJ244">
        <v>1239.0360000000001</v>
      </c>
    </row>
    <row r="245" spans="1:88" x14ac:dyDescent="0.25">
      <c r="A245" s="5" t="s">
        <v>470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>
        <v>1239.0360000000001</v>
      </c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>
        <v>1239.0360000000001</v>
      </c>
      <c r="AT245" t="s">
        <v>470</v>
      </c>
      <c r="AU245" s="7">
        <f t="shared" si="292"/>
        <v>0</v>
      </c>
      <c r="AV245" s="7">
        <f t="shared" si="292"/>
        <v>0</v>
      </c>
      <c r="AW245" s="7">
        <f t="shared" si="292"/>
        <v>0</v>
      </c>
      <c r="AX245" s="7">
        <f t="shared" si="292"/>
        <v>0</v>
      </c>
      <c r="AY245" s="7">
        <f t="shared" si="292"/>
        <v>0</v>
      </c>
      <c r="AZ245" s="7">
        <f t="shared" si="292"/>
        <v>0</v>
      </c>
      <c r="BA245" s="7">
        <f t="shared" si="292"/>
        <v>0</v>
      </c>
      <c r="BB245" s="7">
        <f t="shared" si="292"/>
        <v>0</v>
      </c>
      <c r="BC245" s="7">
        <f t="shared" si="292"/>
        <v>0</v>
      </c>
      <c r="BD245" s="7">
        <f t="shared" si="292"/>
        <v>0</v>
      </c>
      <c r="BE245" s="7">
        <f t="shared" si="293"/>
        <v>0</v>
      </c>
      <c r="BF245" s="7">
        <f t="shared" si="293"/>
        <v>0</v>
      </c>
      <c r="BG245" s="7">
        <f t="shared" si="293"/>
        <v>0</v>
      </c>
      <c r="BH245" s="7">
        <f t="shared" si="293"/>
        <v>0</v>
      </c>
      <c r="BI245" s="7">
        <f t="shared" si="293"/>
        <v>0</v>
      </c>
      <c r="BJ245" s="7">
        <f t="shared" si="293"/>
        <v>0</v>
      </c>
      <c r="BK245" s="7">
        <f t="shared" si="293"/>
        <v>0</v>
      </c>
      <c r="BL245" s="7">
        <f t="shared" si="293"/>
        <v>0</v>
      </c>
      <c r="BM245" s="7">
        <f t="shared" si="293"/>
        <v>0</v>
      </c>
      <c r="BN245" s="7">
        <f t="shared" si="293"/>
        <v>0</v>
      </c>
      <c r="BO245" s="7">
        <f t="shared" si="294"/>
        <v>0</v>
      </c>
      <c r="BP245" s="7">
        <f t="shared" si="294"/>
        <v>0</v>
      </c>
      <c r="BQ245" s="7">
        <f t="shared" si="294"/>
        <v>0</v>
      </c>
      <c r="BR245" s="7">
        <f t="shared" si="294"/>
        <v>0</v>
      </c>
      <c r="BS245" s="7">
        <f t="shared" si="294"/>
        <v>0</v>
      </c>
      <c r="BT245" s="7">
        <f t="shared" si="294"/>
        <v>0</v>
      </c>
      <c r="BU245" s="7">
        <v>1</v>
      </c>
      <c r="BV245" s="7">
        <f t="shared" si="295"/>
        <v>0</v>
      </c>
      <c r="BW245" s="7">
        <f t="shared" si="295"/>
        <v>0</v>
      </c>
      <c r="BX245" s="7">
        <f t="shared" si="295"/>
        <v>0</v>
      </c>
      <c r="BY245" s="7">
        <f t="shared" si="295"/>
        <v>0</v>
      </c>
      <c r="BZ245" s="7">
        <f t="shared" si="295"/>
        <v>0</v>
      </c>
      <c r="CA245" s="7">
        <f t="shared" si="295"/>
        <v>0</v>
      </c>
      <c r="CB245" s="7">
        <f t="shared" si="295"/>
        <v>0</v>
      </c>
      <c r="CC245" s="7">
        <f t="shared" si="295"/>
        <v>0</v>
      </c>
      <c r="CD245" s="7">
        <f t="shared" si="295"/>
        <v>0</v>
      </c>
      <c r="CE245" s="7">
        <f t="shared" si="295"/>
        <v>0</v>
      </c>
      <c r="CF245" s="7">
        <f t="shared" si="295"/>
        <v>0</v>
      </c>
      <c r="CG245" s="7">
        <f t="shared" si="295"/>
        <v>0</v>
      </c>
      <c r="CH245" s="7">
        <f t="shared" si="295"/>
        <v>0</v>
      </c>
      <c r="CI245">
        <f>0</f>
        <v>0</v>
      </c>
      <c r="CJ245">
        <v>1239.0360000000001</v>
      </c>
    </row>
    <row r="246" spans="1:88" x14ac:dyDescent="0.25">
      <c r="A246" s="5" t="s">
        <v>473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>
        <v>619.51800000000003</v>
      </c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>
        <v>619.51800000000003</v>
      </c>
      <c r="AT246" t="s">
        <v>473</v>
      </c>
      <c r="AU246" s="7">
        <f t="shared" ref="AU246:BT246" si="296">(0)/619.518</f>
        <v>0</v>
      </c>
      <c r="AV246" s="7">
        <f t="shared" si="296"/>
        <v>0</v>
      </c>
      <c r="AW246" s="7">
        <f t="shared" si="296"/>
        <v>0</v>
      </c>
      <c r="AX246" s="7">
        <f t="shared" si="296"/>
        <v>0</v>
      </c>
      <c r="AY246" s="7">
        <f t="shared" si="296"/>
        <v>0</v>
      </c>
      <c r="AZ246" s="7">
        <f t="shared" si="296"/>
        <v>0</v>
      </c>
      <c r="BA246" s="7">
        <f t="shared" si="296"/>
        <v>0</v>
      </c>
      <c r="BB246" s="7">
        <f t="shared" si="296"/>
        <v>0</v>
      </c>
      <c r="BC246" s="7">
        <f t="shared" si="296"/>
        <v>0</v>
      </c>
      <c r="BD246" s="7">
        <f t="shared" si="296"/>
        <v>0</v>
      </c>
      <c r="BE246" s="7">
        <f t="shared" si="296"/>
        <v>0</v>
      </c>
      <c r="BF246" s="7">
        <f t="shared" si="296"/>
        <v>0</v>
      </c>
      <c r="BG246" s="7">
        <f t="shared" si="296"/>
        <v>0</v>
      </c>
      <c r="BH246" s="7">
        <f t="shared" si="296"/>
        <v>0</v>
      </c>
      <c r="BI246" s="7">
        <f t="shared" si="296"/>
        <v>0</v>
      </c>
      <c r="BJ246" s="7">
        <f t="shared" si="296"/>
        <v>0</v>
      </c>
      <c r="BK246" s="7">
        <f t="shared" si="296"/>
        <v>0</v>
      </c>
      <c r="BL246" s="7">
        <f t="shared" si="296"/>
        <v>0</v>
      </c>
      <c r="BM246" s="7">
        <f t="shared" si="296"/>
        <v>0</v>
      </c>
      <c r="BN246" s="7">
        <f t="shared" si="296"/>
        <v>0</v>
      </c>
      <c r="BO246" s="7">
        <f t="shared" si="296"/>
        <v>0</v>
      </c>
      <c r="BP246" s="7">
        <f t="shared" si="296"/>
        <v>0</v>
      </c>
      <c r="BQ246" s="7">
        <f t="shared" si="296"/>
        <v>0</v>
      </c>
      <c r="BR246" s="7">
        <f t="shared" si="296"/>
        <v>0</v>
      </c>
      <c r="BS246" s="7">
        <f t="shared" si="296"/>
        <v>0</v>
      </c>
      <c r="BT246" s="7">
        <f t="shared" si="296"/>
        <v>0</v>
      </c>
      <c r="BU246" s="7">
        <v>1</v>
      </c>
      <c r="BV246" s="7">
        <f t="shared" ref="BV246:CH246" si="297">(0)/619.518</f>
        <v>0</v>
      </c>
      <c r="BW246" s="7">
        <f t="shared" si="297"/>
        <v>0</v>
      </c>
      <c r="BX246" s="7">
        <f t="shared" si="297"/>
        <v>0</v>
      </c>
      <c r="BY246" s="7">
        <f t="shared" si="297"/>
        <v>0</v>
      </c>
      <c r="BZ246" s="7">
        <f t="shared" si="297"/>
        <v>0</v>
      </c>
      <c r="CA246" s="7">
        <f t="shared" si="297"/>
        <v>0</v>
      </c>
      <c r="CB246" s="7">
        <f t="shared" si="297"/>
        <v>0</v>
      </c>
      <c r="CC246" s="7">
        <f t="shared" si="297"/>
        <v>0</v>
      </c>
      <c r="CD246" s="7">
        <f t="shared" si="297"/>
        <v>0</v>
      </c>
      <c r="CE246" s="7">
        <f t="shared" si="297"/>
        <v>0</v>
      </c>
      <c r="CF246" s="7">
        <f t="shared" si="297"/>
        <v>0</v>
      </c>
      <c r="CG246" s="7">
        <f t="shared" si="297"/>
        <v>0</v>
      </c>
      <c r="CH246" s="7">
        <f t="shared" si="297"/>
        <v>0</v>
      </c>
      <c r="CI246">
        <f>0</f>
        <v>0</v>
      </c>
      <c r="CJ246">
        <v>619.51800000000003</v>
      </c>
    </row>
    <row r="247" spans="1:88" x14ac:dyDescent="0.25">
      <c r="A247" s="5" t="s">
        <v>474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>
        <v>0</v>
      </c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>
        <v>0</v>
      </c>
      <c r="AT247" t="s">
        <v>474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  <c r="BY247" s="7">
        <v>0</v>
      </c>
      <c r="BZ247" s="7">
        <v>0</v>
      </c>
      <c r="CA247" s="7">
        <v>0</v>
      </c>
      <c r="CB247" s="7">
        <v>0</v>
      </c>
      <c r="CC247" s="7">
        <v>0</v>
      </c>
      <c r="CD247" s="7">
        <v>0</v>
      </c>
      <c r="CE247" s="7">
        <v>0</v>
      </c>
      <c r="CF247" s="7">
        <v>0</v>
      </c>
      <c r="CG247" s="7">
        <v>0</v>
      </c>
      <c r="CH247" s="7">
        <v>0</v>
      </c>
      <c r="CI247">
        <f>0</f>
        <v>0</v>
      </c>
      <c r="CJ247">
        <v>0</v>
      </c>
    </row>
    <row r="248" spans="1:88" x14ac:dyDescent="0.25">
      <c r="A248" s="5" t="s">
        <v>475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>
        <v>0</v>
      </c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>
        <v>0</v>
      </c>
      <c r="AT248" t="s">
        <v>475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  <c r="BY248" s="7">
        <v>0</v>
      </c>
      <c r="BZ248" s="7">
        <v>0</v>
      </c>
      <c r="CA248" s="7">
        <v>0</v>
      </c>
      <c r="CB248" s="7">
        <v>0</v>
      </c>
      <c r="CC248" s="7">
        <v>0</v>
      </c>
      <c r="CD248" s="7">
        <v>0</v>
      </c>
      <c r="CE248" s="7">
        <v>0</v>
      </c>
      <c r="CF248" s="7">
        <v>0</v>
      </c>
      <c r="CG248" s="7">
        <v>0</v>
      </c>
      <c r="CH248" s="7">
        <v>0</v>
      </c>
      <c r="CI248">
        <f>0</f>
        <v>0</v>
      </c>
      <c r="CJ248">
        <v>0</v>
      </c>
    </row>
    <row r="249" spans="1:88" x14ac:dyDescent="0.25">
      <c r="A249" s="5" t="s">
        <v>483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>
        <v>0</v>
      </c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>
        <v>0</v>
      </c>
      <c r="AT249" t="s">
        <v>483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  <c r="BY249" s="7">
        <v>0</v>
      </c>
      <c r="BZ249" s="7">
        <v>0</v>
      </c>
      <c r="CA249" s="7">
        <v>0</v>
      </c>
      <c r="CB249" s="7">
        <v>0</v>
      </c>
      <c r="CC249" s="7">
        <v>0</v>
      </c>
      <c r="CD249" s="7">
        <v>0</v>
      </c>
      <c r="CE249" s="7">
        <v>0</v>
      </c>
      <c r="CF249" s="7">
        <v>0</v>
      </c>
      <c r="CG249" s="7">
        <v>0</v>
      </c>
      <c r="CH249" s="7">
        <v>0</v>
      </c>
      <c r="CI249">
        <f>0</f>
        <v>0</v>
      </c>
      <c r="CJ249">
        <v>0</v>
      </c>
    </row>
    <row r="250" spans="1:88" x14ac:dyDescent="0.25">
      <c r="A250" s="5" t="s">
        <v>477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619.51800000000003</v>
      </c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>
        <v>619.51800000000003</v>
      </c>
      <c r="AT250" t="s">
        <v>477</v>
      </c>
      <c r="AU250" s="7">
        <f t="shared" ref="AU250:BT250" si="298">(0)/619.518</f>
        <v>0</v>
      </c>
      <c r="AV250" s="7">
        <f t="shared" si="298"/>
        <v>0</v>
      </c>
      <c r="AW250" s="7">
        <f t="shared" si="298"/>
        <v>0</v>
      </c>
      <c r="AX250" s="7">
        <f t="shared" si="298"/>
        <v>0</v>
      </c>
      <c r="AY250" s="7">
        <f t="shared" si="298"/>
        <v>0</v>
      </c>
      <c r="AZ250" s="7">
        <f t="shared" si="298"/>
        <v>0</v>
      </c>
      <c r="BA250" s="7">
        <f t="shared" si="298"/>
        <v>0</v>
      </c>
      <c r="BB250" s="7">
        <f t="shared" si="298"/>
        <v>0</v>
      </c>
      <c r="BC250" s="7">
        <f t="shared" si="298"/>
        <v>0</v>
      </c>
      <c r="BD250" s="7">
        <f t="shared" si="298"/>
        <v>0</v>
      </c>
      <c r="BE250" s="7">
        <f t="shared" si="298"/>
        <v>0</v>
      </c>
      <c r="BF250" s="7">
        <f t="shared" si="298"/>
        <v>0</v>
      </c>
      <c r="BG250" s="7">
        <f t="shared" si="298"/>
        <v>0</v>
      </c>
      <c r="BH250" s="7">
        <f t="shared" si="298"/>
        <v>0</v>
      </c>
      <c r="BI250" s="7">
        <f t="shared" si="298"/>
        <v>0</v>
      </c>
      <c r="BJ250" s="7">
        <f t="shared" si="298"/>
        <v>0</v>
      </c>
      <c r="BK250" s="7">
        <f t="shared" si="298"/>
        <v>0</v>
      </c>
      <c r="BL250" s="7">
        <f t="shared" si="298"/>
        <v>0</v>
      </c>
      <c r="BM250" s="7">
        <f t="shared" si="298"/>
        <v>0</v>
      </c>
      <c r="BN250" s="7">
        <f t="shared" si="298"/>
        <v>0</v>
      </c>
      <c r="BO250" s="7">
        <f t="shared" si="298"/>
        <v>0</v>
      </c>
      <c r="BP250" s="7">
        <f t="shared" si="298"/>
        <v>0</v>
      </c>
      <c r="BQ250" s="7">
        <f t="shared" si="298"/>
        <v>0</v>
      </c>
      <c r="BR250" s="7">
        <f t="shared" si="298"/>
        <v>0</v>
      </c>
      <c r="BS250" s="7">
        <f t="shared" si="298"/>
        <v>0</v>
      </c>
      <c r="BT250" s="7">
        <f t="shared" si="298"/>
        <v>0</v>
      </c>
      <c r="BU250" s="7">
        <v>1</v>
      </c>
      <c r="BV250" s="7">
        <f t="shared" ref="BV250:CH250" si="299">(0)/619.518</f>
        <v>0</v>
      </c>
      <c r="BW250" s="7">
        <f t="shared" si="299"/>
        <v>0</v>
      </c>
      <c r="BX250" s="7">
        <f t="shared" si="299"/>
        <v>0</v>
      </c>
      <c r="BY250" s="7">
        <f t="shared" si="299"/>
        <v>0</v>
      </c>
      <c r="BZ250" s="7">
        <f t="shared" si="299"/>
        <v>0</v>
      </c>
      <c r="CA250" s="7">
        <f t="shared" si="299"/>
        <v>0</v>
      </c>
      <c r="CB250" s="7">
        <f t="shared" si="299"/>
        <v>0</v>
      </c>
      <c r="CC250" s="7">
        <f t="shared" si="299"/>
        <v>0</v>
      </c>
      <c r="CD250" s="7">
        <f t="shared" si="299"/>
        <v>0</v>
      </c>
      <c r="CE250" s="7">
        <f t="shared" si="299"/>
        <v>0</v>
      </c>
      <c r="CF250" s="7">
        <f t="shared" si="299"/>
        <v>0</v>
      </c>
      <c r="CG250" s="7">
        <f t="shared" si="299"/>
        <v>0</v>
      </c>
      <c r="CH250" s="7">
        <f t="shared" si="299"/>
        <v>0</v>
      </c>
      <c r="CI250">
        <f>0</f>
        <v>0</v>
      </c>
      <c r="CJ250">
        <v>619.51800000000003</v>
      </c>
    </row>
    <row r="251" spans="1:88" x14ac:dyDescent="0.25">
      <c r="A251" s="5" t="s">
        <v>476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>
        <v>0</v>
      </c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>
        <v>0</v>
      </c>
      <c r="AT251" t="s">
        <v>476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  <c r="BY251" s="7">
        <v>0</v>
      </c>
      <c r="BZ251" s="7">
        <v>0</v>
      </c>
      <c r="CA251" s="7">
        <v>0</v>
      </c>
      <c r="CB251" s="7">
        <v>0</v>
      </c>
      <c r="CC251" s="7">
        <v>0</v>
      </c>
      <c r="CD251" s="7">
        <v>0</v>
      </c>
      <c r="CE251" s="7">
        <v>0</v>
      </c>
      <c r="CF251" s="7">
        <v>0</v>
      </c>
      <c r="CG251" s="7">
        <v>0</v>
      </c>
      <c r="CH251" s="7">
        <v>0</v>
      </c>
      <c r="CI251">
        <f>0</f>
        <v>0</v>
      </c>
      <c r="CJ251">
        <v>0</v>
      </c>
    </row>
    <row r="252" spans="1:88" x14ac:dyDescent="0.25">
      <c r="A252" s="5" t="s">
        <v>478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0</v>
      </c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>
        <v>0</v>
      </c>
      <c r="AT252" t="s">
        <v>478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  <c r="BY252" s="7">
        <v>0</v>
      </c>
      <c r="BZ252" s="7">
        <v>0</v>
      </c>
      <c r="CA252" s="7">
        <v>0</v>
      </c>
      <c r="CB252" s="7">
        <v>0</v>
      </c>
      <c r="CC252" s="7">
        <v>0</v>
      </c>
      <c r="CD252" s="7">
        <v>0</v>
      </c>
      <c r="CE252" s="7">
        <v>0</v>
      </c>
      <c r="CF252" s="7">
        <v>0</v>
      </c>
      <c r="CG252" s="7">
        <v>0</v>
      </c>
      <c r="CH252" s="7">
        <v>0</v>
      </c>
      <c r="CI252">
        <f>0</f>
        <v>0</v>
      </c>
      <c r="CJ252">
        <v>0</v>
      </c>
    </row>
    <row r="253" spans="1:88" x14ac:dyDescent="0.25">
      <c r="A253" s="5" t="s">
        <v>479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0</v>
      </c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>
        <v>0</v>
      </c>
      <c r="AT253" t="s">
        <v>479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 s="7">
        <v>0</v>
      </c>
      <c r="CC253" s="7">
        <v>0</v>
      </c>
      <c r="CD253" s="7">
        <v>0</v>
      </c>
      <c r="CE253" s="7">
        <v>0</v>
      </c>
      <c r="CF253" s="7">
        <v>0</v>
      </c>
      <c r="CG253" s="7">
        <v>0</v>
      </c>
      <c r="CH253" s="7">
        <v>0</v>
      </c>
      <c r="CI253">
        <f>0</f>
        <v>0</v>
      </c>
      <c r="CJ253">
        <v>0</v>
      </c>
    </row>
    <row r="254" spans="1:88" x14ac:dyDescent="0.25">
      <c r="A254" s="5" t="s">
        <v>481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0</v>
      </c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>
        <v>0</v>
      </c>
      <c r="AT254" t="s">
        <v>481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 s="7">
        <v>0</v>
      </c>
      <c r="CC254" s="7">
        <v>0</v>
      </c>
      <c r="CD254" s="7">
        <v>0</v>
      </c>
      <c r="CE254" s="7">
        <v>0</v>
      </c>
      <c r="CF254" s="7">
        <v>0</v>
      </c>
      <c r="CG254" s="7">
        <v>0</v>
      </c>
      <c r="CH254" s="7">
        <v>0</v>
      </c>
      <c r="CI254">
        <f>0</f>
        <v>0</v>
      </c>
      <c r="CJ254">
        <v>0</v>
      </c>
    </row>
    <row r="255" spans="1:88" x14ac:dyDescent="0.25">
      <c r="A255" s="5" t="s">
        <v>480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>
        <v>0</v>
      </c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>
        <v>0</v>
      </c>
      <c r="AT255" t="s">
        <v>480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  <c r="BY255" s="7">
        <v>0</v>
      </c>
      <c r="BZ255" s="7">
        <v>0</v>
      </c>
      <c r="CA255" s="7">
        <v>0</v>
      </c>
      <c r="CB255" s="7">
        <v>0</v>
      </c>
      <c r="CC255" s="7">
        <v>0</v>
      </c>
      <c r="CD255" s="7">
        <v>0</v>
      </c>
      <c r="CE255" s="7">
        <v>0</v>
      </c>
      <c r="CF255" s="7">
        <v>0</v>
      </c>
      <c r="CG255" s="7">
        <v>0</v>
      </c>
      <c r="CH255" s="7">
        <v>0</v>
      </c>
      <c r="CI255">
        <f>0</f>
        <v>0</v>
      </c>
      <c r="CJ255">
        <v>0</v>
      </c>
    </row>
    <row r="256" spans="1:88" x14ac:dyDescent="0.25">
      <c r="A256" s="5" t="s">
        <v>482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>
        <v>0</v>
      </c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>
        <v>0</v>
      </c>
      <c r="AT256" t="s">
        <v>482</v>
      </c>
      <c r="AU256" s="7">
        <v>0</v>
      </c>
      <c r="AV256" s="7">
        <v>0</v>
      </c>
      <c r="AW256" s="7">
        <v>0</v>
      </c>
      <c r="AX256" s="7">
        <v>0</v>
      </c>
      <c r="AY256" s="7">
        <v>0</v>
      </c>
      <c r="AZ256" s="7">
        <v>0</v>
      </c>
      <c r="BA256" s="7">
        <v>0</v>
      </c>
      <c r="BB256" s="7">
        <v>0</v>
      </c>
      <c r="BC256" s="7">
        <v>0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>
        <v>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 s="7">
        <v>0</v>
      </c>
      <c r="CC256" s="7">
        <v>0</v>
      </c>
      <c r="CD256" s="7">
        <v>0</v>
      </c>
      <c r="CE256" s="7">
        <v>0</v>
      </c>
      <c r="CF256" s="7">
        <v>0</v>
      </c>
      <c r="CG256" s="7">
        <v>0</v>
      </c>
      <c r="CH256" s="7">
        <v>0</v>
      </c>
      <c r="CI256">
        <f>0</f>
        <v>0</v>
      </c>
      <c r="CJ256">
        <v>0</v>
      </c>
    </row>
    <row r="257" spans="1:88" x14ac:dyDescent="0.25">
      <c r="A257" s="5" t="s">
        <v>519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>
        <v>0</v>
      </c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>
        <v>0</v>
      </c>
      <c r="AT257" t="s">
        <v>519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0</v>
      </c>
      <c r="BZ257" s="7">
        <v>0</v>
      </c>
      <c r="CA257" s="7">
        <v>0</v>
      </c>
      <c r="CB257" s="7">
        <v>0</v>
      </c>
      <c r="CC257" s="7">
        <v>0</v>
      </c>
      <c r="CD257" s="7">
        <v>0</v>
      </c>
      <c r="CE257" s="7">
        <v>0</v>
      </c>
      <c r="CF257" s="7">
        <v>0</v>
      </c>
      <c r="CG257" s="7">
        <v>0</v>
      </c>
      <c r="CH257" s="7">
        <v>0</v>
      </c>
      <c r="CI257">
        <f>0</f>
        <v>0</v>
      </c>
      <c r="CJ257">
        <v>0</v>
      </c>
    </row>
    <row r="258" spans="1:88" x14ac:dyDescent="0.25">
      <c r="A258" s="5" t="s">
        <v>485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>
        <v>0</v>
      </c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>
        <v>0</v>
      </c>
      <c r="AT258" t="s">
        <v>485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0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  <c r="BY258" s="7">
        <v>0</v>
      </c>
      <c r="BZ258" s="7">
        <v>0</v>
      </c>
      <c r="CA258" s="7">
        <v>0</v>
      </c>
      <c r="CB258" s="7">
        <v>0</v>
      </c>
      <c r="CC258" s="7">
        <v>0</v>
      </c>
      <c r="CD258" s="7">
        <v>0</v>
      </c>
      <c r="CE258" s="7">
        <v>0</v>
      </c>
      <c r="CF258" s="7">
        <v>0</v>
      </c>
      <c r="CG258" s="7">
        <v>0</v>
      </c>
      <c r="CH258" s="7">
        <v>0</v>
      </c>
      <c r="CI258">
        <f>0</f>
        <v>0</v>
      </c>
      <c r="CJ258">
        <v>0</v>
      </c>
    </row>
    <row r="259" spans="1:88" x14ac:dyDescent="0.25">
      <c r="A259" s="5" t="s">
        <v>484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>
        <v>0</v>
      </c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>
        <v>0</v>
      </c>
      <c r="AT259" t="s">
        <v>484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0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7">
        <v>0</v>
      </c>
      <c r="BQ259" s="7">
        <v>0</v>
      </c>
      <c r="BR259" s="7">
        <v>0</v>
      </c>
      <c r="BS259" s="7">
        <v>0</v>
      </c>
      <c r="BT259" s="7">
        <v>0</v>
      </c>
      <c r="BU259" s="7">
        <v>0</v>
      </c>
      <c r="BV259" s="7">
        <v>0</v>
      </c>
      <c r="BW259" s="7">
        <v>0</v>
      </c>
      <c r="BX259" s="7">
        <v>0</v>
      </c>
      <c r="BY259" s="7">
        <v>0</v>
      </c>
      <c r="BZ259" s="7">
        <v>0</v>
      </c>
      <c r="CA259" s="7">
        <v>0</v>
      </c>
      <c r="CB259" s="7">
        <v>0</v>
      </c>
      <c r="CC259" s="7">
        <v>0</v>
      </c>
      <c r="CD259" s="7">
        <v>0</v>
      </c>
      <c r="CE259" s="7">
        <v>0</v>
      </c>
      <c r="CF259" s="7">
        <v>0</v>
      </c>
      <c r="CG259" s="7">
        <v>0</v>
      </c>
      <c r="CH259" s="7">
        <v>0</v>
      </c>
      <c r="CI259">
        <f>0</f>
        <v>0</v>
      </c>
      <c r="CJ259">
        <v>0</v>
      </c>
    </row>
    <row r="260" spans="1:88" x14ac:dyDescent="0.25">
      <c r="A260" s="5" t="s">
        <v>486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>
        <v>0</v>
      </c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>
        <v>0</v>
      </c>
      <c r="AT260" t="s">
        <v>486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  <c r="BY260" s="7">
        <v>0</v>
      </c>
      <c r="BZ260" s="7">
        <v>0</v>
      </c>
      <c r="CA260" s="7">
        <v>0</v>
      </c>
      <c r="CB260" s="7">
        <v>0</v>
      </c>
      <c r="CC260" s="7">
        <v>0</v>
      </c>
      <c r="CD260" s="7">
        <v>0</v>
      </c>
      <c r="CE260" s="7">
        <v>0</v>
      </c>
      <c r="CF260" s="7">
        <v>0</v>
      </c>
      <c r="CG260" s="7">
        <v>0</v>
      </c>
      <c r="CH260" s="7">
        <v>0</v>
      </c>
      <c r="CI260">
        <f>0</f>
        <v>0</v>
      </c>
      <c r="CJ260">
        <v>0</v>
      </c>
    </row>
    <row r="261" spans="1:88" x14ac:dyDescent="0.25">
      <c r="A261" s="5" t="s">
        <v>487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>
        <v>1239.0360000000001</v>
      </c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>
        <v>1239.0360000000001</v>
      </c>
      <c r="AT261" t="s">
        <v>487</v>
      </c>
      <c r="AU261" s="7">
        <f t="shared" ref="AU261:BT261" si="300">(0)/1239.036</f>
        <v>0</v>
      </c>
      <c r="AV261" s="7">
        <f t="shared" si="300"/>
        <v>0</v>
      </c>
      <c r="AW261" s="7">
        <f t="shared" si="300"/>
        <v>0</v>
      </c>
      <c r="AX261" s="7">
        <f t="shared" si="300"/>
        <v>0</v>
      </c>
      <c r="AY261" s="7">
        <f t="shared" si="300"/>
        <v>0</v>
      </c>
      <c r="AZ261" s="7">
        <f t="shared" si="300"/>
        <v>0</v>
      </c>
      <c r="BA261" s="7">
        <f t="shared" si="300"/>
        <v>0</v>
      </c>
      <c r="BB261" s="7">
        <f t="shared" si="300"/>
        <v>0</v>
      </c>
      <c r="BC261" s="7">
        <f t="shared" si="300"/>
        <v>0</v>
      </c>
      <c r="BD261" s="7">
        <f t="shared" si="300"/>
        <v>0</v>
      </c>
      <c r="BE261" s="7">
        <f t="shared" si="300"/>
        <v>0</v>
      </c>
      <c r="BF261" s="7">
        <f t="shared" si="300"/>
        <v>0</v>
      </c>
      <c r="BG261" s="7">
        <f t="shared" si="300"/>
        <v>0</v>
      </c>
      <c r="BH261" s="7">
        <f t="shared" si="300"/>
        <v>0</v>
      </c>
      <c r="BI261" s="7">
        <f t="shared" si="300"/>
        <v>0</v>
      </c>
      <c r="BJ261" s="7">
        <f t="shared" si="300"/>
        <v>0</v>
      </c>
      <c r="BK261" s="7">
        <f t="shared" si="300"/>
        <v>0</v>
      </c>
      <c r="BL261" s="7">
        <f t="shared" si="300"/>
        <v>0</v>
      </c>
      <c r="BM261" s="7">
        <f t="shared" si="300"/>
        <v>0</v>
      </c>
      <c r="BN261" s="7">
        <f t="shared" si="300"/>
        <v>0</v>
      </c>
      <c r="BO261" s="7">
        <f t="shared" si="300"/>
        <v>0</v>
      </c>
      <c r="BP261" s="7">
        <f t="shared" si="300"/>
        <v>0</v>
      </c>
      <c r="BQ261" s="7">
        <f t="shared" si="300"/>
        <v>0</v>
      </c>
      <c r="BR261" s="7">
        <f t="shared" si="300"/>
        <v>0</v>
      </c>
      <c r="BS261" s="7">
        <f t="shared" si="300"/>
        <v>0</v>
      </c>
      <c r="BT261" s="7">
        <f t="shared" si="300"/>
        <v>0</v>
      </c>
      <c r="BU261" s="7">
        <v>1</v>
      </c>
      <c r="BV261" s="7">
        <f t="shared" ref="BV261:CH261" si="301">(0)/1239.036</f>
        <v>0</v>
      </c>
      <c r="BW261" s="7">
        <f t="shared" si="301"/>
        <v>0</v>
      </c>
      <c r="BX261" s="7">
        <f t="shared" si="301"/>
        <v>0</v>
      </c>
      <c r="BY261" s="7">
        <f t="shared" si="301"/>
        <v>0</v>
      </c>
      <c r="BZ261" s="7">
        <f t="shared" si="301"/>
        <v>0</v>
      </c>
      <c r="CA261" s="7">
        <f t="shared" si="301"/>
        <v>0</v>
      </c>
      <c r="CB261" s="7">
        <f t="shared" si="301"/>
        <v>0</v>
      </c>
      <c r="CC261" s="7">
        <f t="shared" si="301"/>
        <v>0</v>
      </c>
      <c r="CD261" s="7">
        <f t="shared" si="301"/>
        <v>0</v>
      </c>
      <c r="CE261" s="7">
        <f t="shared" si="301"/>
        <v>0</v>
      </c>
      <c r="CF261" s="7">
        <f t="shared" si="301"/>
        <v>0</v>
      </c>
      <c r="CG261" s="7">
        <f t="shared" si="301"/>
        <v>0</v>
      </c>
      <c r="CH261" s="7">
        <f t="shared" si="301"/>
        <v>0</v>
      </c>
      <c r="CI261">
        <f>0</f>
        <v>0</v>
      </c>
      <c r="CJ261">
        <v>1239.0360000000001</v>
      </c>
    </row>
    <row r="262" spans="1:88" x14ac:dyDescent="0.25">
      <c r="A262" s="5" t="s">
        <v>488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>
        <v>0</v>
      </c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>
        <v>0</v>
      </c>
      <c r="AT262" t="s">
        <v>488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  <c r="BY262" s="7">
        <v>0</v>
      </c>
      <c r="BZ262" s="7">
        <v>0</v>
      </c>
      <c r="CA262" s="7">
        <v>0</v>
      </c>
      <c r="CB262" s="7">
        <v>0</v>
      </c>
      <c r="CC262" s="7">
        <v>0</v>
      </c>
      <c r="CD262" s="7">
        <v>0</v>
      </c>
      <c r="CE262" s="7">
        <v>0</v>
      </c>
      <c r="CF262" s="7">
        <v>0</v>
      </c>
      <c r="CG262" s="7">
        <v>0</v>
      </c>
      <c r="CH262" s="7">
        <v>0</v>
      </c>
      <c r="CI262">
        <f>0</f>
        <v>0</v>
      </c>
      <c r="CJ262">
        <v>0</v>
      </c>
    </row>
    <row r="263" spans="1:88" x14ac:dyDescent="0.25">
      <c r="A263" s="5" t="s">
        <v>493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>
        <v>0</v>
      </c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>
        <v>0</v>
      </c>
      <c r="AT263" t="s">
        <v>493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  <c r="BV263" s="7">
        <v>0</v>
      </c>
      <c r="BW263" s="7">
        <v>0</v>
      </c>
      <c r="BX263" s="7">
        <v>0</v>
      </c>
      <c r="BY263" s="7">
        <v>0</v>
      </c>
      <c r="BZ263" s="7">
        <v>0</v>
      </c>
      <c r="CA263" s="7">
        <v>0</v>
      </c>
      <c r="CB263" s="7">
        <v>0</v>
      </c>
      <c r="CC263" s="7">
        <v>0</v>
      </c>
      <c r="CD263" s="7">
        <v>0</v>
      </c>
      <c r="CE263" s="7">
        <v>0</v>
      </c>
      <c r="CF263" s="7">
        <v>0</v>
      </c>
      <c r="CG263" s="7">
        <v>0</v>
      </c>
      <c r="CH263" s="7">
        <v>0</v>
      </c>
      <c r="CI263">
        <f>0</f>
        <v>0</v>
      </c>
      <c r="CJ263">
        <v>0</v>
      </c>
    </row>
    <row r="264" spans="1:88" x14ac:dyDescent="0.25">
      <c r="A264" s="5" t="s">
        <v>492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>
        <v>1239.0360000000001</v>
      </c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>
        <v>1239.0360000000001</v>
      </c>
      <c r="AT264" t="s">
        <v>492</v>
      </c>
      <c r="AU264" s="7">
        <f t="shared" ref="AU264:BD266" si="302">(0)/1239.036</f>
        <v>0</v>
      </c>
      <c r="AV264" s="7">
        <f t="shared" si="302"/>
        <v>0</v>
      </c>
      <c r="AW264" s="7">
        <f t="shared" si="302"/>
        <v>0</v>
      </c>
      <c r="AX264" s="7">
        <f t="shared" si="302"/>
        <v>0</v>
      </c>
      <c r="AY264" s="7">
        <f t="shared" si="302"/>
        <v>0</v>
      </c>
      <c r="AZ264" s="7">
        <f t="shared" si="302"/>
        <v>0</v>
      </c>
      <c r="BA264" s="7">
        <f t="shared" si="302"/>
        <v>0</v>
      </c>
      <c r="BB264" s="7">
        <f t="shared" si="302"/>
        <v>0</v>
      </c>
      <c r="BC264" s="7">
        <f t="shared" si="302"/>
        <v>0</v>
      </c>
      <c r="BD264" s="7">
        <f t="shared" si="302"/>
        <v>0</v>
      </c>
      <c r="BE264" s="7">
        <f t="shared" ref="BE264:BN266" si="303">(0)/1239.036</f>
        <v>0</v>
      </c>
      <c r="BF264" s="7">
        <f t="shared" si="303"/>
        <v>0</v>
      </c>
      <c r="BG264" s="7">
        <f t="shared" si="303"/>
        <v>0</v>
      </c>
      <c r="BH264" s="7">
        <f t="shared" si="303"/>
        <v>0</v>
      </c>
      <c r="BI264" s="7">
        <f t="shared" si="303"/>
        <v>0</v>
      </c>
      <c r="BJ264" s="7">
        <f t="shared" si="303"/>
        <v>0</v>
      </c>
      <c r="BK264" s="7">
        <f t="shared" si="303"/>
        <v>0</v>
      </c>
      <c r="BL264" s="7">
        <f t="shared" si="303"/>
        <v>0</v>
      </c>
      <c r="BM264" s="7">
        <f t="shared" si="303"/>
        <v>0</v>
      </c>
      <c r="BN264" s="7">
        <f t="shared" si="303"/>
        <v>0</v>
      </c>
      <c r="BO264" s="7">
        <f t="shared" ref="BO264:BT266" si="304">(0)/1239.036</f>
        <v>0</v>
      </c>
      <c r="BP264" s="7">
        <f t="shared" si="304"/>
        <v>0</v>
      </c>
      <c r="BQ264" s="7">
        <f t="shared" si="304"/>
        <v>0</v>
      </c>
      <c r="BR264" s="7">
        <f t="shared" si="304"/>
        <v>0</v>
      </c>
      <c r="BS264" s="7">
        <f t="shared" si="304"/>
        <v>0</v>
      </c>
      <c r="BT264" s="7">
        <f t="shared" si="304"/>
        <v>0</v>
      </c>
      <c r="BU264" s="7">
        <v>1</v>
      </c>
      <c r="BV264" s="7">
        <f t="shared" ref="BV264:CH266" si="305">(0)/1239.036</f>
        <v>0</v>
      </c>
      <c r="BW264" s="7">
        <f t="shared" si="305"/>
        <v>0</v>
      </c>
      <c r="BX264" s="7">
        <f t="shared" si="305"/>
        <v>0</v>
      </c>
      <c r="BY264" s="7">
        <f t="shared" si="305"/>
        <v>0</v>
      </c>
      <c r="BZ264" s="7">
        <f t="shared" si="305"/>
        <v>0</v>
      </c>
      <c r="CA264" s="7">
        <f t="shared" si="305"/>
        <v>0</v>
      </c>
      <c r="CB264" s="7">
        <f t="shared" si="305"/>
        <v>0</v>
      </c>
      <c r="CC264" s="7">
        <f t="shared" si="305"/>
        <v>0</v>
      </c>
      <c r="CD264" s="7">
        <f t="shared" si="305"/>
        <v>0</v>
      </c>
      <c r="CE264" s="7">
        <f t="shared" si="305"/>
        <v>0</v>
      </c>
      <c r="CF264" s="7">
        <f t="shared" si="305"/>
        <v>0</v>
      </c>
      <c r="CG264" s="7">
        <f t="shared" si="305"/>
        <v>0</v>
      </c>
      <c r="CH264" s="7">
        <f t="shared" si="305"/>
        <v>0</v>
      </c>
      <c r="CI264">
        <f>0</f>
        <v>0</v>
      </c>
      <c r="CJ264">
        <v>1239.0360000000001</v>
      </c>
    </row>
    <row r="265" spans="1:88" x14ac:dyDescent="0.25">
      <c r="A265" s="5" t="s">
        <v>489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>
        <v>1239.0360000000001</v>
      </c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>
        <v>1239.0360000000001</v>
      </c>
      <c r="AT265" t="s">
        <v>489</v>
      </c>
      <c r="AU265" s="7">
        <f t="shared" si="302"/>
        <v>0</v>
      </c>
      <c r="AV265" s="7">
        <f t="shared" si="302"/>
        <v>0</v>
      </c>
      <c r="AW265" s="7">
        <f t="shared" si="302"/>
        <v>0</v>
      </c>
      <c r="AX265" s="7">
        <f t="shared" si="302"/>
        <v>0</v>
      </c>
      <c r="AY265" s="7">
        <f t="shared" si="302"/>
        <v>0</v>
      </c>
      <c r="AZ265" s="7">
        <f t="shared" si="302"/>
        <v>0</v>
      </c>
      <c r="BA265" s="7">
        <f t="shared" si="302"/>
        <v>0</v>
      </c>
      <c r="BB265" s="7">
        <f t="shared" si="302"/>
        <v>0</v>
      </c>
      <c r="BC265" s="7">
        <f t="shared" si="302"/>
        <v>0</v>
      </c>
      <c r="BD265" s="7">
        <f t="shared" si="302"/>
        <v>0</v>
      </c>
      <c r="BE265" s="7">
        <f t="shared" si="303"/>
        <v>0</v>
      </c>
      <c r="BF265" s="7">
        <f t="shared" si="303"/>
        <v>0</v>
      </c>
      <c r="BG265" s="7">
        <f t="shared" si="303"/>
        <v>0</v>
      </c>
      <c r="BH265" s="7">
        <f t="shared" si="303"/>
        <v>0</v>
      </c>
      <c r="BI265" s="7">
        <f t="shared" si="303"/>
        <v>0</v>
      </c>
      <c r="BJ265" s="7">
        <f t="shared" si="303"/>
        <v>0</v>
      </c>
      <c r="BK265" s="7">
        <f t="shared" si="303"/>
        <v>0</v>
      </c>
      <c r="BL265" s="7">
        <f t="shared" si="303"/>
        <v>0</v>
      </c>
      <c r="BM265" s="7">
        <f t="shared" si="303"/>
        <v>0</v>
      </c>
      <c r="BN265" s="7">
        <f t="shared" si="303"/>
        <v>0</v>
      </c>
      <c r="BO265" s="7">
        <f t="shared" si="304"/>
        <v>0</v>
      </c>
      <c r="BP265" s="7">
        <f t="shared" si="304"/>
        <v>0</v>
      </c>
      <c r="BQ265" s="7">
        <f t="shared" si="304"/>
        <v>0</v>
      </c>
      <c r="BR265" s="7">
        <f t="shared" si="304"/>
        <v>0</v>
      </c>
      <c r="BS265" s="7">
        <f t="shared" si="304"/>
        <v>0</v>
      </c>
      <c r="BT265" s="7">
        <f t="shared" si="304"/>
        <v>0</v>
      </c>
      <c r="BU265" s="7">
        <v>1</v>
      </c>
      <c r="BV265" s="7">
        <f t="shared" si="305"/>
        <v>0</v>
      </c>
      <c r="BW265" s="7">
        <f t="shared" si="305"/>
        <v>0</v>
      </c>
      <c r="BX265" s="7">
        <f t="shared" si="305"/>
        <v>0</v>
      </c>
      <c r="BY265" s="7">
        <f t="shared" si="305"/>
        <v>0</v>
      </c>
      <c r="BZ265" s="7">
        <f t="shared" si="305"/>
        <v>0</v>
      </c>
      <c r="CA265" s="7">
        <f t="shared" si="305"/>
        <v>0</v>
      </c>
      <c r="CB265" s="7">
        <f t="shared" si="305"/>
        <v>0</v>
      </c>
      <c r="CC265" s="7">
        <f t="shared" si="305"/>
        <v>0</v>
      </c>
      <c r="CD265" s="7">
        <f t="shared" si="305"/>
        <v>0</v>
      </c>
      <c r="CE265" s="7">
        <f t="shared" si="305"/>
        <v>0</v>
      </c>
      <c r="CF265" s="7">
        <f t="shared" si="305"/>
        <v>0</v>
      </c>
      <c r="CG265" s="7">
        <f t="shared" si="305"/>
        <v>0</v>
      </c>
      <c r="CH265" s="7">
        <f t="shared" si="305"/>
        <v>0</v>
      </c>
      <c r="CI265">
        <f>0</f>
        <v>0</v>
      </c>
      <c r="CJ265">
        <v>1239.0360000000001</v>
      </c>
    </row>
    <row r="266" spans="1:88" x14ac:dyDescent="0.25">
      <c r="A266" s="5" t="s">
        <v>490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1239.0360000000001</v>
      </c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>
        <v>1239.0360000000001</v>
      </c>
      <c r="AT266" t="s">
        <v>490</v>
      </c>
      <c r="AU266" s="7">
        <f t="shared" si="302"/>
        <v>0</v>
      </c>
      <c r="AV266" s="7">
        <f t="shared" si="302"/>
        <v>0</v>
      </c>
      <c r="AW266" s="7">
        <f t="shared" si="302"/>
        <v>0</v>
      </c>
      <c r="AX266" s="7">
        <f t="shared" si="302"/>
        <v>0</v>
      </c>
      <c r="AY266" s="7">
        <f t="shared" si="302"/>
        <v>0</v>
      </c>
      <c r="AZ266" s="7">
        <f t="shared" si="302"/>
        <v>0</v>
      </c>
      <c r="BA266" s="7">
        <f t="shared" si="302"/>
        <v>0</v>
      </c>
      <c r="BB266" s="7">
        <f t="shared" si="302"/>
        <v>0</v>
      </c>
      <c r="BC266" s="7">
        <f t="shared" si="302"/>
        <v>0</v>
      </c>
      <c r="BD266" s="7">
        <f t="shared" si="302"/>
        <v>0</v>
      </c>
      <c r="BE266" s="7">
        <f t="shared" si="303"/>
        <v>0</v>
      </c>
      <c r="BF266" s="7">
        <f t="shared" si="303"/>
        <v>0</v>
      </c>
      <c r="BG266" s="7">
        <f t="shared" si="303"/>
        <v>0</v>
      </c>
      <c r="BH266" s="7">
        <f t="shared" si="303"/>
        <v>0</v>
      </c>
      <c r="BI266" s="7">
        <f t="shared" si="303"/>
        <v>0</v>
      </c>
      <c r="BJ266" s="7">
        <f t="shared" si="303"/>
        <v>0</v>
      </c>
      <c r="BK266" s="7">
        <f t="shared" si="303"/>
        <v>0</v>
      </c>
      <c r="BL266" s="7">
        <f t="shared" si="303"/>
        <v>0</v>
      </c>
      <c r="BM266" s="7">
        <f t="shared" si="303"/>
        <v>0</v>
      </c>
      <c r="BN266" s="7">
        <f t="shared" si="303"/>
        <v>0</v>
      </c>
      <c r="BO266" s="7">
        <f t="shared" si="304"/>
        <v>0</v>
      </c>
      <c r="BP266" s="7">
        <f t="shared" si="304"/>
        <v>0</v>
      </c>
      <c r="BQ266" s="7">
        <f t="shared" si="304"/>
        <v>0</v>
      </c>
      <c r="BR266" s="7">
        <f t="shared" si="304"/>
        <v>0</v>
      </c>
      <c r="BS266" s="7">
        <f t="shared" si="304"/>
        <v>0</v>
      </c>
      <c r="BT266" s="7">
        <f t="shared" si="304"/>
        <v>0</v>
      </c>
      <c r="BU266" s="7">
        <v>1</v>
      </c>
      <c r="BV266" s="7">
        <f t="shared" si="305"/>
        <v>0</v>
      </c>
      <c r="BW266" s="7">
        <f t="shared" si="305"/>
        <v>0</v>
      </c>
      <c r="BX266" s="7">
        <f t="shared" si="305"/>
        <v>0</v>
      </c>
      <c r="BY266" s="7">
        <f t="shared" si="305"/>
        <v>0</v>
      </c>
      <c r="BZ266" s="7">
        <f t="shared" si="305"/>
        <v>0</v>
      </c>
      <c r="CA266" s="7">
        <f t="shared" si="305"/>
        <v>0</v>
      </c>
      <c r="CB266" s="7">
        <f t="shared" si="305"/>
        <v>0</v>
      </c>
      <c r="CC266" s="7">
        <f t="shared" si="305"/>
        <v>0</v>
      </c>
      <c r="CD266" s="7">
        <f t="shared" si="305"/>
        <v>0</v>
      </c>
      <c r="CE266" s="7">
        <f t="shared" si="305"/>
        <v>0</v>
      </c>
      <c r="CF266" s="7">
        <f t="shared" si="305"/>
        <v>0</v>
      </c>
      <c r="CG266" s="7">
        <f t="shared" si="305"/>
        <v>0</v>
      </c>
      <c r="CH266" s="7">
        <f t="shared" si="305"/>
        <v>0</v>
      </c>
      <c r="CI266">
        <f>0</f>
        <v>0</v>
      </c>
      <c r="CJ266">
        <v>1239.0360000000001</v>
      </c>
    </row>
    <row r="267" spans="1:88" x14ac:dyDescent="0.25">
      <c r="A267" s="5" t="s">
        <v>491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619.51800000000003</v>
      </c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>
        <v>619.51800000000003</v>
      </c>
      <c r="AT267" t="s">
        <v>491</v>
      </c>
      <c r="AU267" s="7">
        <f t="shared" ref="AU267:BT267" si="306">(0)/619.518</f>
        <v>0</v>
      </c>
      <c r="AV267" s="7">
        <f t="shared" si="306"/>
        <v>0</v>
      </c>
      <c r="AW267" s="7">
        <f t="shared" si="306"/>
        <v>0</v>
      </c>
      <c r="AX267" s="7">
        <f t="shared" si="306"/>
        <v>0</v>
      </c>
      <c r="AY267" s="7">
        <f t="shared" si="306"/>
        <v>0</v>
      </c>
      <c r="AZ267" s="7">
        <f t="shared" si="306"/>
        <v>0</v>
      </c>
      <c r="BA267" s="7">
        <f t="shared" si="306"/>
        <v>0</v>
      </c>
      <c r="BB267" s="7">
        <f t="shared" si="306"/>
        <v>0</v>
      </c>
      <c r="BC267" s="7">
        <f t="shared" si="306"/>
        <v>0</v>
      </c>
      <c r="BD267" s="7">
        <f t="shared" si="306"/>
        <v>0</v>
      </c>
      <c r="BE267" s="7">
        <f t="shared" si="306"/>
        <v>0</v>
      </c>
      <c r="BF267" s="7">
        <f t="shared" si="306"/>
        <v>0</v>
      </c>
      <c r="BG267" s="7">
        <f t="shared" si="306"/>
        <v>0</v>
      </c>
      <c r="BH267" s="7">
        <f t="shared" si="306"/>
        <v>0</v>
      </c>
      <c r="BI267" s="7">
        <f t="shared" si="306"/>
        <v>0</v>
      </c>
      <c r="BJ267" s="7">
        <f t="shared" si="306"/>
        <v>0</v>
      </c>
      <c r="BK267" s="7">
        <f t="shared" si="306"/>
        <v>0</v>
      </c>
      <c r="BL267" s="7">
        <f t="shared" si="306"/>
        <v>0</v>
      </c>
      <c r="BM267" s="7">
        <f t="shared" si="306"/>
        <v>0</v>
      </c>
      <c r="BN267" s="7">
        <f t="shared" si="306"/>
        <v>0</v>
      </c>
      <c r="BO267" s="7">
        <f t="shared" si="306"/>
        <v>0</v>
      </c>
      <c r="BP267" s="7">
        <f t="shared" si="306"/>
        <v>0</v>
      </c>
      <c r="BQ267" s="7">
        <f t="shared" si="306"/>
        <v>0</v>
      </c>
      <c r="BR267" s="7">
        <f t="shared" si="306"/>
        <v>0</v>
      </c>
      <c r="BS267" s="7">
        <f t="shared" si="306"/>
        <v>0</v>
      </c>
      <c r="BT267" s="7">
        <f t="shared" si="306"/>
        <v>0</v>
      </c>
      <c r="BU267" s="7">
        <v>1</v>
      </c>
      <c r="BV267" s="7">
        <f t="shared" ref="BV267:CH267" si="307">(0)/619.518</f>
        <v>0</v>
      </c>
      <c r="BW267" s="7">
        <f t="shared" si="307"/>
        <v>0</v>
      </c>
      <c r="BX267" s="7">
        <f t="shared" si="307"/>
        <v>0</v>
      </c>
      <c r="BY267" s="7">
        <f t="shared" si="307"/>
        <v>0</v>
      </c>
      <c r="BZ267" s="7">
        <f t="shared" si="307"/>
        <v>0</v>
      </c>
      <c r="CA267" s="7">
        <f t="shared" si="307"/>
        <v>0</v>
      </c>
      <c r="CB267" s="7">
        <f t="shared" si="307"/>
        <v>0</v>
      </c>
      <c r="CC267" s="7">
        <f t="shared" si="307"/>
        <v>0</v>
      </c>
      <c r="CD267" s="7">
        <f t="shared" si="307"/>
        <v>0</v>
      </c>
      <c r="CE267" s="7">
        <f t="shared" si="307"/>
        <v>0</v>
      </c>
      <c r="CF267" s="7">
        <f t="shared" si="307"/>
        <v>0</v>
      </c>
      <c r="CG267" s="7">
        <f t="shared" si="307"/>
        <v>0</v>
      </c>
      <c r="CH267" s="7">
        <f t="shared" si="307"/>
        <v>0</v>
      </c>
      <c r="CI267">
        <f>0</f>
        <v>0</v>
      </c>
      <c r="CJ267">
        <v>619.51800000000003</v>
      </c>
    </row>
    <row r="268" spans="1:88" x14ac:dyDescent="0.25">
      <c r="A268" s="5" t="s">
        <v>494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>
        <v>0</v>
      </c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>
        <v>0</v>
      </c>
      <c r="AT268" t="s">
        <v>494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0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  <c r="BY268" s="7">
        <v>0</v>
      </c>
      <c r="BZ268" s="7">
        <v>0</v>
      </c>
      <c r="CA268" s="7">
        <v>0</v>
      </c>
      <c r="CB268" s="7">
        <v>0</v>
      </c>
      <c r="CC268" s="7">
        <v>0</v>
      </c>
      <c r="CD268" s="7">
        <v>0</v>
      </c>
      <c r="CE268" s="7">
        <v>0</v>
      </c>
      <c r="CF268" s="7">
        <v>0</v>
      </c>
      <c r="CG268" s="7">
        <v>0</v>
      </c>
      <c r="CH268" s="7">
        <v>0</v>
      </c>
      <c r="CI268">
        <f>0</f>
        <v>0</v>
      </c>
      <c r="CJ268">
        <v>0</v>
      </c>
    </row>
    <row r="269" spans="1:88" x14ac:dyDescent="0.25">
      <c r="A269" s="5" t="s">
        <v>496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>
        <v>619.51800000000003</v>
      </c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>
        <v>619.51800000000003</v>
      </c>
      <c r="AT269" t="s">
        <v>496</v>
      </c>
      <c r="AU269" s="7">
        <f t="shared" ref="AU269:BD270" si="308">(0)/619.518</f>
        <v>0</v>
      </c>
      <c r="AV269" s="7">
        <f t="shared" si="308"/>
        <v>0</v>
      </c>
      <c r="AW269" s="7">
        <f t="shared" si="308"/>
        <v>0</v>
      </c>
      <c r="AX269" s="7">
        <f t="shared" si="308"/>
        <v>0</v>
      </c>
      <c r="AY269" s="7">
        <f t="shared" si="308"/>
        <v>0</v>
      </c>
      <c r="AZ269" s="7">
        <f t="shared" si="308"/>
        <v>0</v>
      </c>
      <c r="BA269" s="7">
        <f t="shared" si="308"/>
        <v>0</v>
      </c>
      <c r="BB269" s="7">
        <f t="shared" si="308"/>
        <v>0</v>
      </c>
      <c r="BC269" s="7">
        <f t="shared" si="308"/>
        <v>0</v>
      </c>
      <c r="BD269" s="7">
        <f t="shared" si="308"/>
        <v>0</v>
      </c>
      <c r="BE269" s="7">
        <f t="shared" ref="BE269:BN270" si="309">(0)/619.518</f>
        <v>0</v>
      </c>
      <c r="BF269" s="7">
        <f t="shared" si="309"/>
        <v>0</v>
      </c>
      <c r="BG269" s="7">
        <f t="shared" si="309"/>
        <v>0</v>
      </c>
      <c r="BH269" s="7">
        <f t="shared" si="309"/>
        <v>0</v>
      </c>
      <c r="BI269" s="7">
        <f t="shared" si="309"/>
        <v>0</v>
      </c>
      <c r="BJ269" s="7">
        <f t="shared" si="309"/>
        <v>0</v>
      </c>
      <c r="BK269" s="7">
        <f t="shared" si="309"/>
        <v>0</v>
      </c>
      <c r="BL269" s="7">
        <f t="shared" si="309"/>
        <v>0</v>
      </c>
      <c r="BM269" s="7">
        <f t="shared" si="309"/>
        <v>0</v>
      </c>
      <c r="BN269" s="7">
        <f t="shared" si="309"/>
        <v>0</v>
      </c>
      <c r="BO269" s="7">
        <f t="shared" ref="BO269:BT270" si="310">(0)/619.518</f>
        <v>0</v>
      </c>
      <c r="BP269" s="7">
        <f t="shared" si="310"/>
        <v>0</v>
      </c>
      <c r="BQ269" s="7">
        <f t="shared" si="310"/>
        <v>0</v>
      </c>
      <c r="BR269" s="7">
        <f t="shared" si="310"/>
        <v>0</v>
      </c>
      <c r="BS269" s="7">
        <f t="shared" si="310"/>
        <v>0</v>
      </c>
      <c r="BT269" s="7">
        <f t="shared" si="310"/>
        <v>0</v>
      </c>
      <c r="BU269" s="7">
        <v>1</v>
      </c>
      <c r="BV269" s="7">
        <f t="shared" ref="BV269:CH270" si="311">(0)/619.518</f>
        <v>0</v>
      </c>
      <c r="BW269" s="7">
        <f t="shared" si="311"/>
        <v>0</v>
      </c>
      <c r="BX269" s="7">
        <f t="shared" si="311"/>
        <v>0</v>
      </c>
      <c r="BY269" s="7">
        <f t="shared" si="311"/>
        <v>0</v>
      </c>
      <c r="BZ269" s="7">
        <f t="shared" si="311"/>
        <v>0</v>
      </c>
      <c r="CA269" s="7">
        <f t="shared" si="311"/>
        <v>0</v>
      </c>
      <c r="CB269" s="7">
        <f t="shared" si="311"/>
        <v>0</v>
      </c>
      <c r="CC269" s="7">
        <f t="shared" si="311"/>
        <v>0</v>
      </c>
      <c r="CD269" s="7">
        <f t="shared" si="311"/>
        <v>0</v>
      </c>
      <c r="CE269" s="7">
        <f t="shared" si="311"/>
        <v>0</v>
      </c>
      <c r="CF269" s="7">
        <f t="shared" si="311"/>
        <v>0</v>
      </c>
      <c r="CG269" s="7">
        <f t="shared" si="311"/>
        <v>0</v>
      </c>
      <c r="CH269" s="7">
        <f t="shared" si="311"/>
        <v>0</v>
      </c>
      <c r="CI269">
        <f>0</f>
        <v>0</v>
      </c>
      <c r="CJ269">
        <v>619.51800000000003</v>
      </c>
    </row>
    <row r="270" spans="1:88" x14ac:dyDescent="0.25">
      <c r="A270" s="5" t="s">
        <v>495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>
        <v>619.51800000000003</v>
      </c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>
        <v>619.51800000000003</v>
      </c>
      <c r="AT270" t="s">
        <v>495</v>
      </c>
      <c r="AU270" s="7">
        <f t="shared" si="308"/>
        <v>0</v>
      </c>
      <c r="AV270" s="7">
        <f t="shared" si="308"/>
        <v>0</v>
      </c>
      <c r="AW270" s="7">
        <f t="shared" si="308"/>
        <v>0</v>
      </c>
      <c r="AX270" s="7">
        <f t="shared" si="308"/>
        <v>0</v>
      </c>
      <c r="AY270" s="7">
        <f t="shared" si="308"/>
        <v>0</v>
      </c>
      <c r="AZ270" s="7">
        <f t="shared" si="308"/>
        <v>0</v>
      </c>
      <c r="BA270" s="7">
        <f t="shared" si="308"/>
        <v>0</v>
      </c>
      <c r="BB270" s="7">
        <f t="shared" si="308"/>
        <v>0</v>
      </c>
      <c r="BC270" s="7">
        <f t="shared" si="308"/>
        <v>0</v>
      </c>
      <c r="BD270" s="7">
        <f t="shared" si="308"/>
        <v>0</v>
      </c>
      <c r="BE270" s="7">
        <f t="shared" si="309"/>
        <v>0</v>
      </c>
      <c r="BF270" s="7">
        <f t="shared" si="309"/>
        <v>0</v>
      </c>
      <c r="BG270" s="7">
        <f t="shared" si="309"/>
        <v>0</v>
      </c>
      <c r="BH270" s="7">
        <f t="shared" si="309"/>
        <v>0</v>
      </c>
      <c r="BI270" s="7">
        <f t="shared" si="309"/>
        <v>0</v>
      </c>
      <c r="BJ270" s="7">
        <f t="shared" si="309"/>
        <v>0</v>
      </c>
      <c r="BK270" s="7">
        <f t="shared" si="309"/>
        <v>0</v>
      </c>
      <c r="BL270" s="7">
        <f t="shared" si="309"/>
        <v>0</v>
      </c>
      <c r="BM270" s="7">
        <f t="shared" si="309"/>
        <v>0</v>
      </c>
      <c r="BN270" s="7">
        <f t="shared" si="309"/>
        <v>0</v>
      </c>
      <c r="BO270" s="7">
        <f t="shared" si="310"/>
        <v>0</v>
      </c>
      <c r="BP270" s="7">
        <f t="shared" si="310"/>
        <v>0</v>
      </c>
      <c r="BQ270" s="7">
        <f t="shared" si="310"/>
        <v>0</v>
      </c>
      <c r="BR270" s="7">
        <f t="shared" si="310"/>
        <v>0</v>
      </c>
      <c r="BS270" s="7">
        <f t="shared" si="310"/>
        <v>0</v>
      </c>
      <c r="BT270" s="7">
        <f t="shared" si="310"/>
        <v>0</v>
      </c>
      <c r="BU270" s="7">
        <v>1</v>
      </c>
      <c r="BV270" s="7">
        <f t="shared" si="311"/>
        <v>0</v>
      </c>
      <c r="BW270" s="7">
        <f t="shared" si="311"/>
        <v>0</v>
      </c>
      <c r="BX270" s="7">
        <f t="shared" si="311"/>
        <v>0</v>
      </c>
      <c r="BY270" s="7">
        <f t="shared" si="311"/>
        <v>0</v>
      </c>
      <c r="BZ270" s="7">
        <f t="shared" si="311"/>
        <v>0</v>
      </c>
      <c r="CA270" s="7">
        <f t="shared" si="311"/>
        <v>0</v>
      </c>
      <c r="CB270" s="7">
        <f t="shared" si="311"/>
        <v>0</v>
      </c>
      <c r="CC270" s="7">
        <f t="shared" si="311"/>
        <v>0</v>
      </c>
      <c r="CD270" s="7">
        <f t="shared" si="311"/>
        <v>0</v>
      </c>
      <c r="CE270" s="7">
        <f t="shared" si="311"/>
        <v>0</v>
      </c>
      <c r="CF270" s="7">
        <f t="shared" si="311"/>
        <v>0</v>
      </c>
      <c r="CG270" s="7">
        <f t="shared" si="311"/>
        <v>0</v>
      </c>
      <c r="CH270" s="7">
        <f t="shared" si="311"/>
        <v>0</v>
      </c>
      <c r="CI270">
        <f>0</f>
        <v>0</v>
      </c>
      <c r="CJ270">
        <v>619.51800000000003</v>
      </c>
    </row>
    <row r="271" spans="1:88" x14ac:dyDescent="0.25">
      <c r="A271" s="5" t="s">
        <v>497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>
        <v>0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>
        <v>0</v>
      </c>
      <c r="AT271" t="s">
        <v>497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  <c r="BY271" s="7">
        <v>0</v>
      </c>
      <c r="BZ271" s="7">
        <v>0</v>
      </c>
      <c r="CA271" s="7">
        <v>0</v>
      </c>
      <c r="CB271" s="7">
        <v>0</v>
      </c>
      <c r="CC271" s="7">
        <v>0</v>
      </c>
      <c r="CD271" s="7">
        <v>0</v>
      </c>
      <c r="CE271" s="7">
        <v>0</v>
      </c>
      <c r="CF271" s="7">
        <v>0</v>
      </c>
      <c r="CG271" s="7">
        <v>0</v>
      </c>
      <c r="CH271" s="7">
        <v>0</v>
      </c>
      <c r="CI271">
        <f>0</f>
        <v>0</v>
      </c>
      <c r="CJ271">
        <v>0</v>
      </c>
    </row>
    <row r="272" spans="1:88" x14ac:dyDescent="0.25">
      <c r="A272" s="5" t="s">
        <v>501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>
        <v>0</v>
      </c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>
        <v>0</v>
      </c>
      <c r="AT272" t="s">
        <v>501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0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  <c r="BY272" s="7">
        <v>0</v>
      </c>
      <c r="BZ272" s="7">
        <v>0</v>
      </c>
      <c r="CA272" s="7">
        <v>0</v>
      </c>
      <c r="CB272" s="7">
        <v>0</v>
      </c>
      <c r="CC272" s="7">
        <v>0</v>
      </c>
      <c r="CD272" s="7">
        <v>0</v>
      </c>
      <c r="CE272" s="7">
        <v>0</v>
      </c>
      <c r="CF272" s="7">
        <v>0</v>
      </c>
      <c r="CG272" s="7">
        <v>0</v>
      </c>
      <c r="CH272" s="7">
        <v>0</v>
      </c>
      <c r="CI272">
        <f>0</f>
        <v>0</v>
      </c>
      <c r="CJ272">
        <v>0</v>
      </c>
    </row>
    <row r="273" spans="1:88" x14ac:dyDescent="0.25">
      <c r="A273" s="5" t="s">
        <v>500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>
        <v>619.51800000000003</v>
      </c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>
        <v>619.51800000000003</v>
      </c>
      <c r="AT273" t="s">
        <v>500</v>
      </c>
      <c r="AU273" s="7">
        <f t="shared" ref="AU273:BD274" si="312">(0)/619.518</f>
        <v>0</v>
      </c>
      <c r="AV273" s="7">
        <f t="shared" si="312"/>
        <v>0</v>
      </c>
      <c r="AW273" s="7">
        <f t="shared" si="312"/>
        <v>0</v>
      </c>
      <c r="AX273" s="7">
        <f t="shared" si="312"/>
        <v>0</v>
      </c>
      <c r="AY273" s="7">
        <f t="shared" si="312"/>
        <v>0</v>
      </c>
      <c r="AZ273" s="7">
        <f t="shared" si="312"/>
        <v>0</v>
      </c>
      <c r="BA273" s="7">
        <f t="shared" si="312"/>
        <v>0</v>
      </c>
      <c r="BB273" s="7">
        <f t="shared" si="312"/>
        <v>0</v>
      </c>
      <c r="BC273" s="7">
        <f t="shared" si="312"/>
        <v>0</v>
      </c>
      <c r="BD273" s="7">
        <f t="shared" si="312"/>
        <v>0</v>
      </c>
      <c r="BE273" s="7">
        <f t="shared" ref="BE273:BN274" si="313">(0)/619.518</f>
        <v>0</v>
      </c>
      <c r="BF273" s="7">
        <f t="shared" si="313"/>
        <v>0</v>
      </c>
      <c r="BG273" s="7">
        <f t="shared" si="313"/>
        <v>0</v>
      </c>
      <c r="BH273" s="7">
        <f t="shared" si="313"/>
        <v>0</v>
      </c>
      <c r="BI273" s="7">
        <f t="shared" si="313"/>
        <v>0</v>
      </c>
      <c r="BJ273" s="7">
        <f t="shared" si="313"/>
        <v>0</v>
      </c>
      <c r="BK273" s="7">
        <f t="shared" si="313"/>
        <v>0</v>
      </c>
      <c r="BL273" s="7">
        <f t="shared" si="313"/>
        <v>0</v>
      </c>
      <c r="BM273" s="7">
        <f t="shared" si="313"/>
        <v>0</v>
      </c>
      <c r="BN273" s="7">
        <f t="shared" si="313"/>
        <v>0</v>
      </c>
      <c r="BO273" s="7">
        <f t="shared" ref="BO273:BT274" si="314">(0)/619.518</f>
        <v>0</v>
      </c>
      <c r="BP273" s="7">
        <f t="shared" si="314"/>
        <v>0</v>
      </c>
      <c r="BQ273" s="7">
        <f t="shared" si="314"/>
        <v>0</v>
      </c>
      <c r="BR273" s="7">
        <f t="shared" si="314"/>
        <v>0</v>
      </c>
      <c r="BS273" s="7">
        <f t="shared" si="314"/>
        <v>0</v>
      </c>
      <c r="BT273" s="7">
        <f t="shared" si="314"/>
        <v>0</v>
      </c>
      <c r="BU273" s="7">
        <v>1</v>
      </c>
      <c r="BV273" s="7">
        <f t="shared" ref="BV273:CH274" si="315">(0)/619.518</f>
        <v>0</v>
      </c>
      <c r="BW273" s="7">
        <f t="shared" si="315"/>
        <v>0</v>
      </c>
      <c r="BX273" s="7">
        <f t="shared" si="315"/>
        <v>0</v>
      </c>
      <c r="BY273" s="7">
        <f t="shared" si="315"/>
        <v>0</v>
      </c>
      <c r="BZ273" s="7">
        <f t="shared" si="315"/>
        <v>0</v>
      </c>
      <c r="CA273" s="7">
        <f t="shared" si="315"/>
        <v>0</v>
      </c>
      <c r="CB273" s="7">
        <f t="shared" si="315"/>
        <v>0</v>
      </c>
      <c r="CC273" s="7">
        <f t="shared" si="315"/>
        <v>0</v>
      </c>
      <c r="CD273" s="7">
        <f t="shared" si="315"/>
        <v>0</v>
      </c>
      <c r="CE273" s="7">
        <f t="shared" si="315"/>
        <v>0</v>
      </c>
      <c r="CF273" s="7">
        <f t="shared" si="315"/>
        <v>0</v>
      </c>
      <c r="CG273" s="7">
        <f t="shared" si="315"/>
        <v>0</v>
      </c>
      <c r="CH273" s="7">
        <f t="shared" si="315"/>
        <v>0</v>
      </c>
      <c r="CI273">
        <f>0</f>
        <v>0</v>
      </c>
      <c r="CJ273">
        <v>619.51800000000003</v>
      </c>
    </row>
    <row r="274" spans="1:88" x14ac:dyDescent="0.25">
      <c r="A274" s="5" t="s">
        <v>498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>
        <v>619.51800000000003</v>
      </c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>
        <v>619.51800000000003</v>
      </c>
      <c r="AT274" t="s">
        <v>498</v>
      </c>
      <c r="AU274" s="7">
        <f t="shared" si="312"/>
        <v>0</v>
      </c>
      <c r="AV274" s="7">
        <f t="shared" si="312"/>
        <v>0</v>
      </c>
      <c r="AW274" s="7">
        <f t="shared" si="312"/>
        <v>0</v>
      </c>
      <c r="AX274" s="7">
        <f t="shared" si="312"/>
        <v>0</v>
      </c>
      <c r="AY274" s="7">
        <f t="shared" si="312"/>
        <v>0</v>
      </c>
      <c r="AZ274" s="7">
        <f t="shared" si="312"/>
        <v>0</v>
      </c>
      <c r="BA274" s="7">
        <f t="shared" si="312"/>
        <v>0</v>
      </c>
      <c r="BB274" s="7">
        <f t="shared" si="312"/>
        <v>0</v>
      </c>
      <c r="BC274" s="7">
        <f t="shared" si="312"/>
        <v>0</v>
      </c>
      <c r="BD274" s="7">
        <f t="shared" si="312"/>
        <v>0</v>
      </c>
      <c r="BE274" s="7">
        <f t="shared" si="313"/>
        <v>0</v>
      </c>
      <c r="BF274" s="7">
        <f t="shared" si="313"/>
        <v>0</v>
      </c>
      <c r="BG274" s="7">
        <f t="shared" si="313"/>
        <v>0</v>
      </c>
      <c r="BH274" s="7">
        <f t="shared" si="313"/>
        <v>0</v>
      </c>
      <c r="BI274" s="7">
        <f t="shared" si="313"/>
        <v>0</v>
      </c>
      <c r="BJ274" s="7">
        <f t="shared" si="313"/>
        <v>0</v>
      </c>
      <c r="BK274" s="7">
        <f t="shared" si="313"/>
        <v>0</v>
      </c>
      <c r="BL274" s="7">
        <f t="shared" si="313"/>
        <v>0</v>
      </c>
      <c r="BM274" s="7">
        <f t="shared" si="313"/>
        <v>0</v>
      </c>
      <c r="BN274" s="7">
        <f t="shared" si="313"/>
        <v>0</v>
      </c>
      <c r="BO274" s="7">
        <f t="shared" si="314"/>
        <v>0</v>
      </c>
      <c r="BP274" s="7">
        <f t="shared" si="314"/>
        <v>0</v>
      </c>
      <c r="BQ274" s="7">
        <f t="shared" si="314"/>
        <v>0</v>
      </c>
      <c r="BR274" s="7">
        <f t="shared" si="314"/>
        <v>0</v>
      </c>
      <c r="BS274" s="7">
        <f t="shared" si="314"/>
        <v>0</v>
      </c>
      <c r="BT274" s="7">
        <f t="shared" si="314"/>
        <v>0</v>
      </c>
      <c r="BU274" s="7">
        <v>1</v>
      </c>
      <c r="BV274" s="7">
        <f t="shared" si="315"/>
        <v>0</v>
      </c>
      <c r="BW274" s="7">
        <f t="shared" si="315"/>
        <v>0</v>
      </c>
      <c r="BX274" s="7">
        <f t="shared" si="315"/>
        <v>0</v>
      </c>
      <c r="BY274" s="7">
        <f t="shared" si="315"/>
        <v>0</v>
      </c>
      <c r="BZ274" s="7">
        <f t="shared" si="315"/>
        <v>0</v>
      </c>
      <c r="CA274" s="7">
        <f t="shared" si="315"/>
        <v>0</v>
      </c>
      <c r="CB274" s="7">
        <f t="shared" si="315"/>
        <v>0</v>
      </c>
      <c r="CC274" s="7">
        <f t="shared" si="315"/>
        <v>0</v>
      </c>
      <c r="CD274" s="7">
        <f t="shared" si="315"/>
        <v>0</v>
      </c>
      <c r="CE274" s="7">
        <f t="shared" si="315"/>
        <v>0</v>
      </c>
      <c r="CF274" s="7">
        <f t="shared" si="315"/>
        <v>0</v>
      </c>
      <c r="CG274" s="7">
        <f t="shared" si="315"/>
        <v>0</v>
      </c>
      <c r="CH274" s="7">
        <f t="shared" si="315"/>
        <v>0</v>
      </c>
      <c r="CI274">
        <f>0</f>
        <v>0</v>
      </c>
      <c r="CJ274">
        <v>619.51800000000003</v>
      </c>
    </row>
    <row r="275" spans="1:88" x14ac:dyDescent="0.25">
      <c r="A275" s="5" t="s">
        <v>499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>
        <v>13009.878000000001</v>
      </c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>
        <v>13009.878000000001</v>
      </c>
      <c r="AT275" t="s">
        <v>499</v>
      </c>
      <c r="AU275" s="7">
        <f t="shared" ref="AU275:BT275" si="316">(0)/13009.878</f>
        <v>0</v>
      </c>
      <c r="AV275" s="7">
        <f t="shared" si="316"/>
        <v>0</v>
      </c>
      <c r="AW275" s="7">
        <f t="shared" si="316"/>
        <v>0</v>
      </c>
      <c r="AX275" s="7">
        <f t="shared" si="316"/>
        <v>0</v>
      </c>
      <c r="AY275" s="7">
        <f t="shared" si="316"/>
        <v>0</v>
      </c>
      <c r="AZ275" s="7">
        <f t="shared" si="316"/>
        <v>0</v>
      </c>
      <c r="BA275" s="7">
        <f t="shared" si="316"/>
        <v>0</v>
      </c>
      <c r="BB275" s="7">
        <f t="shared" si="316"/>
        <v>0</v>
      </c>
      <c r="BC275" s="7">
        <f t="shared" si="316"/>
        <v>0</v>
      </c>
      <c r="BD275" s="7">
        <f t="shared" si="316"/>
        <v>0</v>
      </c>
      <c r="BE275" s="7">
        <f t="shared" si="316"/>
        <v>0</v>
      </c>
      <c r="BF275" s="7">
        <f t="shared" si="316"/>
        <v>0</v>
      </c>
      <c r="BG275" s="7">
        <f t="shared" si="316"/>
        <v>0</v>
      </c>
      <c r="BH275" s="7">
        <f t="shared" si="316"/>
        <v>0</v>
      </c>
      <c r="BI275" s="7">
        <f t="shared" si="316"/>
        <v>0</v>
      </c>
      <c r="BJ275" s="7">
        <f t="shared" si="316"/>
        <v>0</v>
      </c>
      <c r="BK275" s="7">
        <f t="shared" si="316"/>
        <v>0</v>
      </c>
      <c r="BL275" s="7">
        <f t="shared" si="316"/>
        <v>0</v>
      </c>
      <c r="BM275" s="7">
        <f t="shared" si="316"/>
        <v>0</v>
      </c>
      <c r="BN275" s="7">
        <f t="shared" si="316"/>
        <v>0</v>
      </c>
      <c r="BO275" s="7">
        <f t="shared" si="316"/>
        <v>0</v>
      </c>
      <c r="BP275" s="7">
        <f t="shared" si="316"/>
        <v>0</v>
      </c>
      <c r="BQ275" s="7">
        <f t="shared" si="316"/>
        <v>0</v>
      </c>
      <c r="BR275" s="7">
        <f t="shared" si="316"/>
        <v>0</v>
      </c>
      <c r="BS275" s="7">
        <f t="shared" si="316"/>
        <v>0</v>
      </c>
      <c r="BT275" s="7">
        <f t="shared" si="316"/>
        <v>0</v>
      </c>
      <c r="BU275" s="7">
        <v>1</v>
      </c>
      <c r="BV275" s="7">
        <f t="shared" ref="BV275:CH275" si="317">(0)/13009.878</f>
        <v>0</v>
      </c>
      <c r="BW275" s="7">
        <f t="shared" si="317"/>
        <v>0</v>
      </c>
      <c r="BX275" s="7">
        <f t="shared" si="317"/>
        <v>0</v>
      </c>
      <c r="BY275" s="7">
        <f t="shared" si="317"/>
        <v>0</v>
      </c>
      <c r="BZ275" s="7">
        <f t="shared" si="317"/>
        <v>0</v>
      </c>
      <c r="CA275" s="7">
        <f t="shared" si="317"/>
        <v>0</v>
      </c>
      <c r="CB275" s="7">
        <f t="shared" si="317"/>
        <v>0</v>
      </c>
      <c r="CC275" s="7">
        <f t="shared" si="317"/>
        <v>0</v>
      </c>
      <c r="CD275" s="7">
        <f t="shared" si="317"/>
        <v>0</v>
      </c>
      <c r="CE275" s="7">
        <f t="shared" si="317"/>
        <v>0</v>
      </c>
      <c r="CF275" s="7">
        <f t="shared" si="317"/>
        <v>0</v>
      </c>
      <c r="CG275" s="7">
        <f t="shared" si="317"/>
        <v>0</v>
      </c>
      <c r="CH275" s="7">
        <f t="shared" si="317"/>
        <v>0</v>
      </c>
      <c r="CI275">
        <f>0</f>
        <v>0</v>
      </c>
      <c r="CJ275">
        <v>13009.878000000001</v>
      </c>
    </row>
    <row r="276" spans="1:88" x14ac:dyDescent="0.25">
      <c r="A276" s="5" t="s">
        <v>505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>
        <v>619.51800000000003</v>
      </c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>
        <v>619.51800000000003</v>
      </c>
      <c r="AT276" t="s">
        <v>505</v>
      </c>
      <c r="AU276" s="7">
        <f t="shared" ref="AU276:BT276" si="318">(0)/619.518</f>
        <v>0</v>
      </c>
      <c r="AV276" s="7">
        <f t="shared" si="318"/>
        <v>0</v>
      </c>
      <c r="AW276" s="7">
        <f t="shared" si="318"/>
        <v>0</v>
      </c>
      <c r="AX276" s="7">
        <f t="shared" si="318"/>
        <v>0</v>
      </c>
      <c r="AY276" s="7">
        <f t="shared" si="318"/>
        <v>0</v>
      </c>
      <c r="AZ276" s="7">
        <f t="shared" si="318"/>
        <v>0</v>
      </c>
      <c r="BA276" s="7">
        <f t="shared" si="318"/>
        <v>0</v>
      </c>
      <c r="BB276" s="7">
        <f t="shared" si="318"/>
        <v>0</v>
      </c>
      <c r="BC276" s="7">
        <f t="shared" si="318"/>
        <v>0</v>
      </c>
      <c r="BD276" s="7">
        <f t="shared" si="318"/>
        <v>0</v>
      </c>
      <c r="BE276" s="7">
        <f t="shared" si="318"/>
        <v>0</v>
      </c>
      <c r="BF276" s="7">
        <f t="shared" si="318"/>
        <v>0</v>
      </c>
      <c r="BG276" s="7">
        <f t="shared" si="318"/>
        <v>0</v>
      </c>
      <c r="BH276" s="7">
        <f t="shared" si="318"/>
        <v>0</v>
      </c>
      <c r="BI276" s="7">
        <f t="shared" si="318"/>
        <v>0</v>
      </c>
      <c r="BJ276" s="7">
        <f t="shared" si="318"/>
        <v>0</v>
      </c>
      <c r="BK276" s="7">
        <f t="shared" si="318"/>
        <v>0</v>
      </c>
      <c r="BL276" s="7">
        <f t="shared" si="318"/>
        <v>0</v>
      </c>
      <c r="BM276" s="7">
        <f t="shared" si="318"/>
        <v>0</v>
      </c>
      <c r="BN276" s="7">
        <f t="shared" si="318"/>
        <v>0</v>
      </c>
      <c r="BO276" s="7">
        <f t="shared" si="318"/>
        <v>0</v>
      </c>
      <c r="BP276" s="7">
        <f t="shared" si="318"/>
        <v>0</v>
      </c>
      <c r="BQ276" s="7">
        <f t="shared" si="318"/>
        <v>0</v>
      </c>
      <c r="BR276" s="7">
        <f t="shared" si="318"/>
        <v>0</v>
      </c>
      <c r="BS276" s="7">
        <f t="shared" si="318"/>
        <v>0</v>
      </c>
      <c r="BT276" s="7">
        <f t="shared" si="318"/>
        <v>0</v>
      </c>
      <c r="BU276" s="7">
        <v>1</v>
      </c>
      <c r="BV276" s="7">
        <f t="shared" ref="BV276:CH276" si="319">(0)/619.518</f>
        <v>0</v>
      </c>
      <c r="BW276" s="7">
        <f t="shared" si="319"/>
        <v>0</v>
      </c>
      <c r="BX276" s="7">
        <f t="shared" si="319"/>
        <v>0</v>
      </c>
      <c r="BY276" s="7">
        <f t="shared" si="319"/>
        <v>0</v>
      </c>
      <c r="BZ276" s="7">
        <f t="shared" si="319"/>
        <v>0</v>
      </c>
      <c r="CA276" s="7">
        <f t="shared" si="319"/>
        <v>0</v>
      </c>
      <c r="CB276" s="7">
        <f t="shared" si="319"/>
        <v>0</v>
      </c>
      <c r="CC276" s="7">
        <f t="shared" si="319"/>
        <v>0</v>
      </c>
      <c r="CD276" s="7">
        <f t="shared" si="319"/>
        <v>0</v>
      </c>
      <c r="CE276" s="7">
        <f t="shared" si="319"/>
        <v>0</v>
      </c>
      <c r="CF276" s="7">
        <f t="shared" si="319"/>
        <v>0</v>
      </c>
      <c r="CG276" s="7">
        <f t="shared" si="319"/>
        <v>0</v>
      </c>
      <c r="CH276" s="7">
        <f t="shared" si="319"/>
        <v>0</v>
      </c>
      <c r="CI276">
        <f>0</f>
        <v>0</v>
      </c>
      <c r="CJ276">
        <v>619.51800000000003</v>
      </c>
    </row>
    <row r="277" spans="1:88" x14ac:dyDescent="0.25">
      <c r="A277" s="5" t="s">
        <v>504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>
        <v>1858.5540000000001</v>
      </c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>
        <v>1858.5540000000001</v>
      </c>
      <c r="AT277" t="s">
        <v>504</v>
      </c>
      <c r="AU277" s="7">
        <f t="shared" ref="AU277:BT277" si="320">(0)/1858.554</f>
        <v>0</v>
      </c>
      <c r="AV277" s="7">
        <f t="shared" si="320"/>
        <v>0</v>
      </c>
      <c r="AW277" s="7">
        <f t="shared" si="320"/>
        <v>0</v>
      </c>
      <c r="AX277" s="7">
        <f t="shared" si="320"/>
        <v>0</v>
      </c>
      <c r="AY277" s="7">
        <f t="shared" si="320"/>
        <v>0</v>
      </c>
      <c r="AZ277" s="7">
        <f t="shared" si="320"/>
        <v>0</v>
      </c>
      <c r="BA277" s="7">
        <f t="shared" si="320"/>
        <v>0</v>
      </c>
      <c r="BB277" s="7">
        <f t="shared" si="320"/>
        <v>0</v>
      </c>
      <c r="BC277" s="7">
        <f t="shared" si="320"/>
        <v>0</v>
      </c>
      <c r="BD277" s="7">
        <f t="shared" si="320"/>
        <v>0</v>
      </c>
      <c r="BE277" s="7">
        <f t="shared" si="320"/>
        <v>0</v>
      </c>
      <c r="BF277" s="7">
        <f t="shared" si="320"/>
        <v>0</v>
      </c>
      <c r="BG277" s="7">
        <f t="shared" si="320"/>
        <v>0</v>
      </c>
      <c r="BH277" s="7">
        <f t="shared" si="320"/>
        <v>0</v>
      </c>
      <c r="BI277" s="7">
        <f t="shared" si="320"/>
        <v>0</v>
      </c>
      <c r="BJ277" s="7">
        <f t="shared" si="320"/>
        <v>0</v>
      </c>
      <c r="BK277" s="7">
        <f t="shared" si="320"/>
        <v>0</v>
      </c>
      <c r="BL277" s="7">
        <f t="shared" si="320"/>
        <v>0</v>
      </c>
      <c r="BM277" s="7">
        <f t="shared" si="320"/>
        <v>0</v>
      </c>
      <c r="BN277" s="7">
        <f t="shared" si="320"/>
        <v>0</v>
      </c>
      <c r="BO277" s="7">
        <f t="shared" si="320"/>
        <v>0</v>
      </c>
      <c r="BP277" s="7">
        <f t="shared" si="320"/>
        <v>0</v>
      </c>
      <c r="BQ277" s="7">
        <f t="shared" si="320"/>
        <v>0</v>
      </c>
      <c r="BR277" s="7">
        <f t="shared" si="320"/>
        <v>0</v>
      </c>
      <c r="BS277" s="7">
        <f t="shared" si="320"/>
        <v>0</v>
      </c>
      <c r="BT277" s="7">
        <f t="shared" si="320"/>
        <v>0</v>
      </c>
      <c r="BU277" s="7">
        <v>1</v>
      </c>
      <c r="BV277" s="7">
        <f t="shared" ref="BV277:CH277" si="321">(0)/1858.554</f>
        <v>0</v>
      </c>
      <c r="BW277" s="7">
        <f t="shared" si="321"/>
        <v>0</v>
      </c>
      <c r="BX277" s="7">
        <f t="shared" si="321"/>
        <v>0</v>
      </c>
      <c r="BY277" s="7">
        <f t="shared" si="321"/>
        <v>0</v>
      </c>
      <c r="BZ277" s="7">
        <f t="shared" si="321"/>
        <v>0</v>
      </c>
      <c r="CA277" s="7">
        <f t="shared" si="321"/>
        <v>0</v>
      </c>
      <c r="CB277" s="7">
        <f t="shared" si="321"/>
        <v>0</v>
      </c>
      <c r="CC277" s="7">
        <f t="shared" si="321"/>
        <v>0</v>
      </c>
      <c r="CD277" s="7">
        <f t="shared" si="321"/>
        <v>0</v>
      </c>
      <c r="CE277" s="7">
        <f t="shared" si="321"/>
        <v>0</v>
      </c>
      <c r="CF277" s="7">
        <f t="shared" si="321"/>
        <v>0</v>
      </c>
      <c r="CG277" s="7">
        <f t="shared" si="321"/>
        <v>0</v>
      </c>
      <c r="CH277" s="7">
        <f t="shared" si="321"/>
        <v>0</v>
      </c>
      <c r="CI277">
        <f>0</f>
        <v>0</v>
      </c>
      <c r="CJ277">
        <v>1858.5540000000001</v>
      </c>
    </row>
    <row r="278" spans="1:88" x14ac:dyDescent="0.25">
      <c r="A278" s="5" t="s">
        <v>502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>
        <v>1239.0360000000001</v>
      </c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>
        <v>1239.0360000000001</v>
      </c>
      <c r="AT278" t="s">
        <v>502</v>
      </c>
      <c r="AU278" s="7">
        <f t="shared" ref="AU278:BT278" si="322">(0)/1239.036</f>
        <v>0</v>
      </c>
      <c r="AV278" s="7">
        <f t="shared" si="322"/>
        <v>0</v>
      </c>
      <c r="AW278" s="7">
        <f t="shared" si="322"/>
        <v>0</v>
      </c>
      <c r="AX278" s="7">
        <f t="shared" si="322"/>
        <v>0</v>
      </c>
      <c r="AY278" s="7">
        <f t="shared" si="322"/>
        <v>0</v>
      </c>
      <c r="AZ278" s="7">
        <f t="shared" si="322"/>
        <v>0</v>
      </c>
      <c r="BA278" s="7">
        <f t="shared" si="322"/>
        <v>0</v>
      </c>
      <c r="BB278" s="7">
        <f t="shared" si="322"/>
        <v>0</v>
      </c>
      <c r="BC278" s="7">
        <f t="shared" si="322"/>
        <v>0</v>
      </c>
      <c r="BD278" s="7">
        <f t="shared" si="322"/>
        <v>0</v>
      </c>
      <c r="BE278" s="7">
        <f t="shared" si="322"/>
        <v>0</v>
      </c>
      <c r="BF278" s="7">
        <f t="shared" si="322"/>
        <v>0</v>
      </c>
      <c r="BG278" s="7">
        <f t="shared" si="322"/>
        <v>0</v>
      </c>
      <c r="BH278" s="7">
        <f t="shared" si="322"/>
        <v>0</v>
      </c>
      <c r="BI278" s="7">
        <f t="shared" si="322"/>
        <v>0</v>
      </c>
      <c r="BJ278" s="7">
        <f t="shared" si="322"/>
        <v>0</v>
      </c>
      <c r="BK278" s="7">
        <f t="shared" si="322"/>
        <v>0</v>
      </c>
      <c r="BL278" s="7">
        <f t="shared" si="322"/>
        <v>0</v>
      </c>
      <c r="BM278" s="7">
        <f t="shared" si="322"/>
        <v>0</v>
      </c>
      <c r="BN278" s="7">
        <f t="shared" si="322"/>
        <v>0</v>
      </c>
      <c r="BO278" s="7">
        <f t="shared" si="322"/>
        <v>0</v>
      </c>
      <c r="BP278" s="7">
        <f t="shared" si="322"/>
        <v>0</v>
      </c>
      <c r="BQ278" s="7">
        <f t="shared" si="322"/>
        <v>0</v>
      </c>
      <c r="BR278" s="7">
        <f t="shared" si="322"/>
        <v>0</v>
      </c>
      <c r="BS278" s="7">
        <f t="shared" si="322"/>
        <v>0</v>
      </c>
      <c r="BT278" s="7">
        <f t="shared" si="322"/>
        <v>0</v>
      </c>
      <c r="BU278" s="7">
        <v>1</v>
      </c>
      <c r="BV278" s="7">
        <f t="shared" ref="BV278:CH278" si="323">(0)/1239.036</f>
        <v>0</v>
      </c>
      <c r="BW278" s="7">
        <f t="shared" si="323"/>
        <v>0</v>
      </c>
      <c r="BX278" s="7">
        <f t="shared" si="323"/>
        <v>0</v>
      </c>
      <c r="BY278" s="7">
        <f t="shared" si="323"/>
        <v>0</v>
      </c>
      <c r="BZ278" s="7">
        <f t="shared" si="323"/>
        <v>0</v>
      </c>
      <c r="CA278" s="7">
        <f t="shared" si="323"/>
        <v>0</v>
      </c>
      <c r="CB278" s="7">
        <f t="shared" si="323"/>
        <v>0</v>
      </c>
      <c r="CC278" s="7">
        <f t="shared" si="323"/>
        <v>0</v>
      </c>
      <c r="CD278" s="7">
        <f t="shared" si="323"/>
        <v>0</v>
      </c>
      <c r="CE278" s="7">
        <f t="shared" si="323"/>
        <v>0</v>
      </c>
      <c r="CF278" s="7">
        <f t="shared" si="323"/>
        <v>0</v>
      </c>
      <c r="CG278" s="7">
        <f t="shared" si="323"/>
        <v>0</v>
      </c>
      <c r="CH278" s="7">
        <f t="shared" si="323"/>
        <v>0</v>
      </c>
      <c r="CI278">
        <f>0</f>
        <v>0</v>
      </c>
      <c r="CJ278">
        <v>1239.0360000000001</v>
      </c>
    </row>
    <row r="279" spans="1:88" x14ac:dyDescent="0.25">
      <c r="A279" s="5" t="s">
        <v>503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>
        <v>4956.1440000000002</v>
      </c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>
        <v>4956.1440000000002</v>
      </c>
      <c r="AT279" t="s">
        <v>503</v>
      </c>
      <c r="AU279" s="7">
        <f t="shared" ref="AU279:BT279" si="324">(0)/4956.144</f>
        <v>0</v>
      </c>
      <c r="AV279" s="7">
        <f t="shared" si="324"/>
        <v>0</v>
      </c>
      <c r="AW279" s="7">
        <f t="shared" si="324"/>
        <v>0</v>
      </c>
      <c r="AX279" s="7">
        <f t="shared" si="324"/>
        <v>0</v>
      </c>
      <c r="AY279" s="7">
        <f t="shared" si="324"/>
        <v>0</v>
      </c>
      <c r="AZ279" s="7">
        <f t="shared" si="324"/>
        <v>0</v>
      </c>
      <c r="BA279" s="7">
        <f t="shared" si="324"/>
        <v>0</v>
      </c>
      <c r="BB279" s="7">
        <f t="shared" si="324"/>
        <v>0</v>
      </c>
      <c r="BC279" s="7">
        <f t="shared" si="324"/>
        <v>0</v>
      </c>
      <c r="BD279" s="7">
        <f t="shared" si="324"/>
        <v>0</v>
      </c>
      <c r="BE279" s="7">
        <f t="shared" si="324"/>
        <v>0</v>
      </c>
      <c r="BF279" s="7">
        <f t="shared" si="324"/>
        <v>0</v>
      </c>
      <c r="BG279" s="7">
        <f t="shared" si="324"/>
        <v>0</v>
      </c>
      <c r="BH279" s="7">
        <f t="shared" si="324"/>
        <v>0</v>
      </c>
      <c r="BI279" s="7">
        <f t="shared" si="324"/>
        <v>0</v>
      </c>
      <c r="BJ279" s="7">
        <f t="shared" si="324"/>
        <v>0</v>
      </c>
      <c r="BK279" s="7">
        <f t="shared" si="324"/>
        <v>0</v>
      </c>
      <c r="BL279" s="7">
        <f t="shared" si="324"/>
        <v>0</v>
      </c>
      <c r="BM279" s="7">
        <f t="shared" si="324"/>
        <v>0</v>
      </c>
      <c r="BN279" s="7">
        <f t="shared" si="324"/>
        <v>0</v>
      </c>
      <c r="BO279" s="7">
        <f t="shared" si="324"/>
        <v>0</v>
      </c>
      <c r="BP279" s="7">
        <f t="shared" si="324"/>
        <v>0</v>
      </c>
      <c r="BQ279" s="7">
        <f t="shared" si="324"/>
        <v>0</v>
      </c>
      <c r="BR279" s="7">
        <f t="shared" si="324"/>
        <v>0</v>
      </c>
      <c r="BS279" s="7">
        <f t="shared" si="324"/>
        <v>0</v>
      </c>
      <c r="BT279" s="7">
        <f t="shared" si="324"/>
        <v>0</v>
      </c>
      <c r="BU279" s="7">
        <v>1</v>
      </c>
      <c r="BV279" s="7">
        <f t="shared" ref="BV279:CH279" si="325">(0)/4956.144</f>
        <v>0</v>
      </c>
      <c r="BW279" s="7">
        <f t="shared" si="325"/>
        <v>0</v>
      </c>
      <c r="BX279" s="7">
        <f t="shared" si="325"/>
        <v>0</v>
      </c>
      <c r="BY279" s="7">
        <f t="shared" si="325"/>
        <v>0</v>
      </c>
      <c r="BZ279" s="7">
        <f t="shared" si="325"/>
        <v>0</v>
      </c>
      <c r="CA279" s="7">
        <f t="shared" si="325"/>
        <v>0</v>
      </c>
      <c r="CB279" s="7">
        <f t="shared" si="325"/>
        <v>0</v>
      </c>
      <c r="CC279" s="7">
        <f t="shared" si="325"/>
        <v>0</v>
      </c>
      <c r="CD279" s="7">
        <f t="shared" si="325"/>
        <v>0</v>
      </c>
      <c r="CE279" s="7">
        <f t="shared" si="325"/>
        <v>0</v>
      </c>
      <c r="CF279" s="7">
        <f t="shared" si="325"/>
        <v>0</v>
      </c>
      <c r="CG279" s="7">
        <f t="shared" si="325"/>
        <v>0</v>
      </c>
      <c r="CH279" s="7">
        <f t="shared" si="325"/>
        <v>0</v>
      </c>
      <c r="CI279">
        <f>0</f>
        <v>0</v>
      </c>
      <c r="CJ279">
        <v>4956.1440000000002</v>
      </c>
    </row>
    <row r="280" spans="1:88" x14ac:dyDescent="0.25">
      <c r="A280" s="5" t="s">
        <v>506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>
        <v>0</v>
      </c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>
        <v>0</v>
      </c>
      <c r="AT280" t="s">
        <v>506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0</v>
      </c>
      <c r="BR280" s="7">
        <v>0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  <c r="BY280" s="7">
        <v>0</v>
      </c>
      <c r="BZ280" s="7">
        <v>0</v>
      </c>
      <c r="CA280" s="7">
        <v>0</v>
      </c>
      <c r="CB280" s="7">
        <v>0</v>
      </c>
      <c r="CC280" s="7">
        <v>0</v>
      </c>
      <c r="CD280" s="7">
        <v>0</v>
      </c>
      <c r="CE280" s="7">
        <v>0</v>
      </c>
      <c r="CF280" s="7">
        <v>0</v>
      </c>
      <c r="CG280" s="7">
        <v>0</v>
      </c>
      <c r="CH280" s="7">
        <v>0</v>
      </c>
      <c r="CI280">
        <f>0</f>
        <v>0</v>
      </c>
      <c r="CJ280">
        <v>0</v>
      </c>
    </row>
    <row r="281" spans="1:88" x14ac:dyDescent="0.25">
      <c r="A281" s="5" t="s">
        <v>507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>
        <v>0</v>
      </c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>
        <v>0</v>
      </c>
      <c r="AT281" t="s">
        <v>507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  <c r="BY281" s="7">
        <v>0</v>
      </c>
      <c r="BZ281" s="7">
        <v>0</v>
      </c>
      <c r="CA281" s="7">
        <v>0</v>
      </c>
      <c r="CB281" s="7">
        <v>0</v>
      </c>
      <c r="CC281" s="7">
        <v>0</v>
      </c>
      <c r="CD281" s="7">
        <v>0</v>
      </c>
      <c r="CE281" s="7">
        <v>0</v>
      </c>
      <c r="CF281" s="7">
        <v>0</v>
      </c>
      <c r="CG281" s="7">
        <v>0</v>
      </c>
      <c r="CH281" s="7">
        <v>0</v>
      </c>
      <c r="CI281">
        <f>0</f>
        <v>0</v>
      </c>
      <c r="CJ281">
        <v>0</v>
      </c>
    </row>
    <row r="282" spans="1:88" x14ac:dyDescent="0.25">
      <c r="A282" s="5" t="s">
        <v>512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2478.0720000000001</v>
      </c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>
        <v>2478.0720000000001</v>
      </c>
      <c r="AT282" t="s">
        <v>512</v>
      </c>
      <c r="AU282" s="7">
        <f t="shared" ref="AU282:BT282" si="326">(0)/2478.072</f>
        <v>0</v>
      </c>
      <c r="AV282" s="7">
        <f t="shared" si="326"/>
        <v>0</v>
      </c>
      <c r="AW282" s="7">
        <f t="shared" si="326"/>
        <v>0</v>
      </c>
      <c r="AX282" s="7">
        <f t="shared" si="326"/>
        <v>0</v>
      </c>
      <c r="AY282" s="7">
        <f t="shared" si="326"/>
        <v>0</v>
      </c>
      <c r="AZ282" s="7">
        <f t="shared" si="326"/>
        <v>0</v>
      </c>
      <c r="BA282" s="7">
        <f t="shared" si="326"/>
        <v>0</v>
      </c>
      <c r="BB282" s="7">
        <f t="shared" si="326"/>
        <v>0</v>
      </c>
      <c r="BC282" s="7">
        <f t="shared" si="326"/>
        <v>0</v>
      </c>
      <c r="BD282" s="7">
        <f t="shared" si="326"/>
        <v>0</v>
      </c>
      <c r="BE282" s="7">
        <f t="shared" si="326"/>
        <v>0</v>
      </c>
      <c r="BF282" s="7">
        <f t="shared" si="326"/>
        <v>0</v>
      </c>
      <c r="BG282" s="7">
        <f t="shared" si="326"/>
        <v>0</v>
      </c>
      <c r="BH282" s="7">
        <f t="shared" si="326"/>
        <v>0</v>
      </c>
      <c r="BI282" s="7">
        <f t="shared" si="326"/>
        <v>0</v>
      </c>
      <c r="BJ282" s="7">
        <f t="shared" si="326"/>
        <v>0</v>
      </c>
      <c r="BK282" s="7">
        <f t="shared" si="326"/>
        <v>0</v>
      </c>
      <c r="BL282" s="7">
        <f t="shared" si="326"/>
        <v>0</v>
      </c>
      <c r="BM282" s="7">
        <f t="shared" si="326"/>
        <v>0</v>
      </c>
      <c r="BN282" s="7">
        <f t="shared" si="326"/>
        <v>0</v>
      </c>
      <c r="BO282" s="7">
        <f t="shared" si="326"/>
        <v>0</v>
      </c>
      <c r="BP282" s="7">
        <f t="shared" si="326"/>
        <v>0</v>
      </c>
      <c r="BQ282" s="7">
        <f t="shared" si="326"/>
        <v>0</v>
      </c>
      <c r="BR282" s="7">
        <f t="shared" si="326"/>
        <v>0</v>
      </c>
      <c r="BS282" s="7">
        <f t="shared" si="326"/>
        <v>0</v>
      </c>
      <c r="BT282" s="7">
        <f t="shared" si="326"/>
        <v>0</v>
      </c>
      <c r="BU282" s="7">
        <v>1</v>
      </c>
      <c r="BV282" s="7">
        <f t="shared" ref="BV282:CH282" si="327">(0)/2478.072</f>
        <v>0</v>
      </c>
      <c r="BW282" s="7">
        <f t="shared" si="327"/>
        <v>0</v>
      </c>
      <c r="BX282" s="7">
        <f t="shared" si="327"/>
        <v>0</v>
      </c>
      <c r="BY282" s="7">
        <f t="shared" si="327"/>
        <v>0</v>
      </c>
      <c r="BZ282" s="7">
        <f t="shared" si="327"/>
        <v>0</v>
      </c>
      <c r="CA282" s="7">
        <f t="shared" si="327"/>
        <v>0</v>
      </c>
      <c r="CB282" s="7">
        <f t="shared" si="327"/>
        <v>0</v>
      </c>
      <c r="CC282" s="7">
        <f t="shared" si="327"/>
        <v>0</v>
      </c>
      <c r="CD282" s="7">
        <f t="shared" si="327"/>
        <v>0</v>
      </c>
      <c r="CE282" s="7">
        <f t="shared" si="327"/>
        <v>0</v>
      </c>
      <c r="CF282" s="7">
        <f t="shared" si="327"/>
        <v>0</v>
      </c>
      <c r="CG282" s="7">
        <f t="shared" si="327"/>
        <v>0</v>
      </c>
      <c r="CH282" s="7">
        <f t="shared" si="327"/>
        <v>0</v>
      </c>
      <c r="CI282">
        <f>0</f>
        <v>0</v>
      </c>
      <c r="CJ282">
        <v>2478.0720000000001</v>
      </c>
    </row>
    <row r="283" spans="1:88" x14ac:dyDescent="0.25">
      <c r="A283" s="5" t="s">
        <v>511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>
        <v>1858.5540000000001</v>
      </c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>
        <v>1858.5540000000001</v>
      </c>
      <c r="AT283" t="s">
        <v>511</v>
      </c>
      <c r="AU283" s="7">
        <f t="shared" ref="AU283:BD284" si="328">(0)/1858.554</f>
        <v>0</v>
      </c>
      <c r="AV283" s="7">
        <f t="shared" si="328"/>
        <v>0</v>
      </c>
      <c r="AW283" s="7">
        <f t="shared" si="328"/>
        <v>0</v>
      </c>
      <c r="AX283" s="7">
        <f t="shared" si="328"/>
        <v>0</v>
      </c>
      <c r="AY283" s="7">
        <f t="shared" si="328"/>
        <v>0</v>
      </c>
      <c r="AZ283" s="7">
        <f t="shared" si="328"/>
        <v>0</v>
      </c>
      <c r="BA283" s="7">
        <f t="shared" si="328"/>
        <v>0</v>
      </c>
      <c r="BB283" s="7">
        <f t="shared" si="328"/>
        <v>0</v>
      </c>
      <c r="BC283" s="7">
        <f t="shared" si="328"/>
        <v>0</v>
      </c>
      <c r="BD283" s="7">
        <f t="shared" si="328"/>
        <v>0</v>
      </c>
      <c r="BE283" s="7">
        <f t="shared" ref="BE283:BN284" si="329">(0)/1858.554</f>
        <v>0</v>
      </c>
      <c r="BF283" s="7">
        <f t="shared" si="329"/>
        <v>0</v>
      </c>
      <c r="BG283" s="7">
        <f t="shared" si="329"/>
        <v>0</v>
      </c>
      <c r="BH283" s="7">
        <f t="shared" si="329"/>
        <v>0</v>
      </c>
      <c r="BI283" s="7">
        <f t="shared" si="329"/>
        <v>0</v>
      </c>
      <c r="BJ283" s="7">
        <f t="shared" si="329"/>
        <v>0</v>
      </c>
      <c r="BK283" s="7">
        <f t="shared" si="329"/>
        <v>0</v>
      </c>
      <c r="BL283" s="7">
        <f t="shared" si="329"/>
        <v>0</v>
      </c>
      <c r="BM283" s="7">
        <f t="shared" si="329"/>
        <v>0</v>
      </c>
      <c r="BN283" s="7">
        <f t="shared" si="329"/>
        <v>0</v>
      </c>
      <c r="BO283" s="7">
        <f t="shared" ref="BO283:BT284" si="330">(0)/1858.554</f>
        <v>0</v>
      </c>
      <c r="BP283" s="7">
        <f t="shared" si="330"/>
        <v>0</v>
      </c>
      <c r="BQ283" s="7">
        <f t="shared" si="330"/>
        <v>0</v>
      </c>
      <c r="BR283" s="7">
        <f t="shared" si="330"/>
        <v>0</v>
      </c>
      <c r="BS283" s="7">
        <f t="shared" si="330"/>
        <v>0</v>
      </c>
      <c r="BT283" s="7">
        <f t="shared" si="330"/>
        <v>0</v>
      </c>
      <c r="BU283" s="7">
        <v>1</v>
      </c>
      <c r="BV283" s="7">
        <f t="shared" ref="BV283:CH284" si="331">(0)/1858.554</f>
        <v>0</v>
      </c>
      <c r="BW283" s="7">
        <f t="shared" si="331"/>
        <v>0</v>
      </c>
      <c r="BX283" s="7">
        <f t="shared" si="331"/>
        <v>0</v>
      </c>
      <c r="BY283" s="7">
        <f t="shared" si="331"/>
        <v>0</v>
      </c>
      <c r="BZ283" s="7">
        <f t="shared" si="331"/>
        <v>0</v>
      </c>
      <c r="CA283" s="7">
        <f t="shared" si="331"/>
        <v>0</v>
      </c>
      <c r="CB283" s="7">
        <f t="shared" si="331"/>
        <v>0</v>
      </c>
      <c r="CC283" s="7">
        <f t="shared" si="331"/>
        <v>0</v>
      </c>
      <c r="CD283" s="7">
        <f t="shared" si="331"/>
        <v>0</v>
      </c>
      <c r="CE283" s="7">
        <f t="shared" si="331"/>
        <v>0</v>
      </c>
      <c r="CF283" s="7">
        <f t="shared" si="331"/>
        <v>0</v>
      </c>
      <c r="CG283" s="7">
        <f t="shared" si="331"/>
        <v>0</v>
      </c>
      <c r="CH283" s="7">
        <f t="shared" si="331"/>
        <v>0</v>
      </c>
      <c r="CI283">
        <f>0</f>
        <v>0</v>
      </c>
      <c r="CJ283">
        <v>1858.5540000000001</v>
      </c>
    </row>
    <row r="284" spans="1:88" x14ac:dyDescent="0.25">
      <c r="A284" s="5" t="s">
        <v>508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>
        <v>1858.5540000000001</v>
      </c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>
        <v>1858.5540000000001</v>
      </c>
      <c r="AT284" t="s">
        <v>508</v>
      </c>
      <c r="AU284" s="7">
        <f t="shared" si="328"/>
        <v>0</v>
      </c>
      <c r="AV284" s="7">
        <f t="shared" si="328"/>
        <v>0</v>
      </c>
      <c r="AW284" s="7">
        <f t="shared" si="328"/>
        <v>0</v>
      </c>
      <c r="AX284" s="7">
        <f t="shared" si="328"/>
        <v>0</v>
      </c>
      <c r="AY284" s="7">
        <f t="shared" si="328"/>
        <v>0</v>
      </c>
      <c r="AZ284" s="7">
        <f t="shared" si="328"/>
        <v>0</v>
      </c>
      <c r="BA284" s="7">
        <f t="shared" si="328"/>
        <v>0</v>
      </c>
      <c r="BB284" s="7">
        <f t="shared" si="328"/>
        <v>0</v>
      </c>
      <c r="BC284" s="7">
        <f t="shared" si="328"/>
        <v>0</v>
      </c>
      <c r="BD284" s="7">
        <f t="shared" si="328"/>
        <v>0</v>
      </c>
      <c r="BE284" s="7">
        <f t="shared" si="329"/>
        <v>0</v>
      </c>
      <c r="BF284" s="7">
        <f t="shared" si="329"/>
        <v>0</v>
      </c>
      <c r="BG284" s="7">
        <f t="shared" si="329"/>
        <v>0</v>
      </c>
      <c r="BH284" s="7">
        <f t="shared" si="329"/>
        <v>0</v>
      </c>
      <c r="BI284" s="7">
        <f t="shared" si="329"/>
        <v>0</v>
      </c>
      <c r="BJ284" s="7">
        <f t="shared" si="329"/>
        <v>0</v>
      </c>
      <c r="BK284" s="7">
        <f t="shared" si="329"/>
        <v>0</v>
      </c>
      <c r="BL284" s="7">
        <f t="shared" si="329"/>
        <v>0</v>
      </c>
      <c r="BM284" s="7">
        <f t="shared" si="329"/>
        <v>0</v>
      </c>
      <c r="BN284" s="7">
        <f t="shared" si="329"/>
        <v>0</v>
      </c>
      <c r="BO284" s="7">
        <f t="shared" si="330"/>
        <v>0</v>
      </c>
      <c r="BP284" s="7">
        <f t="shared" si="330"/>
        <v>0</v>
      </c>
      <c r="BQ284" s="7">
        <f t="shared" si="330"/>
        <v>0</v>
      </c>
      <c r="BR284" s="7">
        <f t="shared" si="330"/>
        <v>0</v>
      </c>
      <c r="BS284" s="7">
        <f t="shared" si="330"/>
        <v>0</v>
      </c>
      <c r="BT284" s="7">
        <f t="shared" si="330"/>
        <v>0</v>
      </c>
      <c r="BU284" s="7">
        <v>1</v>
      </c>
      <c r="BV284" s="7">
        <f t="shared" si="331"/>
        <v>0</v>
      </c>
      <c r="BW284" s="7">
        <f t="shared" si="331"/>
        <v>0</v>
      </c>
      <c r="BX284" s="7">
        <f t="shared" si="331"/>
        <v>0</v>
      </c>
      <c r="BY284" s="7">
        <f t="shared" si="331"/>
        <v>0</v>
      </c>
      <c r="BZ284" s="7">
        <f t="shared" si="331"/>
        <v>0</v>
      </c>
      <c r="CA284" s="7">
        <f t="shared" si="331"/>
        <v>0</v>
      </c>
      <c r="CB284" s="7">
        <f t="shared" si="331"/>
        <v>0</v>
      </c>
      <c r="CC284" s="7">
        <f t="shared" si="331"/>
        <v>0</v>
      </c>
      <c r="CD284" s="7">
        <f t="shared" si="331"/>
        <v>0</v>
      </c>
      <c r="CE284" s="7">
        <f t="shared" si="331"/>
        <v>0</v>
      </c>
      <c r="CF284" s="7">
        <f t="shared" si="331"/>
        <v>0</v>
      </c>
      <c r="CG284" s="7">
        <f t="shared" si="331"/>
        <v>0</v>
      </c>
      <c r="CH284" s="7">
        <f t="shared" si="331"/>
        <v>0</v>
      </c>
      <c r="CI284">
        <f>0</f>
        <v>0</v>
      </c>
      <c r="CJ284">
        <v>1858.5540000000001</v>
      </c>
    </row>
    <row r="285" spans="1:88" x14ac:dyDescent="0.25">
      <c r="A285" s="5" t="s">
        <v>509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>
        <v>1239.0360000000001</v>
      </c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>
        <v>1239.0360000000001</v>
      </c>
      <c r="AT285" t="s">
        <v>509</v>
      </c>
      <c r="AU285" s="7">
        <f t="shared" ref="AU285:BT285" si="332">(0)/1239.036</f>
        <v>0</v>
      </c>
      <c r="AV285" s="7">
        <f t="shared" si="332"/>
        <v>0</v>
      </c>
      <c r="AW285" s="7">
        <f t="shared" si="332"/>
        <v>0</v>
      </c>
      <c r="AX285" s="7">
        <f t="shared" si="332"/>
        <v>0</v>
      </c>
      <c r="AY285" s="7">
        <f t="shared" si="332"/>
        <v>0</v>
      </c>
      <c r="AZ285" s="7">
        <f t="shared" si="332"/>
        <v>0</v>
      </c>
      <c r="BA285" s="7">
        <f t="shared" si="332"/>
        <v>0</v>
      </c>
      <c r="BB285" s="7">
        <f t="shared" si="332"/>
        <v>0</v>
      </c>
      <c r="BC285" s="7">
        <f t="shared" si="332"/>
        <v>0</v>
      </c>
      <c r="BD285" s="7">
        <f t="shared" si="332"/>
        <v>0</v>
      </c>
      <c r="BE285" s="7">
        <f t="shared" si="332"/>
        <v>0</v>
      </c>
      <c r="BF285" s="7">
        <f t="shared" si="332"/>
        <v>0</v>
      </c>
      <c r="BG285" s="7">
        <f t="shared" si="332"/>
        <v>0</v>
      </c>
      <c r="BH285" s="7">
        <f t="shared" si="332"/>
        <v>0</v>
      </c>
      <c r="BI285" s="7">
        <f t="shared" si="332"/>
        <v>0</v>
      </c>
      <c r="BJ285" s="7">
        <f t="shared" si="332"/>
        <v>0</v>
      </c>
      <c r="BK285" s="7">
        <f t="shared" si="332"/>
        <v>0</v>
      </c>
      <c r="BL285" s="7">
        <f t="shared" si="332"/>
        <v>0</v>
      </c>
      <c r="BM285" s="7">
        <f t="shared" si="332"/>
        <v>0</v>
      </c>
      <c r="BN285" s="7">
        <f t="shared" si="332"/>
        <v>0</v>
      </c>
      <c r="BO285" s="7">
        <f t="shared" si="332"/>
        <v>0</v>
      </c>
      <c r="BP285" s="7">
        <f t="shared" si="332"/>
        <v>0</v>
      </c>
      <c r="BQ285" s="7">
        <f t="shared" si="332"/>
        <v>0</v>
      </c>
      <c r="BR285" s="7">
        <f t="shared" si="332"/>
        <v>0</v>
      </c>
      <c r="BS285" s="7">
        <f t="shared" si="332"/>
        <v>0</v>
      </c>
      <c r="BT285" s="7">
        <f t="shared" si="332"/>
        <v>0</v>
      </c>
      <c r="BU285" s="7">
        <v>1</v>
      </c>
      <c r="BV285" s="7">
        <f t="shared" ref="BV285:CH285" si="333">(0)/1239.036</f>
        <v>0</v>
      </c>
      <c r="BW285" s="7">
        <f t="shared" si="333"/>
        <v>0</v>
      </c>
      <c r="BX285" s="7">
        <f t="shared" si="333"/>
        <v>0</v>
      </c>
      <c r="BY285" s="7">
        <f t="shared" si="333"/>
        <v>0</v>
      </c>
      <c r="BZ285" s="7">
        <f t="shared" si="333"/>
        <v>0</v>
      </c>
      <c r="CA285" s="7">
        <f t="shared" si="333"/>
        <v>0</v>
      </c>
      <c r="CB285" s="7">
        <f t="shared" si="333"/>
        <v>0</v>
      </c>
      <c r="CC285" s="7">
        <f t="shared" si="333"/>
        <v>0</v>
      </c>
      <c r="CD285" s="7">
        <f t="shared" si="333"/>
        <v>0</v>
      </c>
      <c r="CE285" s="7">
        <f t="shared" si="333"/>
        <v>0</v>
      </c>
      <c r="CF285" s="7">
        <f t="shared" si="333"/>
        <v>0</v>
      </c>
      <c r="CG285" s="7">
        <f t="shared" si="333"/>
        <v>0</v>
      </c>
      <c r="CH285" s="7">
        <f t="shared" si="333"/>
        <v>0</v>
      </c>
      <c r="CI285">
        <f>0</f>
        <v>0</v>
      </c>
      <c r="CJ285">
        <v>1239.0360000000001</v>
      </c>
    </row>
    <row r="286" spans="1:88" x14ac:dyDescent="0.25">
      <c r="A286" s="5" t="s">
        <v>510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>
        <v>619.51800000000003</v>
      </c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>
        <v>619.51800000000003</v>
      </c>
      <c r="AT286" t="s">
        <v>510</v>
      </c>
      <c r="AU286" s="7">
        <f t="shared" ref="AU286:BT286" si="334">(0)/619.518</f>
        <v>0</v>
      </c>
      <c r="AV286" s="7">
        <f t="shared" si="334"/>
        <v>0</v>
      </c>
      <c r="AW286" s="7">
        <f t="shared" si="334"/>
        <v>0</v>
      </c>
      <c r="AX286" s="7">
        <f t="shared" si="334"/>
        <v>0</v>
      </c>
      <c r="AY286" s="7">
        <f t="shared" si="334"/>
        <v>0</v>
      </c>
      <c r="AZ286" s="7">
        <f t="shared" si="334"/>
        <v>0</v>
      </c>
      <c r="BA286" s="7">
        <f t="shared" si="334"/>
        <v>0</v>
      </c>
      <c r="BB286" s="7">
        <f t="shared" si="334"/>
        <v>0</v>
      </c>
      <c r="BC286" s="7">
        <f t="shared" si="334"/>
        <v>0</v>
      </c>
      <c r="BD286" s="7">
        <f t="shared" si="334"/>
        <v>0</v>
      </c>
      <c r="BE286" s="7">
        <f t="shared" si="334"/>
        <v>0</v>
      </c>
      <c r="BF286" s="7">
        <f t="shared" si="334"/>
        <v>0</v>
      </c>
      <c r="BG286" s="7">
        <f t="shared" si="334"/>
        <v>0</v>
      </c>
      <c r="BH286" s="7">
        <f t="shared" si="334"/>
        <v>0</v>
      </c>
      <c r="BI286" s="7">
        <f t="shared" si="334"/>
        <v>0</v>
      </c>
      <c r="BJ286" s="7">
        <f t="shared" si="334"/>
        <v>0</v>
      </c>
      <c r="BK286" s="7">
        <f t="shared" si="334"/>
        <v>0</v>
      </c>
      <c r="BL286" s="7">
        <f t="shared" si="334"/>
        <v>0</v>
      </c>
      <c r="BM286" s="7">
        <f t="shared" si="334"/>
        <v>0</v>
      </c>
      <c r="BN286" s="7">
        <f t="shared" si="334"/>
        <v>0</v>
      </c>
      <c r="BO286" s="7">
        <f t="shared" si="334"/>
        <v>0</v>
      </c>
      <c r="BP286" s="7">
        <f t="shared" si="334"/>
        <v>0</v>
      </c>
      <c r="BQ286" s="7">
        <f t="shared" si="334"/>
        <v>0</v>
      </c>
      <c r="BR286" s="7">
        <f t="shared" si="334"/>
        <v>0</v>
      </c>
      <c r="BS286" s="7">
        <f t="shared" si="334"/>
        <v>0</v>
      </c>
      <c r="BT286" s="7">
        <f t="shared" si="334"/>
        <v>0</v>
      </c>
      <c r="BU286" s="7">
        <v>1</v>
      </c>
      <c r="BV286" s="7">
        <f t="shared" ref="BV286:CH286" si="335">(0)/619.518</f>
        <v>0</v>
      </c>
      <c r="BW286" s="7">
        <f t="shared" si="335"/>
        <v>0</v>
      </c>
      <c r="BX286" s="7">
        <f t="shared" si="335"/>
        <v>0</v>
      </c>
      <c r="BY286" s="7">
        <f t="shared" si="335"/>
        <v>0</v>
      </c>
      <c r="BZ286" s="7">
        <f t="shared" si="335"/>
        <v>0</v>
      </c>
      <c r="CA286" s="7">
        <f t="shared" si="335"/>
        <v>0</v>
      </c>
      <c r="CB286" s="7">
        <f t="shared" si="335"/>
        <v>0</v>
      </c>
      <c r="CC286" s="7">
        <f t="shared" si="335"/>
        <v>0</v>
      </c>
      <c r="CD286" s="7">
        <f t="shared" si="335"/>
        <v>0</v>
      </c>
      <c r="CE286" s="7">
        <f t="shared" si="335"/>
        <v>0</v>
      </c>
      <c r="CF286" s="7">
        <f t="shared" si="335"/>
        <v>0</v>
      </c>
      <c r="CG286" s="7">
        <f t="shared" si="335"/>
        <v>0</v>
      </c>
      <c r="CH286" s="7">
        <f t="shared" si="335"/>
        <v>0</v>
      </c>
      <c r="CI286">
        <f>0</f>
        <v>0</v>
      </c>
      <c r="CJ286">
        <v>619.51800000000003</v>
      </c>
    </row>
    <row r="287" spans="1:88" x14ac:dyDescent="0.25">
      <c r="A287" s="5" t="s">
        <v>514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>
        <v>8053.7339999999995</v>
      </c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>
        <v>8053.7339999999995</v>
      </c>
      <c r="AT287" t="s">
        <v>514</v>
      </c>
      <c r="AU287" s="7">
        <f t="shared" ref="AU287:BT287" si="336">(0)/8053.734</f>
        <v>0</v>
      </c>
      <c r="AV287" s="7">
        <f t="shared" si="336"/>
        <v>0</v>
      </c>
      <c r="AW287" s="7">
        <f t="shared" si="336"/>
        <v>0</v>
      </c>
      <c r="AX287" s="7">
        <f t="shared" si="336"/>
        <v>0</v>
      </c>
      <c r="AY287" s="7">
        <f t="shared" si="336"/>
        <v>0</v>
      </c>
      <c r="AZ287" s="7">
        <f t="shared" si="336"/>
        <v>0</v>
      </c>
      <c r="BA287" s="7">
        <f t="shared" si="336"/>
        <v>0</v>
      </c>
      <c r="BB287" s="7">
        <f t="shared" si="336"/>
        <v>0</v>
      </c>
      <c r="BC287" s="7">
        <f t="shared" si="336"/>
        <v>0</v>
      </c>
      <c r="BD287" s="7">
        <f t="shared" si="336"/>
        <v>0</v>
      </c>
      <c r="BE287" s="7">
        <f t="shared" si="336"/>
        <v>0</v>
      </c>
      <c r="BF287" s="7">
        <f t="shared" si="336"/>
        <v>0</v>
      </c>
      <c r="BG287" s="7">
        <f t="shared" si="336"/>
        <v>0</v>
      </c>
      <c r="BH287" s="7">
        <f t="shared" si="336"/>
        <v>0</v>
      </c>
      <c r="BI287" s="7">
        <f t="shared" si="336"/>
        <v>0</v>
      </c>
      <c r="BJ287" s="7">
        <f t="shared" si="336"/>
        <v>0</v>
      </c>
      <c r="BK287" s="7">
        <f t="shared" si="336"/>
        <v>0</v>
      </c>
      <c r="BL287" s="7">
        <f t="shared" si="336"/>
        <v>0</v>
      </c>
      <c r="BM287" s="7">
        <f t="shared" si="336"/>
        <v>0</v>
      </c>
      <c r="BN287" s="7">
        <f t="shared" si="336"/>
        <v>0</v>
      </c>
      <c r="BO287" s="7">
        <f t="shared" si="336"/>
        <v>0</v>
      </c>
      <c r="BP287" s="7">
        <f t="shared" si="336"/>
        <v>0</v>
      </c>
      <c r="BQ287" s="7">
        <f t="shared" si="336"/>
        <v>0</v>
      </c>
      <c r="BR287" s="7">
        <f t="shared" si="336"/>
        <v>0</v>
      </c>
      <c r="BS287" s="7">
        <f t="shared" si="336"/>
        <v>0</v>
      </c>
      <c r="BT287" s="7">
        <f t="shared" si="336"/>
        <v>0</v>
      </c>
      <c r="BU287" s="7">
        <v>1</v>
      </c>
      <c r="BV287" s="7">
        <f t="shared" ref="BV287:CH287" si="337">(0)/8053.734</f>
        <v>0</v>
      </c>
      <c r="BW287" s="7">
        <f t="shared" si="337"/>
        <v>0</v>
      </c>
      <c r="BX287" s="7">
        <f t="shared" si="337"/>
        <v>0</v>
      </c>
      <c r="BY287" s="7">
        <f t="shared" si="337"/>
        <v>0</v>
      </c>
      <c r="BZ287" s="7">
        <f t="shared" si="337"/>
        <v>0</v>
      </c>
      <c r="CA287" s="7">
        <f t="shared" si="337"/>
        <v>0</v>
      </c>
      <c r="CB287" s="7">
        <f t="shared" si="337"/>
        <v>0</v>
      </c>
      <c r="CC287" s="7">
        <f t="shared" si="337"/>
        <v>0</v>
      </c>
      <c r="CD287" s="7">
        <f t="shared" si="337"/>
        <v>0</v>
      </c>
      <c r="CE287" s="7">
        <f t="shared" si="337"/>
        <v>0</v>
      </c>
      <c r="CF287" s="7">
        <f t="shared" si="337"/>
        <v>0</v>
      </c>
      <c r="CG287" s="7">
        <f t="shared" si="337"/>
        <v>0</v>
      </c>
      <c r="CH287" s="7">
        <f t="shared" si="337"/>
        <v>0</v>
      </c>
      <c r="CI287">
        <f>0</f>
        <v>0</v>
      </c>
      <c r="CJ287">
        <v>8053.7339999999995</v>
      </c>
    </row>
    <row r="288" spans="1:88" x14ac:dyDescent="0.25">
      <c r="A288" s="5" t="s">
        <v>513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>
        <v>0</v>
      </c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>
        <v>0</v>
      </c>
      <c r="AT288" t="s">
        <v>513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0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  <c r="BY288" s="7">
        <v>0</v>
      </c>
      <c r="BZ288" s="7">
        <v>0</v>
      </c>
      <c r="CA288" s="7">
        <v>0</v>
      </c>
      <c r="CB288" s="7">
        <v>0</v>
      </c>
      <c r="CC288" s="7">
        <v>0</v>
      </c>
      <c r="CD288" s="7">
        <v>0</v>
      </c>
      <c r="CE288" s="7">
        <v>0</v>
      </c>
      <c r="CF288" s="7">
        <v>0</v>
      </c>
      <c r="CG288" s="7">
        <v>0</v>
      </c>
      <c r="CH288" s="7">
        <v>0</v>
      </c>
      <c r="CI288">
        <f>0</f>
        <v>0</v>
      </c>
      <c r="CJ288">
        <v>0</v>
      </c>
    </row>
    <row r="289" spans="1:88" x14ac:dyDescent="0.25">
      <c r="A289" s="5" t="s">
        <v>516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>
        <v>0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>
        <v>0</v>
      </c>
      <c r="AT289" t="s">
        <v>516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0</v>
      </c>
      <c r="BR289" s="7">
        <v>0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  <c r="BY289" s="7">
        <v>0</v>
      </c>
      <c r="BZ289" s="7">
        <v>0</v>
      </c>
      <c r="CA289" s="7">
        <v>0</v>
      </c>
      <c r="CB289" s="7">
        <v>0</v>
      </c>
      <c r="CC289" s="7">
        <v>0</v>
      </c>
      <c r="CD289" s="7">
        <v>0</v>
      </c>
      <c r="CE289" s="7">
        <v>0</v>
      </c>
      <c r="CF289" s="7">
        <v>0</v>
      </c>
      <c r="CG289" s="7">
        <v>0</v>
      </c>
      <c r="CH289" s="7">
        <v>0</v>
      </c>
      <c r="CI289">
        <f>0</f>
        <v>0</v>
      </c>
      <c r="CJ289">
        <v>0</v>
      </c>
    </row>
    <row r="290" spans="1:88" x14ac:dyDescent="0.25">
      <c r="A290" s="5" t="s">
        <v>515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>
        <v>1858.5540000000001</v>
      </c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>
        <v>1858.5540000000001</v>
      </c>
      <c r="AT290" t="s">
        <v>515</v>
      </c>
      <c r="AU290" s="7">
        <f t="shared" ref="AU290:BT290" si="338">(0)/1858.554</f>
        <v>0</v>
      </c>
      <c r="AV290" s="7">
        <f t="shared" si="338"/>
        <v>0</v>
      </c>
      <c r="AW290" s="7">
        <f t="shared" si="338"/>
        <v>0</v>
      </c>
      <c r="AX290" s="7">
        <f t="shared" si="338"/>
        <v>0</v>
      </c>
      <c r="AY290" s="7">
        <f t="shared" si="338"/>
        <v>0</v>
      </c>
      <c r="AZ290" s="7">
        <f t="shared" si="338"/>
        <v>0</v>
      </c>
      <c r="BA290" s="7">
        <f t="shared" si="338"/>
        <v>0</v>
      </c>
      <c r="BB290" s="7">
        <f t="shared" si="338"/>
        <v>0</v>
      </c>
      <c r="BC290" s="7">
        <f t="shared" si="338"/>
        <v>0</v>
      </c>
      <c r="BD290" s="7">
        <f t="shared" si="338"/>
        <v>0</v>
      </c>
      <c r="BE290" s="7">
        <f t="shared" si="338"/>
        <v>0</v>
      </c>
      <c r="BF290" s="7">
        <f t="shared" si="338"/>
        <v>0</v>
      </c>
      <c r="BG290" s="7">
        <f t="shared" si="338"/>
        <v>0</v>
      </c>
      <c r="BH290" s="7">
        <f t="shared" si="338"/>
        <v>0</v>
      </c>
      <c r="BI290" s="7">
        <f t="shared" si="338"/>
        <v>0</v>
      </c>
      <c r="BJ290" s="7">
        <f t="shared" si="338"/>
        <v>0</v>
      </c>
      <c r="BK290" s="7">
        <f t="shared" si="338"/>
        <v>0</v>
      </c>
      <c r="BL290" s="7">
        <f t="shared" si="338"/>
        <v>0</v>
      </c>
      <c r="BM290" s="7">
        <f t="shared" si="338"/>
        <v>0</v>
      </c>
      <c r="BN290" s="7">
        <f t="shared" si="338"/>
        <v>0</v>
      </c>
      <c r="BO290" s="7">
        <f t="shared" si="338"/>
        <v>0</v>
      </c>
      <c r="BP290" s="7">
        <f t="shared" si="338"/>
        <v>0</v>
      </c>
      <c r="BQ290" s="7">
        <f t="shared" si="338"/>
        <v>0</v>
      </c>
      <c r="BR290" s="7">
        <f t="shared" si="338"/>
        <v>0</v>
      </c>
      <c r="BS290" s="7">
        <f t="shared" si="338"/>
        <v>0</v>
      </c>
      <c r="BT290" s="7">
        <f t="shared" si="338"/>
        <v>0</v>
      </c>
      <c r="BU290" s="7">
        <v>1</v>
      </c>
      <c r="BV290" s="7">
        <f t="shared" ref="BV290:CH290" si="339">(0)/1858.554</f>
        <v>0</v>
      </c>
      <c r="BW290" s="7">
        <f t="shared" si="339"/>
        <v>0</v>
      </c>
      <c r="BX290" s="7">
        <f t="shared" si="339"/>
        <v>0</v>
      </c>
      <c r="BY290" s="7">
        <f t="shared" si="339"/>
        <v>0</v>
      </c>
      <c r="BZ290" s="7">
        <f t="shared" si="339"/>
        <v>0</v>
      </c>
      <c r="CA290" s="7">
        <f t="shared" si="339"/>
        <v>0</v>
      </c>
      <c r="CB290" s="7">
        <f t="shared" si="339"/>
        <v>0</v>
      </c>
      <c r="CC290" s="7">
        <f t="shared" si="339"/>
        <v>0</v>
      </c>
      <c r="CD290" s="7">
        <f t="shared" si="339"/>
        <v>0</v>
      </c>
      <c r="CE290" s="7">
        <f t="shared" si="339"/>
        <v>0</v>
      </c>
      <c r="CF290" s="7">
        <f t="shared" si="339"/>
        <v>0</v>
      </c>
      <c r="CG290" s="7">
        <f t="shared" si="339"/>
        <v>0</v>
      </c>
      <c r="CH290" s="7">
        <f t="shared" si="339"/>
        <v>0</v>
      </c>
      <c r="CI290">
        <f>0</f>
        <v>0</v>
      </c>
      <c r="CJ290">
        <v>1858.5540000000001</v>
      </c>
    </row>
    <row r="291" spans="1:88" x14ac:dyDescent="0.25">
      <c r="A291" s="5" t="s">
        <v>517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>
        <v>3097.59</v>
      </c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>
        <v>3097.59</v>
      </c>
      <c r="AT291" t="s">
        <v>517</v>
      </c>
      <c r="AU291" s="7">
        <f t="shared" ref="AU291:BT291" si="340">(0)/3097.59</f>
        <v>0</v>
      </c>
      <c r="AV291" s="7">
        <f t="shared" si="340"/>
        <v>0</v>
      </c>
      <c r="AW291" s="7">
        <f t="shared" si="340"/>
        <v>0</v>
      </c>
      <c r="AX291" s="7">
        <f t="shared" si="340"/>
        <v>0</v>
      </c>
      <c r="AY291" s="7">
        <f t="shared" si="340"/>
        <v>0</v>
      </c>
      <c r="AZ291" s="7">
        <f t="shared" si="340"/>
        <v>0</v>
      </c>
      <c r="BA291" s="7">
        <f t="shared" si="340"/>
        <v>0</v>
      </c>
      <c r="BB291" s="7">
        <f t="shared" si="340"/>
        <v>0</v>
      </c>
      <c r="BC291" s="7">
        <f t="shared" si="340"/>
        <v>0</v>
      </c>
      <c r="BD291" s="7">
        <f t="shared" si="340"/>
        <v>0</v>
      </c>
      <c r="BE291" s="7">
        <f t="shared" si="340"/>
        <v>0</v>
      </c>
      <c r="BF291" s="7">
        <f t="shared" si="340"/>
        <v>0</v>
      </c>
      <c r="BG291" s="7">
        <f t="shared" si="340"/>
        <v>0</v>
      </c>
      <c r="BH291" s="7">
        <f t="shared" si="340"/>
        <v>0</v>
      </c>
      <c r="BI291" s="7">
        <f t="shared" si="340"/>
        <v>0</v>
      </c>
      <c r="BJ291" s="7">
        <f t="shared" si="340"/>
        <v>0</v>
      </c>
      <c r="BK291" s="7">
        <f t="shared" si="340"/>
        <v>0</v>
      </c>
      <c r="BL291" s="7">
        <f t="shared" si="340"/>
        <v>0</v>
      </c>
      <c r="BM291" s="7">
        <f t="shared" si="340"/>
        <v>0</v>
      </c>
      <c r="BN291" s="7">
        <f t="shared" si="340"/>
        <v>0</v>
      </c>
      <c r="BO291" s="7">
        <f t="shared" si="340"/>
        <v>0</v>
      </c>
      <c r="BP291" s="7">
        <f t="shared" si="340"/>
        <v>0</v>
      </c>
      <c r="BQ291" s="7">
        <f t="shared" si="340"/>
        <v>0</v>
      </c>
      <c r="BR291" s="7">
        <f t="shared" si="340"/>
        <v>0</v>
      </c>
      <c r="BS291" s="7">
        <f t="shared" si="340"/>
        <v>0</v>
      </c>
      <c r="BT291" s="7">
        <f t="shared" si="340"/>
        <v>0</v>
      </c>
      <c r="BU291" s="7">
        <v>1</v>
      </c>
      <c r="BV291" s="7">
        <f t="shared" ref="BV291:CH291" si="341">(0)/3097.59</f>
        <v>0</v>
      </c>
      <c r="BW291" s="7">
        <f t="shared" si="341"/>
        <v>0</v>
      </c>
      <c r="BX291" s="7">
        <f t="shared" si="341"/>
        <v>0</v>
      </c>
      <c r="BY291" s="7">
        <f t="shared" si="341"/>
        <v>0</v>
      </c>
      <c r="BZ291" s="7">
        <f t="shared" si="341"/>
        <v>0</v>
      </c>
      <c r="CA291" s="7">
        <f t="shared" si="341"/>
        <v>0</v>
      </c>
      <c r="CB291" s="7">
        <f t="shared" si="341"/>
        <v>0</v>
      </c>
      <c r="CC291" s="7">
        <f t="shared" si="341"/>
        <v>0</v>
      </c>
      <c r="CD291" s="7">
        <f t="shared" si="341"/>
        <v>0</v>
      </c>
      <c r="CE291" s="7">
        <f t="shared" si="341"/>
        <v>0</v>
      </c>
      <c r="CF291" s="7">
        <f t="shared" si="341"/>
        <v>0</v>
      </c>
      <c r="CG291" s="7">
        <f t="shared" si="341"/>
        <v>0</v>
      </c>
      <c r="CH291" s="7">
        <f t="shared" si="341"/>
        <v>0</v>
      </c>
      <c r="CI291">
        <f>0</f>
        <v>0</v>
      </c>
      <c r="CJ291">
        <v>3097.59</v>
      </c>
    </row>
    <row r="292" spans="1:88" x14ac:dyDescent="0.25">
      <c r="A292" s="5" t="s">
        <v>518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>
        <v>0</v>
      </c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>
        <v>0</v>
      </c>
      <c r="AT292" t="s">
        <v>518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  <c r="BY292" s="7">
        <v>0</v>
      </c>
      <c r="BZ292" s="7">
        <v>0</v>
      </c>
      <c r="CA292" s="7">
        <v>0</v>
      </c>
      <c r="CB292" s="7">
        <v>0</v>
      </c>
      <c r="CC292" s="7">
        <v>0</v>
      </c>
      <c r="CD292" s="7">
        <v>0</v>
      </c>
      <c r="CE292" s="7">
        <v>0</v>
      </c>
      <c r="CF292" s="7">
        <v>0</v>
      </c>
      <c r="CG292" s="7">
        <v>0</v>
      </c>
      <c r="CH292" s="7">
        <v>0</v>
      </c>
      <c r="CI292">
        <f>0</f>
        <v>0</v>
      </c>
      <c r="CJ292">
        <v>0</v>
      </c>
    </row>
    <row r="293" spans="1:88" x14ac:dyDescent="0.25">
      <c r="A293" s="5" t="s">
        <v>521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>
        <v>1858.5540000000001</v>
      </c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>
        <v>1858.5540000000001</v>
      </c>
      <c r="AT293" t="s">
        <v>521</v>
      </c>
      <c r="AU293" s="7">
        <f t="shared" ref="AU293:BT293" si="342">(0)/1858.554</f>
        <v>0</v>
      </c>
      <c r="AV293" s="7">
        <f t="shared" si="342"/>
        <v>0</v>
      </c>
      <c r="AW293" s="7">
        <f t="shared" si="342"/>
        <v>0</v>
      </c>
      <c r="AX293" s="7">
        <f t="shared" si="342"/>
        <v>0</v>
      </c>
      <c r="AY293" s="7">
        <f t="shared" si="342"/>
        <v>0</v>
      </c>
      <c r="AZ293" s="7">
        <f t="shared" si="342"/>
        <v>0</v>
      </c>
      <c r="BA293" s="7">
        <f t="shared" si="342"/>
        <v>0</v>
      </c>
      <c r="BB293" s="7">
        <f t="shared" si="342"/>
        <v>0</v>
      </c>
      <c r="BC293" s="7">
        <f t="shared" si="342"/>
        <v>0</v>
      </c>
      <c r="BD293" s="7">
        <f t="shared" si="342"/>
        <v>0</v>
      </c>
      <c r="BE293" s="7">
        <f t="shared" si="342"/>
        <v>0</v>
      </c>
      <c r="BF293" s="7">
        <f t="shared" si="342"/>
        <v>0</v>
      </c>
      <c r="BG293" s="7">
        <f t="shared" si="342"/>
        <v>0</v>
      </c>
      <c r="BH293" s="7">
        <f t="shared" si="342"/>
        <v>0</v>
      </c>
      <c r="BI293" s="7">
        <f t="shared" si="342"/>
        <v>0</v>
      </c>
      <c r="BJ293" s="7">
        <f t="shared" si="342"/>
        <v>0</v>
      </c>
      <c r="BK293" s="7">
        <f t="shared" si="342"/>
        <v>0</v>
      </c>
      <c r="BL293" s="7">
        <f t="shared" si="342"/>
        <v>0</v>
      </c>
      <c r="BM293" s="7">
        <f t="shared" si="342"/>
        <v>0</v>
      </c>
      <c r="BN293" s="7">
        <f t="shared" si="342"/>
        <v>0</v>
      </c>
      <c r="BO293" s="7">
        <f t="shared" si="342"/>
        <v>0</v>
      </c>
      <c r="BP293" s="7">
        <f t="shared" si="342"/>
        <v>0</v>
      </c>
      <c r="BQ293" s="7">
        <f t="shared" si="342"/>
        <v>0</v>
      </c>
      <c r="BR293" s="7">
        <f t="shared" si="342"/>
        <v>0</v>
      </c>
      <c r="BS293" s="7">
        <f t="shared" si="342"/>
        <v>0</v>
      </c>
      <c r="BT293" s="7">
        <f t="shared" si="342"/>
        <v>0</v>
      </c>
      <c r="BU293" s="7">
        <v>1</v>
      </c>
      <c r="BV293" s="7">
        <f t="shared" ref="BV293:CH293" si="343">(0)/1858.554</f>
        <v>0</v>
      </c>
      <c r="BW293" s="7">
        <f t="shared" si="343"/>
        <v>0</v>
      </c>
      <c r="BX293" s="7">
        <f t="shared" si="343"/>
        <v>0</v>
      </c>
      <c r="BY293" s="7">
        <f t="shared" si="343"/>
        <v>0</v>
      </c>
      <c r="BZ293" s="7">
        <f t="shared" si="343"/>
        <v>0</v>
      </c>
      <c r="CA293" s="7">
        <f t="shared" si="343"/>
        <v>0</v>
      </c>
      <c r="CB293" s="7">
        <f t="shared" si="343"/>
        <v>0</v>
      </c>
      <c r="CC293" s="7">
        <f t="shared" si="343"/>
        <v>0</v>
      </c>
      <c r="CD293" s="7">
        <f t="shared" si="343"/>
        <v>0</v>
      </c>
      <c r="CE293" s="7">
        <f t="shared" si="343"/>
        <v>0</v>
      </c>
      <c r="CF293" s="7">
        <f t="shared" si="343"/>
        <v>0</v>
      </c>
      <c r="CG293" s="7">
        <f t="shared" si="343"/>
        <v>0</v>
      </c>
      <c r="CH293" s="7">
        <f t="shared" si="343"/>
        <v>0</v>
      </c>
      <c r="CI293">
        <f>0</f>
        <v>0</v>
      </c>
      <c r="CJ293">
        <v>1858.5540000000001</v>
      </c>
    </row>
    <row r="294" spans="1:88" x14ac:dyDescent="0.25">
      <c r="A294" s="5" t="s">
        <v>520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619.51800000000003</v>
      </c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>
        <v>619.51800000000003</v>
      </c>
      <c r="AT294" t="s">
        <v>520</v>
      </c>
      <c r="AU294" s="7">
        <f t="shared" ref="AU294:BT294" si="344">(0)/619.518</f>
        <v>0</v>
      </c>
      <c r="AV294" s="7">
        <f t="shared" si="344"/>
        <v>0</v>
      </c>
      <c r="AW294" s="7">
        <f t="shared" si="344"/>
        <v>0</v>
      </c>
      <c r="AX294" s="7">
        <f t="shared" si="344"/>
        <v>0</v>
      </c>
      <c r="AY294" s="7">
        <f t="shared" si="344"/>
        <v>0</v>
      </c>
      <c r="AZ294" s="7">
        <f t="shared" si="344"/>
        <v>0</v>
      </c>
      <c r="BA294" s="7">
        <f t="shared" si="344"/>
        <v>0</v>
      </c>
      <c r="BB294" s="7">
        <f t="shared" si="344"/>
        <v>0</v>
      </c>
      <c r="BC294" s="7">
        <f t="shared" si="344"/>
        <v>0</v>
      </c>
      <c r="BD294" s="7">
        <f t="shared" si="344"/>
        <v>0</v>
      </c>
      <c r="BE294" s="7">
        <f t="shared" si="344"/>
        <v>0</v>
      </c>
      <c r="BF294" s="7">
        <f t="shared" si="344"/>
        <v>0</v>
      </c>
      <c r="BG294" s="7">
        <f t="shared" si="344"/>
        <v>0</v>
      </c>
      <c r="BH294" s="7">
        <f t="shared" si="344"/>
        <v>0</v>
      </c>
      <c r="BI294" s="7">
        <f t="shared" si="344"/>
        <v>0</v>
      </c>
      <c r="BJ294" s="7">
        <f t="shared" si="344"/>
        <v>0</v>
      </c>
      <c r="BK294" s="7">
        <f t="shared" si="344"/>
        <v>0</v>
      </c>
      <c r="BL294" s="7">
        <f t="shared" si="344"/>
        <v>0</v>
      </c>
      <c r="BM294" s="7">
        <f t="shared" si="344"/>
        <v>0</v>
      </c>
      <c r="BN294" s="7">
        <f t="shared" si="344"/>
        <v>0</v>
      </c>
      <c r="BO294" s="7">
        <f t="shared" si="344"/>
        <v>0</v>
      </c>
      <c r="BP294" s="7">
        <f t="shared" si="344"/>
        <v>0</v>
      </c>
      <c r="BQ294" s="7">
        <f t="shared" si="344"/>
        <v>0</v>
      </c>
      <c r="BR294" s="7">
        <f t="shared" si="344"/>
        <v>0</v>
      </c>
      <c r="BS294" s="7">
        <f t="shared" si="344"/>
        <v>0</v>
      </c>
      <c r="BT294" s="7">
        <f t="shared" si="344"/>
        <v>0</v>
      </c>
      <c r="BU294" s="7">
        <v>1</v>
      </c>
      <c r="BV294" s="7">
        <f t="shared" ref="BV294:CH294" si="345">(0)/619.518</f>
        <v>0</v>
      </c>
      <c r="BW294" s="7">
        <f t="shared" si="345"/>
        <v>0</v>
      </c>
      <c r="BX294" s="7">
        <f t="shared" si="345"/>
        <v>0</v>
      </c>
      <c r="BY294" s="7">
        <f t="shared" si="345"/>
        <v>0</v>
      </c>
      <c r="BZ294" s="7">
        <f t="shared" si="345"/>
        <v>0</v>
      </c>
      <c r="CA294" s="7">
        <f t="shared" si="345"/>
        <v>0</v>
      </c>
      <c r="CB294" s="7">
        <f t="shared" si="345"/>
        <v>0</v>
      </c>
      <c r="CC294" s="7">
        <f t="shared" si="345"/>
        <v>0</v>
      </c>
      <c r="CD294" s="7">
        <f t="shared" si="345"/>
        <v>0</v>
      </c>
      <c r="CE294" s="7">
        <f t="shared" si="345"/>
        <v>0</v>
      </c>
      <c r="CF294" s="7">
        <f t="shared" si="345"/>
        <v>0</v>
      </c>
      <c r="CG294" s="7">
        <f t="shared" si="345"/>
        <v>0</v>
      </c>
      <c r="CH294" s="7">
        <f t="shared" si="345"/>
        <v>0</v>
      </c>
      <c r="CI294">
        <f>0</f>
        <v>0</v>
      </c>
      <c r="CJ294">
        <v>619.51800000000003</v>
      </c>
    </row>
    <row r="295" spans="1:88" x14ac:dyDescent="0.25">
      <c r="A295" s="5" t="s">
        <v>523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>
        <v>9292.77</v>
      </c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>
        <v>9292.77</v>
      </c>
      <c r="AT295" t="s">
        <v>523</v>
      </c>
      <c r="AU295" s="7">
        <f t="shared" ref="AU295:BT295" si="346">(0)/9292.77</f>
        <v>0</v>
      </c>
      <c r="AV295" s="7">
        <f t="shared" si="346"/>
        <v>0</v>
      </c>
      <c r="AW295" s="7">
        <f t="shared" si="346"/>
        <v>0</v>
      </c>
      <c r="AX295" s="7">
        <f t="shared" si="346"/>
        <v>0</v>
      </c>
      <c r="AY295" s="7">
        <f t="shared" si="346"/>
        <v>0</v>
      </c>
      <c r="AZ295" s="7">
        <f t="shared" si="346"/>
        <v>0</v>
      </c>
      <c r="BA295" s="7">
        <f t="shared" si="346"/>
        <v>0</v>
      </c>
      <c r="BB295" s="7">
        <f t="shared" si="346"/>
        <v>0</v>
      </c>
      <c r="BC295" s="7">
        <f t="shared" si="346"/>
        <v>0</v>
      </c>
      <c r="BD295" s="7">
        <f t="shared" si="346"/>
        <v>0</v>
      </c>
      <c r="BE295" s="7">
        <f t="shared" si="346"/>
        <v>0</v>
      </c>
      <c r="BF295" s="7">
        <f t="shared" si="346"/>
        <v>0</v>
      </c>
      <c r="BG295" s="7">
        <f t="shared" si="346"/>
        <v>0</v>
      </c>
      <c r="BH295" s="7">
        <f t="shared" si="346"/>
        <v>0</v>
      </c>
      <c r="BI295" s="7">
        <f t="shared" si="346"/>
        <v>0</v>
      </c>
      <c r="BJ295" s="7">
        <f t="shared" si="346"/>
        <v>0</v>
      </c>
      <c r="BK295" s="7">
        <f t="shared" si="346"/>
        <v>0</v>
      </c>
      <c r="BL295" s="7">
        <f t="shared" si="346"/>
        <v>0</v>
      </c>
      <c r="BM295" s="7">
        <f t="shared" si="346"/>
        <v>0</v>
      </c>
      <c r="BN295" s="7">
        <f t="shared" si="346"/>
        <v>0</v>
      </c>
      <c r="BO295" s="7">
        <f t="shared" si="346"/>
        <v>0</v>
      </c>
      <c r="BP295" s="7">
        <f t="shared" si="346"/>
        <v>0</v>
      </c>
      <c r="BQ295" s="7">
        <f t="shared" si="346"/>
        <v>0</v>
      </c>
      <c r="BR295" s="7">
        <f t="shared" si="346"/>
        <v>0</v>
      </c>
      <c r="BS295" s="7">
        <f t="shared" si="346"/>
        <v>0</v>
      </c>
      <c r="BT295" s="7">
        <f t="shared" si="346"/>
        <v>0</v>
      </c>
      <c r="BU295" s="7">
        <v>1</v>
      </c>
      <c r="BV295" s="7">
        <f t="shared" ref="BV295:CH295" si="347">(0)/9292.77</f>
        <v>0</v>
      </c>
      <c r="BW295" s="7">
        <f t="shared" si="347"/>
        <v>0</v>
      </c>
      <c r="BX295" s="7">
        <f t="shared" si="347"/>
        <v>0</v>
      </c>
      <c r="BY295" s="7">
        <f t="shared" si="347"/>
        <v>0</v>
      </c>
      <c r="BZ295" s="7">
        <f t="shared" si="347"/>
        <v>0</v>
      </c>
      <c r="CA295" s="7">
        <f t="shared" si="347"/>
        <v>0</v>
      </c>
      <c r="CB295" s="7">
        <f t="shared" si="347"/>
        <v>0</v>
      </c>
      <c r="CC295" s="7">
        <f t="shared" si="347"/>
        <v>0</v>
      </c>
      <c r="CD295" s="7">
        <f t="shared" si="347"/>
        <v>0</v>
      </c>
      <c r="CE295" s="7">
        <f t="shared" si="347"/>
        <v>0</v>
      </c>
      <c r="CF295" s="7">
        <f t="shared" si="347"/>
        <v>0</v>
      </c>
      <c r="CG295" s="7">
        <f t="shared" si="347"/>
        <v>0</v>
      </c>
      <c r="CH295" s="7">
        <f t="shared" si="347"/>
        <v>0</v>
      </c>
      <c r="CI295">
        <f>0</f>
        <v>0</v>
      </c>
      <c r="CJ295">
        <v>9292.77</v>
      </c>
    </row>
    <row r="296" spans="1:88" x14ac:dyDescent="0.25">
      <c r="A296" s="5" t="s">
        <v>522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>
        <v>1239.0360000000001</v>
      </c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>
        <v>1239.0360000000001</v>
      </c>
      <c r="AT296" t="s">
        <v>522</v>
      </c>
      <c r="AU296" s="7">
        <f t="shared" ref="AU296:BT296" si="348">(0)/1239.036</f>
        <v>0</v>
      </c>
      <c r="AV296" s="7">
        <f t="shared" si="348"/>
        <v>0</v>
      </c>
      <c r="AW296" s="7">
        <f t="shared" si="348"/>
        <v>0</v>
      </c>
      <c r="AX296" s="7">
        <f t="shared" si="348"/>
        <v>0</v>
      </c>
      <c r="AY296" s="7">
        <f t="shared" si="348"/>
        <v>0</v>
      </c>
      <c r="AZ296" s="7">
        <f t="shared" si="348"/>
        <v>0</v>
      </c>
      <c r="BA296" s="7">
        <f t="shared" si="348"/>
        <v>0</v>
      </c>
      <c r="BB296" s="7">
        <f t="shared" si="348"/>
        <v>0</v>
      </c>
      <c r="BC296" s="7">
        <f t="shared" si="348"/>
        <v>0</v>
      </c>
      <c r="BD296" s="7">
        <f t="shared" si="348"/>
        <v>0</v>
      </c>
      <c r="BE296" s="7">
        <f t="shared" si="348"/>
        <v>0</v>
      </c>
      <c r="BF296" s="7">
        <f t="shared" si="348"/>
        <v>0</v>
      </c>
      <c r="BG296" s="7">
        <f t="shared" si="348"/>
        <v>0</v>
      </c>
      <c r="BH296" s="7">
        <f t="shared" si="348"/>
        <v>0</v>
      </c>
      <c r="BI296" s="7">
        <f t="shared" si="348"/>
        <v>0</v>
      </c>
      <c r="BJ296" s="7">
        <f t="shared" si="348"/>
        <v>0</v>
      </c>
      <c r="BK296" s="7">
        <f t="shared" si="348"/>
        <v>0</v>
      </c>
      <c r="BL296" s="7">
        <f t="shared" si="348"/>
        <v>0</v>
      </c>
      <c r="BM296" s="7">
        <f t="shared" si="348"/>
        <v>0</v>
      </c>
      <c r="BN296" s="7">
        <f t="shared" si="348"/>
        <v>0</v>
      </c>
      <c r="BO296" s="7">
        <f t="shared" si="348"/>
        <v>0</v>
      </c>
      <c r="BP296" s="7">
        <f t="shared" si="348"/>
        <v>0</v>
      </c>
      <c r="BQ296" s="7">
        <f t="shared" si="348"/>
        <v>0</v>
      </c>
      <c r="BR296" s="7">
        <f t="shared" si="348"/>
        <v>0</v>
      </c>
      <c r="BS296" s="7">
        <f t="shared" si="348"/>
        <v>0</v>
      </c>
      <c r="BT296" s="7">
        <f t="shared" si="348"/>
        <v>0</v>
      </c>
      <c r="BU296" s="7">
        <v>1</v>
      </c>
      <c r="BV296" s="7">
        <f t="shared" ref="BV296:CH296" si="349">(0)/1239.036</f>
        <v>0</v>
      </c>
      <c r="BW296" s="7">
        <f t="shared" si="349"/>
        <v>0</v>
      </c>
      <c r="BX296" s="7">
        <f t="shared" si="349"/>
        <v>0</v>
      </c>
      <c r="BY296" s="7">
        <f t="shared" si="349"/>
        <v>0</v>
      </c>
      <c r="BZ296" s="7">
        <f t="shared" si="349"/>
        <v>0</v>
      </c>
      <c r="CA296" s="7">
        <f t="shared" si="349"/>
        <v>0</v>
      </c>
      <c r="CB296" s="7">
        <f t="shared" si="349"/>
        <v>0</v>
      </c>
      <c r="CC296" s="7">
        <f t="shared" si="349"/>
        <v>0</v>
      </c>
      <c r="CD296" s="7">
        <f t="shared" si="349"/>
        <v>0</v>
      </c>
      <c r="CE296" s="7">
        <f t="shared" si="349"/>
        <v>0</v>
      </c>
      <c r="CF296" s="7">
        <f t="shared" si="349"/>
        <v>0</v>
      </c>
      <c r="CG296" s="7">
        <f t="shared" si="349"/>
        <v>0</v>
      </c>
      <c r="CH296" s="7">
        <f t="shared" si="349"/>
        <v>0</v>
      </c>
      <c r="CI296">
        <f>0</f>
        <v>0</v>
      </c>
      <c r="CJ296">
        <v>1239.0360000000001</v>
      </c>
    </row>
    <row r="297" spans="1:88" x14ac:dyDescent="0.25">
      <c r="A297" s="5" t="s">
        <v>527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>
        <v>1858.5540000000001</v>
      </c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>
        <v>1858.5540000000001</v>
      </c>
      <c r="AT297" t="s">
        <v>527</v>
      </c>
      <c r="AU297" s="7">
        <f t="shared" ref="AU297:BT297" si="350">(0)/1858.554</f>
        <v>0</v>
      </c>
      <c r="AV297" s="7">
        <f t="shared" si="350"/>
        <v>0</v>
      </c>
      <c r="AW297" s="7">
        <f t="shared" si="350"/>
        <v>0</v>
      </c>
      <c r="AX297" s="7">
        <f t="shared" si="350"/>
        <v>0</v>
      </c>
      <c r="AY297" s="7">
        <f t="shared" si="350"/>
        <v>0</v>
      </c>
      <c r="AZ297" s="7">
        <f t="shared" si="350"/>
        <v>0</v>
      </c>
      <c r="BA297" s="7">
        <f t="shared" si="350"/>
        <v>0</v>
      </c>
      <c r="BB297" s="7">
        <f t="shared" si="350"/>
        <v>0</v>
      </c>
      <c r="BC297" s="7">
        <f t="shared" si="350"/>
        <v>0</v>
      </c>
      <c r="BD297" s="7">
        <f t="shared" si="350"/>
        <v>0</v>
      </c>
      <c r="BE297" s="7">
        <f t="shared" si="350"/>
        <v>0</v>
      </c>
      <c r="BF297" s="7">
        <f t="shared" si="350"/>
        <v>0</v>
      </c>
      <c r="BG297" s="7">
        <f t="shared" si="350"/>
        <v>0</v>
      </c>
      <c r="BH297" s="7">
        <f t="shared" si="350"/>
        <v>0</v>
      </c>
      <c r="BI297" s="7">
        <f t="shared" si="350"/>
        <v>0</v>
      </c>
      <c r="BJ297" s="7">
        <f t="shared" si="350"/>
        <v>0</v>
      </c>
      <c r="BK297" s="7">
        <f t="shared" si="350"/>
        <v>0</v>
      </c>
      <c r="BL297" s="7">
        <f t="shared" si="350"/>
        <v>0</v>
      </c>
      <c r="BM297" s="7">
        <f t="shared" si="350"/>
        <v>0</v>
      </c>
      <c r="BN297" s="7">
        <f t="shared" si="350"/>
        <v>0</v>
      </c>
      <c r="BO297" s="7">
        <f t="shared" si="350"/>
        <v>0</v>
      </c>
      <c r="BP297" s="7">
        <f t="shared" si="350"/>
        <v>0</v>
      </c>
      <c r="BQ297" s="7">
        <f t="shared" si="350"/>
        <v>0</v>
      </c>
      <c r="BR297" s="7">
        <f t="shared" si="350"/>
        <v>0</v>
      </c>
      <c r="BS297" s="7">
        <f t="shared" si="350"/>
        <v>0</v>
      </c>
      <c r="BT297" s="7">
        <f t="shared" si="350"/>
        <v>0</v>
      </c>
      <c r="BU297" s="7">
        <v>1</v>
      </c>
      <c r="BV297" s="7">
        <f t="shared" ref="BV297:CH297" si="351">(0)/1858.554</f>
        <v>0</v>
      </c>
      <c r="BW297" s="7">
        <f t="shared" si="351"/>
        <v>0</v>
      </c>
      <c r="BX297" s="7">
        <f t="shared" si="351"/>
        <v>0</v>
      </c>
      <c r="BY297" s="7">
        <f t="shared" si="351"/>
        <v>0</v>
      </c>
      <c r="BZ297" s="7">
        <f t="shared" si="351"/>
        <v>0</v>
      </c>
      <c r="CA297" s="7">
        <f t="shared" si="351"/>
        <v>0</v>
      </c>
      <c r="CB297" s="7">
        <f t="shared" si="351"/>
        <v>0</v>
      </c>
      <c r="CC297" s="7">
        <f t="shared" si="351"/>
        <v>0</v>
      </c>
      <c r="CD297" s="7">
        <f t="shared" si="351"/>
        <v>0</v>
      </c>
      <c r="CE297" s="7">
        <f t="shared" si="351"/>
        <v>0</v>
      </c>
      <c r="CF297" s="7">
        <f t="shared" si="351"/>
        <v>0</v>
      </c>
      <c r="CG297" s="7">
        <f t="shared" si="351"/>
        <v>0</v>
      </c>
      <c r="CH297" s="7">
        <f t="shared" si="351"/>
        <v>0</v>
      </c>
      <c r="CI297">
        <f>0</f>
        <v>0</v>
      </c>
      <c r="CJ297">
        <v>1858.5540000000001</v>
      </c>
    </row>
    <row r="298" spans="1:88" x14ac:dyDescent="0.25">
      <c r="A298" s="5" t="s">
        <v>524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>
        <v>0</v>
      </c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>
        <v>0</v>
      </c>
      <c r="AT298" t="s">
        <v>524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  <c r="BY298" s="7">
        <v>0</v>
      </c>
      <c r="BZ298" s="7">
        <v>0</v>
      </c>
      <c r="CA298" s="7">
        <v>0</v>
      </c>
      <c r="CB298" s="7">
        <v>0</v>
      </c>
      <c r="CC298" s="7">
        <v>0</v>
      </c>
      <c r="CD298" s="7">
        <v>0</v>
      </c>
      <c r="CE298" s="7">
        <v>0</v>
      </c>
      <c r="CF298" s="7">
        <v>0</v>
      </c>
      <c r="CG298" s="7">
        <v>0</v>
      </c>
      <c r="CH298" s="7">
        <v>0</v>
      </c>
      <c r="CI298">
        <f>0</f>
        <v>0</v>
      </c>
      <c r="CJ298">
        <v>0</v>
      </c>
    </row>
    <row r="299" spans="1:88" x14ac:dyDescent="0.25">
      <c r="A299" s="5" t="s">
        <v>526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1239.0360000000001</v>
      </c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>
        <v>1239.0360000000001</v>
      </c>
      <c r="AT299" t="s">
        <v>526</v>
      </c>
      <c r="AU299" s="7">
        <f t="shared" ref="AU299:BT299" si="352">(0)/1239.036</f>
        <v>0</v>
      </c>
      <c r="AV299" s="7">
        <f t="shared" si="352"/>
        <v>0</v>
      </c>
      <c r="AW299" s="7">
        <f t="shared" si="352"/>
        <v>0</v>
      </c>
      <c r="AX299" s="7">
        <f t="shared" si="352"/>
        <v>0</v>
      </c>
      <c r="AY299" s="7">
        <f t="shared" si="352"/>
        <v>0</v>
      </c>
      <c r="AZ299" s="7">
        <f t="shared" si="352"/>
        <v>0</v>
      </c>
      <c r="BA299" s="7">
        <f t="shared" si="352"/>
        <v>0</v>
      </c>
      <c r="BB299" s="7">
        <f t="shared" si="352"/>
        <v>0</v>
      </c>
      <c r="BC299" s="7">
        <f t="shared" si="352"/>
        <v>0</v>
      </c>
      <c r="BD299" s="7">
        <f t="shared" si="352"/>
        <v>0</v>
      </c>
      <c r="BE299" s="7">
        <f t="shared" si="352"/>
        <v>0</v>
      </c>
      <c r="BF299" s="7">
        <f t="shared" si="352"/>
        <v>0</v>
      </c>
      <c r="BG299" s="7">
        <f t="shared" si="352"/>
        <v>0</v>
      </c>
      <c r="BH299" s="7">
        <f t="shared" si="352"/>
        <v>0</v>
      </c>
      <c r="BI299" s="7">
        <f t="shared" si="352"/>
        <v>0</v>
      </c>
      <c r="BJ299" s="7">
        <f t="shared" si="352"/>
        <v>0</v>
      </c>
      <c r="BK299" s="7">
        <f t="shared" si="352"/>
        <v>0</v>
      </c>
      <c r="BL299" s="7">
        <f t="shared" si="352"/>
        <v>0</v>
      </c>
      <c r="BM299" s="7">
        <f t="shared" si="352"/>
        <v>0</v>
      </c>
      <c r="BN299" s="7">
        <f t="shared" si="352"/>
        <v>0</v>
      </c>
      <c r="BO299" s="7">
        <f t="shared" si="352"/>
        <v>0</v>
      </c>
      <c r="BP299" s="7">
        <f t="shared" si="352"/>
        <v>0</v>
      </c>
      <c r="BQ299" s="7">
        <f t="shared" si="352"/>
        <v>0</v>
      </c>
      <c r="BR299" s="7">
        <f t="shared" si="352"/>
        <v>0</v>
      </c>
      <c r="BS299" s="7">
        <f t="shared" si="352"/>
        <v>0</v>
      </c>
      <c r="BT299" s="7">
        <f t="shared" si="352"/>
        <v>0</v>
      </c>
      <c r="BU299" s="7">
        <v>1</v>
      </c>
      <c r="BV299" s="7">
        <f t="shared" ref="BV299:CH299" si="353">(0)/1239.036</f>
        <v>0</v>
      </c>
      <c r="BW299" s="7">
        <f t="shared" si="353"/>
        <v>0</v>
      </c>
      <c r="BX299" s="7">
        <f t="shared" si="353"/>
        <v>0</v>
      </c>
      <c r="BY299" s="7">
        <f t="shared" si="353"/>
        <v>0</v>
      </c>
      <c r="BZ299" s="7">
        <f t="shared" si="353"/>
        <v>0</v>
      </c>
      <c r="CA299" s="7">
        <f t="shared" si="353"/>
        <v>0</v>
      </c>
      <c r="CB299" s="7">
        <f t="shared" si="353"/>
        <v>0</v>
      </c>
      <c r="CC299" s="7">
        <f t="shared" si="353"/>
        <v>0</v>
      </c>
      <c r="CD299" s="7">
        <f t="shared" si="353"/>
        <v>0</v>
      </c>
      <c r="CE299" s="7">
        <f t="shared" si="353"/>
        <v>0</v>
      </c>
      <c r="CF299" s="7">
        <f t="shared" si="353"/>
        <v>0</v>
      </c>
      <c r="CG299" s="7">
        <f t="shared" si="353"/>
        <v>0</v>
      </c>
      <c r="CH299" s="7">
        <f t="shared" si="353"/>
        <v>0</v>
      </c>
      <c r="CI299">
        <f>0</f>
        <v>0</v>
      </c>
      <c r="CJ299">
        <v>1239.0360000000001</v>
      </c>
    </row>
    <row r="300" spans="1:88" x14ac:dyDescent="0.25">
      <c r="A300" s="5" t="s">
        <v>525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>
        <v>0</v>
      </c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>
        <v>0</v>
      </c>
      <c r="AT300" t="s">
        <v>525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  <c r="BY300" s="7">
        <v>0</v>
      </c>
      <c r="BZ300" s="7">
        <v>0</v>
      </c>
      <c r="CA300" s="7">
        <v>0</v>
      </c>
      <c r="CB300" s="7">
        <v>0</v>
      </c>
      <c r="CC300" s="7">
        <v>0</v>
      </c>
      <c r="CD300" s="7">
        <v>0</v>
      </c>
      <c r="CE300" s="7">
        <v>0</v>
      </c>
      <c r="CF300" s="7">
        <v>0</v>
      </c>
      <c r="CG300" s="7">
        <v>0</v>
      </c>
      <c r="CH300" s="7">
        <v>0</v>
      </c>
      <c r="CI300">
        <f>0</f>
        <v>0</v>
      </c>
      <c r="CJ300">
        <v>0</v>
      </c>
    </row>
    <row r="301" spans="1:88" x14ac:dyDescent="0.25">
      <c r="A301" s="5" t="s">
        <v>531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>
        <v>1239.0360000000001</v>
      </c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>
        <v>1239.0360000000001</v>
      </c>
      <c r="AT301" t="s">
        <v>531</v>
      </c>
      <c r="AU301" s="7">
        <f t="shared" ref="AU301:BT301" si="354">(0)/1239.036</f>
        <v>0</v>
      </c>
      <c r="AV301" s="7">
        <f t="shared" si="354"/>
        <v>0</v>
      </c>
      <c r="AW301" s="7">
        <f t="shared" si="354"/>
        <v>0</v>
      </c>
      <c r="AX301" s="7">
        <f t="shared" si="354"/>
        <v>0</v>
      </c>
      <c r="AY301" s="7">
        <f t="shared" si="354"/>
        <v>0</v>
      </c>
      <c r="AZ301" s="7">
        <f t="shared" si="354"/>
        <v>0</v>
      </c>
      <c r="BA301" s="7">
        <f t="shared" si="354"/>
        <v>0</v>
      </c>
      <c r="BB301" s="7">
        <f t="shared" si="354"/>
        <v>0</v>
      </c>
      <c r="BC301" s="7">
        <f t="shared" si="354"/>
        <v>0</v>
      </c>
      <c r="BD301" s="7">
        <f t="shared" si="354"/>
        <v>0</v>
      </c>
      <c r="BE301" s="7">
        <f t="shared" si="354"/>
        <v>0</v>
      </c>
      <c r="BF301" s="7">
        <f t="shared" si="354"/>
        <v>0</v>
      </c>
      <c r="BG301" s="7">
        <f t="shared" si="354"/>
        <v>0</v>
      </c>
      <c r="BH301" s="7">
        <f t="shared" si="354"/>
        <v>0</v>
      </c>
      <c r="BI301" s="7">
        <f t="shared" si="354"/>
        <v>0</v>
      </c>
      <c r="BJ301" s="7">
        <f t="shared" si="354"/>
        <v>0</v>
      </c>
      <c r="BK301" s="7">
        <f t="shared" si="354"/>
        <v>0</v>
      </c>
      <c r="BL301" s="7">
        <f t="shared" si="354"/>
        <v>0</v>
      </c>
      <c r="BM301" s="7">
        <f t="shared" si="354"/>
        <v>0</v>
      </c>
      <c r="BN301" s="7">
        <f t="shared" si="354"/>
        <v>0</v>
      </c>
      <c r="BO301" s="7">
        <f t="shared" si="354"/>
        <v>0</v>
      </c>
      <c r="BP301" s="7">
        <f t="shared" si="354"/>
        <v>0</v>
      </c>
      <c r="BQ301" s="7">
        <f t="shared" si="354"/>
        <v>0</v>
      </c>
      <c r="BR301" s="7">
        <f t="shared" si="354"/>
        <v>0</v>
      </c>
      <c r="BS301" s="7">
        <f t="shared" si="354"/>
        <v>0</v>
      </c>
      <c r="BT301" s="7">
        <f t="shared" si="354"/>
        <v>0</v>
      </c>
      <c r="BU301" s="7">
        <v>1</v>
      </c>
      <c r="BV301" s="7">
        <f t="shared" ref="BV301:CH301" si="355">(0)/1239.036</f>
        <v>0</v>
      </c>
      <c r="BW301" s="7">
        <f t="shared" si="355"/>
        <v>0</v>
      </c>
      <c r="BX301" s="7">
        <f t="shared" si="355"/>
        <v>0</v>
      </c>
      <c r="BY301" s="7">
        <f t="shared" si="355"/>
        <v>0</v>
      </c>
      <c r="BZ301" s="7">
        <f t="shared" si="355"/>
        <v>0</v>
      </c>
      <c r="CA301" s="7">
        <f t="shared" si="355"/>
        <v>0</v>
      </c>
      <c r="CB301" s="7">
        <f t="shared" si="355"/>
        <v>0</v>
      </c>
      <c r="CC301" s="7">
        <f t="shared" si="355"/>
        <v>0</v>
      </c>
      <c r="CD301" s="7">
        <f t="shared" si="355"/>
        <v>0</v>
      </c>
      <c r="CE301" s="7">
        <f t="shared" si="355"/>
        <v>0</v>
      </c>
      <c r="CF301" s="7">
        <f t="shared" si="355"/>
        <v>0</v>
      </c>
      <c r="CG301" s="7">
        <f t="shared" si="355"/>
        <v>0</v>
      </c>
      <c r="CH301" s="7">
        <f t="shared" si="355"/>
        <v>0</v>
      </c>
      <c r="CI301">
        <f>0</f>
        <v>0</v>
      </c>
      <c r="CJ301">
        <v>1239.0360000000001</v>
      </c>
    </row>
    <row r="302" spans="1:88" x14ac:dyDescent="0.25">
      <c r="A302" s="5" t="s">
        <v>529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>
        <v>619.51800000000003</v>
      </c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>
        <v>619.51800000000003</v>
      </c>
      <c r="AT302" t="s">
        <v>529</v>
      </c>
      <c r="AU302" s="7">
        <f t="shared" ref="AU302:BT302" si="356">(0)/619.518</f>
        <v>0</v>
      </c>
      <c r="AV302" s="7">
        <f t="shared" si="356"/>
        <v>0</v>
      </c>
      <c r="AW302" s="7">
        <f t="shared" si="356"/>
        <v>0</v>
      </c>
      <c r="AX302" s="7">
        <f t="shared" si="356"/>
        <v>0</v>
      </c>
      <c r="AY302" s="7">
        <f t="shared" si="356"/>
        <v>0</v>
      </c>
      <c r="AZ302" s="7">
        <f t="shared" si="356"/>
        <v>0</v>
      </c>
      <c r="BA302" s="7">
        <f t="shared" si="356"/>
        <v>0</v>
      </c>
      <c r="BB302" s="7">
        <f t="shared" si="356"/>
        <v>0</v>
      </c>
      <c r="BC302" s="7">
        <f t="shared" si="356"/>
        <v>0</v>
      </c>
      <c r="BD302" s="7">
        <f t="shared" si="356"/>
        <v>0</v>
      </c>
      <c r="BE302" s="7">
        <f t="shared" si="356"/>
        <v>0</v>
      </c>
      <c r="BF302" s="7">
        <f t="shared" si="356"/>
        <v>0</v>
      </c>
      <c r="BG302" s="7">
        <f t="shared" si="356"/>
        <v>0</v>
      </c>
      <c r="BH302" s="7">
        <f t="shared" si="356"/>
        <v>0</v>
      </c>
      <c r="BI302" s="7">
        <f t="shared" si="356"/>
        <v>0</v>
      </c>
      <c r="BJ302" s="7">
        <f t="shared" si="356"/>
        <v>0</v>
      </c>
      <c r="BK302" s="7">
        <f t="shared" si="356"/>
        <v>0</v>
      </c>
      <c r="BL302" s="7">
        <f t="shared" si="356"/>
        <v>0</v>
      </c>
      <c r="BM302" s="7">
        <f t="shared" si="356"/>
        <v>0</v>
      </c>
      <c r="BN302" s="7">
        <f t="shared" si="356"/>
        <v>0</v>
      </c>
      <c r="BO302" s="7">
        <f t="shared" si="356"/>
        <v>0</v>
      </c>
      <c r="BP302" s="7">
        <f t="shared" si="356"/>
        <v>0</v>
      </c>
      <c r="BQ302" s="7">
        <f t="shared" si="356"/>
        <v>0</v>
      </c>
      <c r="BR302" s="7">
        <f t="shared" si="356"/>
        <v>0</v>
      </c>
      <c r="BS302" s="7">
        <f t="shared" si="356"/>
        <v>0</v>
      </c>
      <c r="BT302" s="7">
        <f t="shared" si="356"/>
        <v>0</v>
      </c>
      <c r="BU302" s="7">
        <v>1</v>
      </c>
      <c r="BV302" s="7">
        <f t="shared" ref="BV302:CH302" si="357">(0)/619.518</f>
        <v>0</v>
      </c>
      <c r="BW302" s="7">
        <f t="shared" si="357"/>
        <v>0</v>
      </c>
      <c r="BX302" s="7">
        <f t="shared" si="357"/>
        <v>0</v>
      </c>
      <c r="BY302" s="7">
        <f t="shared" si="357"/>
        <v>0</v>
      </c>
      <c r="BZ302" s="7">
        <f t="shared" si="357"/>
        <v>0</v>
      </c>
      <c r="CA302" s="7">
        <f t="shared" si="357"/>
        <v>0</v>
      </c>
      <c r="CB302" s="7">
        <f t="shared" si="357"/>
        <v>0</v>
      </c>
      <c r="CC302" s="7">
        <f t="shared" si="357"/>
        <v>0</v>
      </c>
      <c r="CD302" s="7">
        <f t="shared" si="357"/>
        <v>0</v>
      </c>
      <c r="CE302" s="7">
        <f t="shared" si="357"/>
        <v>0</v>
      </c>
      <c r="CF302" s="7">
        <f t="shared" si="357"/>
        <v>0</v>
      </c>
      <c r="CG302" s="7">
        <f t="shared" si="357"/>
        <v>0</v>
      </c>
      <c r="CH302" s="7">
        <f t="shared" si="357"/>
        <v>0</v>
      </c>
      <c r="CI302">
        <f>0</f>
        <v>0</v>
      </c>
      <c r="CJ302">
        <v>619.51800000000003</v>
      </c>
    </row>
    <row r="303" spans="1:88" x14ac:dyDescent="0.25">
      <c r="A303" s="5" t="s">
        <v>528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>
        <v>0</v>
      </c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>
        <v>0</v>
      </c>
      <c r="AT303" t="s">
        <v>528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  <c r="BY303" s="7">
        <v>0</v>
      </c>
      <c r="BZ303" s="7">
        <v>0</v>
      </c>
      <c r="CA303" s="7">
        <v>0</v>
      </c>
      <c r="CB303" s="7">
        <v>0</v>
      </c>
      <c r="CC303" s="7">
        <v>0</v>
      </c>
      <c r="CD303" s="7">
        <v>0</v>
      </c>
      <c r="CE303" s="7">
        <v>0</v>
      </c>
      <c r="CF303" s="7">
        <v>0</v>
      </c>
      <c r="CG303" s="7">
        <v>0</v>
      </c>
      <c r="CH303" s="7">
        <v>0</v>
      </c>
      <c r="CI303">
        <f>0</f>
        <v>0</v>
      </c>
      <c r="CJ303">
        <v>0</v>
      </c>
    </row>
    <row r="304" spans="1:88" x14ac:dyDescent="0.25">
      <c r="A304" s="5" t="s">
        <v>530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>
        <v>0</v>
      </c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>
        <v>0</v>
      </c>
      <c r="AT304" t="s">
        <v>530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  <c r="BY304" s="7">
        <v>0</v>
      </c>
      <c r="BZ304" s="7">
        <v>0</v>
      </c>
      <c r="CA304" s="7">
        <v>0</v>
      </c>
      <c r="CB304" s="7">
        <v>0</v>
      </c>
      <c r="CC304" s="7">
        <v>0</v>
      </c>
      <c r="CD304" s="7">
        <v>0</v>
      </c>
      <c r="CE304" s="7">
        <v>0</v>
      </c>
      <c r="CF304" s="7">
        <v>0</v>
      </c>
      <c r="CG304" s="7">
        <v>0</v>
      </c>
      <c r="CH304" s="7">
        <v>0</v>
      </c>
      <c r="CI304">
        <f>0</f>
        <v>0</v>
      </c>
      <c r="CJ304">
        <v>0</v>
      </c>
    </row>
    <row r="305" spans="1:88" x14ac:dyDescent="0.25">
      <c r="A305" s="5" t="s">
        <v>535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>
        <v>1239.0360000000001</v>
      </c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>
        <v>1239.0360000000001</v>
      </c>
      <c r="AT305" t="s">
        <v>535</v>
      </c>
      <c r="AU305" s="7">
        <f t="shared" ref="AU305:BT305" si="358">(0)/1239.036</f>
        <v>0</v>
      </c>
      <c r="AV305" s="7">
        <f t="shared" si="358"/>
        <v>0</v>
      </c>
      <c r="AW305" s="7">
        <f t="shared" si="358"/>
        <v>0</v>
      </c>
      <c r="AX305" s="7">
        <f t="shared" si="358"/>
        <v>0</v>
      </c>
      <c r="AY305" s="7">
        <f t="shared" si="358"/>
        <v>0</v>
      </c>
      <c r="AZ305" s="7">
        <f t="shared" si="358"/>
        <v>0</v>
      </c>
      <c r="BA305" s="7">
        <f t="shared" si="358"/>
        <v>0</v>
      </c>
      <c r="BB305" s="7">
        <f t="shared" si="358"/>
        <v>0</v>
      </c>
      <c r="BC305" s="7">
        <f t="shared" si="358"/>
        <v>0</v>
      </c>
      <c r="BD305" s="7">
        <f t="shared" si="358"/>
        <v>0</v>
      </c>
      <c r="BE305" s="7">
        <f t="shared" si="358"/>
        <v>0</v>
      </c>
      <c r="BF305" s="7">
        <f t="shared" si="358"/>
        <v>0</v>
      </c>
      <c r="BG305" s="7">
        <f t="shared" si="358"/>
        <v>0</v>
      </c>
      <c r="BH305" s="7">
        <f t="shared" si="358"/>
        <v>0</v>
      </c>
      <c r="BI305" s="7">
        <f t="shared" si="358"/>
        <v>0</v>
      </c>
      <c r="BJ305" s="7">
        <f t="shared" si="358"/>
        <v>0</v>
      </c>
      <c r="BK305" s="7">
        <f t="shared" si="358"/>
        <v>0</v>
      </c>
      <c r="BL305" s="7">
        <f t="shared" si="358"/>
        <v>0</v>
      </c>
      <c r="BM305" s="7">
        <f t="shared" si="358"/>
        <v>0</v>
      </c>
      <c r="BN305" s="7">
        <f t="shared" si="358"/>
        <v>0</v>
      </c>
      <c r="BO305" s="7">
        <f t="shared" si="358"/>
        <v>0</v>
      </c>
      <c r="BP305" s="7">
        <f t="shared" si="358"/>
        <v>0</v>
      </c>
      <c r="BQ305" s="7">
        <f t="shared" si="358"/>
        <v>0</v>
      </c>
      <c r="BR305" s="7">
        <f t="shared" si="358"/>
        <v>0</v>
      </c>
      <c r="BS305" s="7">
        <f t="shared" si="358"/>
        <v>0</v>
      </c>
      <c r="BT305" s="7">
        <f t="shared" si="358"/>
        <v>0</v>
      </c>
      <c r="BU305" s="7">
        <v>1</v>
      </c>
      <c r="BV305" s="7">
        <f t="shared" ref="BV305:CH305" si="359">(0)/1239.036</f>
        <v>0</v>
      </c>
      <c r="BW305" s="7">
        <f t="shared" si="359"/>
        <v>0</v>
      </c>
      <c r="BX305" s="7">
        <f t="shared" si="359"/>
        <v>0</v>
      </c>
      <c r="BY305" s="7">
        <f t="shared" si="359"/>
        <v>0</v>
      </c>
      <c r="BZ305" s="7">
        <f t="shared" si="359"/>
        <v>0</v>
      </c>
      <c r="CA305" s="7">
        <f t="shared" si="359"/>
        <v>0</v>
      </c>
      <c r="CB305" s="7">
        <f t="shared" si="359"/>
        <v>0</v>
      </c>
      <c r="CC305" s="7">
        <f t="shared" si="359"/>
        <v>0</v>
      </c>
      <c r="CD305" s="7">
        <f t="shared" si="359"/>
        <v>0</v>
      </c>
      <c r="CE305" s="7">
        <f t="shared" si="359"/>
        <v>0</v>
      </c>
      <c r="CF305" s="7">
        <f t="shared" si="359"/>
        <v>0</v>
      </c>
      <c r="CG305" s="7">
        <f t="shared" si="359"/>
        <v>0</v>
      </c>
      <c r="CH305" s="7">
        <f t="shared" si="359"/>
        <v>0</v>
      </c>
      <c r="CI305">
        <f>0</f>
        <v>0</v>
      </c>
      <c r="CJ305">
        <v>1239.0360000000001</v>
      </c>
    </row>
    <row r="306" spans="1:88" x14ac:dyDescent="0.25">
      <c r="A306" s="5" t="s">
        <v>532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>
        <v>0</v>
      </c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>
        <v>0</v>
      </c>
      <c r="AT306" t="s">
        <v>532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  <c r="BY306" s="7">
        <v>0</v>
      </c>
      <c r="BZ306" s="7">
        <v>0</v>
      </c>
      <c r="CA306" s="7">
        <v>0</v>
      </c>
      <c r="CB306" s="7">
        <v>0</v>
      </c>
      <c r="CC306" s="7">
        <v>0</v>
      </c>
      <c r="CD306" s="7">
        <v>0</v>
      </c>
      <c r="CE306" s="7">
        <v>0</v>
      </c>
      <c r="CF306" s="7">
        <v>0</v>
      </c>
      <c r="CG306" s="7">
        <v>0</v>
      </c>
      <c r="CH306" s="7">
        <v>0</v>
      </c>
      <c r="CI306">
        <f>0</f>
        <v>0</v>
      </c>
      <c r="CJ306">
        <v>0</v>
      </c>
    </row>
    <row r="307" spans="1:88" x14ac:dyDescent="0.25">
      <c r="A307" s="5" t="s">
        <v>533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>
        <v>619.51800000000003</v>
      </c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>
        <v>619.51800000000003</v>
      </c>
      <c r="AT307" t="s">
        <v>533</v>
      </c>
      <c r="AU307" s="7">
        <f t="shared" ref="AU307:BT307" si="360">(0)/619.518</f>
        <v>0</v>
      </c>
      <c r="AV307" s="7">
        <f t="shared" si="360"/>
        <v>0</v>
      </c>
      <c r="AW307" s="7">
        <f t="shared" si="360"/>
        <v>0</v>
      </c>
      <c r="AX307" s="7">
        <f t="shared" si="360"/>
        <v>0</v>
      </c>
      <c r="AY307" s="7">
        <f t="shared" si="360"/>
        <v>0</v>
      </c>
      <c r="AZ307" s="7">
        <f t="shared" si="360"/>
        <v>0</v>
      </c>
      <c r="BA307" s="7">
        <f t="shared" si="360"/>
        <v>0</v>
      </c>
      <c r="BB307" s="7">
        <f t="shared" si="360"/>
        <v>0</v>
      </c>
      <c r="BC307" s="7">
        <f t="shared" si="360"/>
        <v>0</v>
      </c>
      <c r="BD307" s="7">
        <f t="shared" si="360"/>
        <v>0</v>
      </c>
      <c r="BE307" s="7">
        <f t="shared" si="360"/>
        <v>0</v>
      </c>
      <c r="BF307" s="7">
        <f t="shared" si="360"/>
        <v>0</v>
      </c>
      <c r="BG307" s="7">
        <f t="shared" si="360"/>
        <v>0</v>
      </c>
      <c r="BH307" s="7">
        <f t="shared" si="360"/>
        <v>0</v>
      </c>
      <c r="BI307" s="7">
        <f t="shared" si="360"/>
        <v>0</v>
      </c>
      <c r="BJ307" s="7">
        <f t="shared" si="360"/>
        <v>0</v>
      </c>
      <c r="BK307" s="7">
        <f t="shared" si="360"/>
        <v>0</v>
      </c>
      <c r="BL307" s="7">
        <f t="shared" si="360"/>
        <v>0</v>
      </c>
      <c r="BM307" s="7">
        <f t="shared" si="360"/>
        <v>0</v>
      </c>
      <c r="BN307" s="7">
        <f t="shared" si="360"/>
        <v>0</v>
      </c>
      <c r="BO307" s="7">
        <f t="shared" si="360"/>
        <v>0</v>
      </c>
      <c r="BP307" s="7">
        <f t="shared" si="360"/>
        <v>0</v>
      </c>
      <c r="BQ307" s="7">
        <f t="shared" si="360"/>
        <v>0</v>
      </c>
      <c r="BR307" s="7">
        <f t="shared" si="360"/>
        <v>0</v>
      </c>
      <c r="BS307" s="7">
        <f t="shared" si="360"/>
        <v>0</v>
      </c>
      <c r="BT307" s="7">
        <f t="shared" si="360"/>
        <v>0</v>
      </c>
      <c r="BU307" s="7">
        <v>1</v>
      </c>
      <c r="BV307" s="7">
        <f t="shared" ref="BV307:CH307" si="361">(0)/619.518</f>
        <v>0</v>
      </c>
      <c r="BW307" s="7">
        <f t="shared" si="361"/>
        <v>0</v>
      </c>
      <c r="BX307" s="7">
        <f t="shared" si="361"/>
        <v>0</v>
      </c>
      <c r="BY307" s="7">
        <f t="shared" si="361"/>
        <v>0</v>
      </c>
      <c r="BZ307" s="7">
        <f t="shared" si="361"/>
        <v>0</v>
      </c>
      <c r="CA307" s="7">
        <f t="shared" si="361"/>
        <v>0</v>
      </c>
      <c r="CB307" s="7">
        <f t="shared" si="361"/>
        <v>0</v>
      </c>
      <c r="CC307" s="7">
        <f t="shared" si="361"/>
        <v>0</v>
      </c>
      <c r="CD307" s="7">
        <f t="shared" si="361"/>
        <v>0</v>
      </c>
      <c r="CE307" s="7">
        <f t="shared" si="361"/>
        <v>0</v>
      </c>
      <c r="CF307" s="7">
        <f t="shared" si="361"/>
        <v>0</v>
      </c>
      <c r="CG307" s="7">
        <f t="shared" si="361"/>
        <v>0</v>
      </c>
      <c r="CH307" s="7">
        <f t="shared" si="361"/>
        <v>0</v>
      </c>
      <c r="CI307">
        <f>0</f>
        <v>0</v>
      </c>
      <c r="CJ307">
        <v>619.51800000000003</v>
      </c>
    </row>
    <row r="308" spans="1:88" x14ac:dyDescent="0.25">
      <c r="A308" s="5" t="s">
        <v>534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16107.467999999999</v>
      </c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>
        <v>16107.467999999999</v>
      </c>
      <c r="AT308" t="s">
        <v>534</v>
      </c>
      <c r="AU308" s="7">
        <f t="shared" ref="AU308:BT308" si="362">(0)/16107.468</f>
        <v>0</v>
      </c>
      <c r="AV308" s="7">
        <f t="shared" si="362"/>
        <v>0</v>
      </c>
      <c r="AW308" s="7">
        <f t="shared" si="362"/>
        <v>0</v>
      </c>
      <c r="AX308" s="7">
        <f t="shared" si="362"/>
        <v>0</v>
      </c>
      <c r="AY308" s="7">
        <f t="shared" si="362"/>
        <v>0</v>
      </c>
      <c r="AZ308" s="7">
        <f t="shared" si="362"/>
        <v>0</v>
      </c>
      <c r="BA308" s="7">
        <f t="shared" si="362"/>
        <v>0</v>
      </c>
      <c r="BB308" s="7">
        <f t="shared" si="362"/>
        <v>0</v>
      </c>
      <c r="BC308" s="7">
        <f t="shared" si="362"/>
        <v>0</v>
      </c>
      <c r="BD308" s="7">
        <f t="shared" si="362"/>
        <v>0</v>
      </c>
      <c r="BE308" s="7">
        <f t="shared" si="362"/>
        <v>0</v>
      </c>
      <c r="BF308" s="7">
        <f t="shared" si="362"/>
        <v>0</v>
      </c>
      <c r="BG308" s="7">
        <f t="shared" si="362"/>
        <v>0</v>
      </c>
      <c r="BH308" s="7">
        <f t="shared" si="362"/>
        <v>0</v>
      </c>
      <c r="BI308" s="7">
        <f t="shared" si="362"/>
        <v>0</v>
      </c>
      <c r="BJ308" s="7">
        <f t="shared" si="362"/>
        <v>0</v>
      </c>
      <c r="BK308" s="7">
        <f t="shared" si="362"/>
        <v>0</v>
      </c>
      <c r="BL308" s="7">
        <f t="shared" si="362"/>
        <v>0</v>
      </c>
      <c r="BM308" s="7">
        <f t="shared" si="362"/>
        <v>0</v>
      </c>
      <c r="BN308" s="7">
        <f t="shared" si="362"/>
        <v>0</v>
      </c>
      <c r="BO308" s="7">
        <f t="shared" si="362"/>
        <v>0</v>
      </c>
      <c r="BP308" s="7">
        <f t="shared" si="362"/>
        <v>0</v>
      </c>
      <c r="BQ308" s="7">
        <f t="shared" si="362"/>
        <v>0</v>
      </c>
      <c r="BR308" s="7">
        <f t="shared" si="362"/>
        <v>0</v>
      </c>
      <c r="BS308" s="7">
        <f t="shared" si="362"/>
        <v>0</v>
      </c>
      <c r="BT308" s="7">
        <f t="shared" si="362"/>
        <v>0</v>
      </c>
      <c r="BU308" s="7">
        <v>1</v>
      </c>
      <c r="BV308" s="7">
        <f t="shared" ref="BV308:CH308" si="363">(0)/16107.468</f>
        <v>0</v>
      </c>
      <c r="BW308" s="7">
        <f t="shared" si="363"/>
        <v>0</v>
      </c>
      <c r="BX308" s="7">
        <f t="shared" si="363"/>
        <v>0</v>
      </c>
      <c r="BY308" s="7">
        <f t="shared" si="363"/>
        <v>0</v>
      </c>
      <c r="BZ308" s="7">
        <f t="shared" si="363"/>
        <v>0</v>
      </c>
      <c r="CA308" s="7">
        <f t="shared" si="363"/>
        <v>0</v>
      </c>
      <c r="CB308" s="7">
        <f t="shared" si="363"/>
        <v>0</v>
      </c>
      <c r="CC308" s="7">
        <f t="shared" si="363"/>
        <v>0</v>
      </c>
      <c r="CD308" s="7">
        <f t="shared" si="363"/>
        <v>0</v>
      </c>
      <c r="CE308" s="7">
        <f t="shared" si="363"/>
        <v>0</v>
      </c>
      <c r="CF308" s="7">
        <f t="shared" si="363"/>
        <v>0</v>
      </c>
      <c r="CG308" s="7">
        <f t="shared" si="363"/>
        <v>0</v>
      </c>
      <c r="CH308" s="7">
        <f t="shared" si="363"/>
        <v>0</v>
      </c>
      <c r="CI308">
        <f>0</f>
        <v>0</v>
      </c>
      <c r="CJ308">
        <v>16107.467999999999</v>
      </c>
    </row>
    <row r="309" spans="1:88" x14ac:dyDescent="0.25">
      <c r="A309" s="5" t="s">
        <v>537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>
        <v>3717.1080000000002</v>
      </c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>
        <v>3717.1080000000002</v>
      </c>
      <c r="AT309" t="s">
        <v>537</v>
      </c>
      <c r="AU309" s="7">
        <f t="shared" ref="AU309:BT309" si="364">(0)/3717.108</f>
        <v>0</v>
      </c>
      <c r="AV309" s="7">
        <f t="shared" si="364"/>
        <v>0</v>
      </c>
      <c r="AW309" s="7">
        <f t="shared" si="364"/>
        <v>0</v>
      </c>
      <c r="AX309" s="7">
        <f t="shared" si="364"/>
        <v>0</v>
      </c>
      <c r="AY309" s="7">
        <f t="shared" si="364"/>
        <v>0</v>
      </c>
      <c r="AZ309" s="7">
        <f t="shared" si="364"/>
        <v>0</v>
      </c>
      <c r="BA309" s="7">
        <f t="shared" si="364"/>
        <v>0</v>
      </c>
      <c r="BB309" s="7">
        <f t="shared" si="364"/>
        <v>0</v>
      </c>
      <c r="BC309" s="7">
        <f t="shared" si="364"/>
        <v>0</v>
      </c>
      <c r="BD309" s="7">
        <f t="shared" si="364"/>
        <v>0</v>
      </c>
      <c r="BE309" s="7">
        <f t="shared" si="364"/>
        <v>0</v>
      </c>
      <c r="BF309" s="7">
        <f t="shared" si="364"/>
        <v>0</v>
      </c>
      <c r="BG309" s="7">
        <f t="shared" si="364"/>
        <v>0</v>
      </c>
      <c r="BH309" s="7">
        <f t="shared" si="364"/>
        <v>0</v>
      </c>
      <c r="BI309" s="7">
        <f t="shared" si="364"/>
        <v>0</v>
      </c>
      <c r="BJ309" s="7">
        <f t="shared" si="364"/>
        <v>0</v>
      </c>
      <c r="BK309" s="7">
        <f t="shared" si="364"/>
        <v>0</v>
      </c>
      <c r="BL309" s="7">
        <f t="shared" si="364"/>
        <v>0</v>
      </c>
      <c r="BM309" s="7">
        <f t="shared" si="364"/>
        <v>0</v>
      </c>
      <c r="BN309" s="7">
        <f t="shared" si="364"/>
        <v>0</v>
      </c>
      <c r="BO309" s="7">
        <f t="shared" si="364"/>
        <v>0</v>
      </c>
      <c r="BP309" s="7">
        <f t="shared" si="364"/>
        <v>0</v>
      </c>
      <c r="BQ309" s="7">
        <f t="shared" si="364"/>
        <v>0</v>
      </c>
      <c r="BR309" s="7">
        <f t="shared" si="364"/>
        <v>0</v>
      </c>
      <c r="BS309" s="7">
        <f t="shared" si="364"/>
        <v>0</v>
      </c>
      <c r="BT309" s="7">
        <f t="shared" si="364"/>
        <v>0</v>
      </c>
      <c r="BU309" s="7">
        <v>1</v>
      </c>
      <c r="BV309" s="7">
        <f t="shared" ref="BV309:CH309" si="365">(0)/3717.108</f>
        <v>0</v>
      </c>
      <c r="BW309" s="7">
        <f t="shared" si="365"/>
        <v>0</v>
      </c>
      <c r="BX309" s="7">
        <f t="shared" si="365"/>
        <v>0</v>
      </c>
      <c r="BY309" s="7">
        <f t="shared" si="365"/>
        <v>0</v>
      </c>
      <c r="BZ309" s="7">
        <f t="shared" si="365"/>
        <v>0</v>
      </c>
      <c r="CA309" s="7">
        <f t="shared" si="365"/>
        <v>0</v>
      </c>
      <c r="CB309" s="7">
        <f t="shared" si="365"/>
        <v>0</v>
      </c>
      <c r="CC309" s="7">
        <f t="shared" si="365"/>
        <v>0</v>
      </c>
      <c r="CD309" s="7">
        <f t="shared" si="365"/>
        <v>0</v>
      </c>
      <c r="CE309" s="7">
        <f t="shared" si="365"/>
        <v>0</v>
      </c>
      <c r="CF309" s="7">
        <f t="shared" si="365"/>
        <v>0</v>
      </c>
      <c r="CG309" s="7">
        <f t="shared" si="365"/>
        <v>0</v>
      </c>
      <c r="CH309" s="7">
        <f t="shared" si="365"/>
        <v>0</v>
      </c>
      <c r="CI309">
        <f>0</f>
        <v>0</v>
      </c>
      <c r="CJ309">
        <v>3717.1080000000002</v>
      </c>
    </row>
    <row r="310" spans="1:88" x14ac:dyDescent="0.25">
      <c r="A310" s="5" t="s">
        <v>536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619.51800000000003</v>
      </c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>
        <v>619.51800000000003</v>
      </c>
      <c r="AT310" t="s">
        <v>536</v>
      </c>
      <c r="AU310" s="7">
        <f t="shared" ref="AU310:BT310" si="366">(0)/619.518</f>
        <v>0</v>
      </c>
      <c r="AV310" s="7">
        <f t="shared" si="366"/>
        <v>0</v>
      </c>
      <c r="AW310" s="7">
        <f t="shared" si="366"/>
        <v>0</v>
      </c>
      <c r="AX310" s="7">
        <f t="shared" si="366"/>
        <v>0</v>
      </c>
      <c r="AY310" s="7">
        <f t="shared" si="366"/>
        <v>0</v>
      </c>
      <c r="AZ310" s="7">
        <f t="shared" si="366"/>
        <v>0</v>
      </c>
      <c r="BA310" s="7">
        <f t="shared" si="366"/>
        <v>0</v>
      </c>
      <c r="BB310" s="7">
        <f t="shared" si="366"/>
        <v>0</v>
      </c>
      <c r="BC310" s="7">
        <f t="shared" si="366"/>
        <v>0</v>
      </c>
      <c r="BD310" s="7">
        <f t="shared" si="366"/>
        <v>0</v>
      </c>
      <c r="BE310" s="7">
        <f t="shared" si="366"/>
        <v>0</v>
      </c>
      <c r="BF310" s="7">
        <f t="shared" si="366"/>
        <v>0</v>
      </c>
      <c r="BG310" s="7">
        <f t="shared" si="366"/>
        <v>0</v>
      </c>
      <c r="BH310" s="7">
        <f t="shared" si="366"/>
        <v>0</v>
      </c>
      <c r="BI310" s="7">
        <f t="shared" si="366"/>
        <v>0</v>
      </c>
      <c r="BJ310" s="7">
        <f t="shared" si="366"/>
        <v>0</v>
      </c>
      <c r="BK310" s="7">
        <f t="shared" si="366"/>
        <v>0</v>
      </c>
      <c r="BL310" s="7">
        <f t="shared" si="366"/>
        <v>0</v>
      </c>
      <c r="BM310" s="7">
        <f t="shared" si="366"/>
        <v>0</v>
      </c>
      <c r="BN310" s="7">
        <f t="shared" si="366"/>
        <v>0</v>
      </c>
      <c r="BO310" s="7">
        <f t="shared" si="366"/>
        <v>0</v>
      </c>
      <c r="BP310" s="7">
        <f t="shared" si="366"/>
        <v>0</v>
      </c>
      <c r="BQ310" s="7">
        <f t="shared" si="366"/>
        <v>0</v>
      </c>
      <c r="BR310" s="7">
        <f t="shared" si="366"/>
        <v>0</v>
      </c>
      <c r="BS310" s="7">
        <f t="shared" si="366"/>
        <v>0</v>
      </c>
      <c r="BT310" s="7">
        <f t="shared" si="366"/>
        <v>0</v>
      </c>
      <c r="BU310" s="7">
        <v>1</v>
      </c>
      <c r="BV310" s="7">
        <f t="shared" ref="BV310:CH310" si="367">(0)/619.518</f>
        <v>0</v>
      </c>
      <c r="BW310" s="7">
        <f t="shared" si="367"/>
        <v>0</v>
      </c>
      <c r="BX310" s="7">
        <f t="shared" si="367"/>
        <v>0</v>
      </c>
      <c r="BY310" s="7">
        <f t="shared" si="367"/>
        <v>0</v>
      </c>
      <c r="BZ310" s="7">
        <f t="shared" si="367"/>
        <v>0</v>
      </c>
      <c r="CA310" s="7">
        <f t="shared" si="367"/>
        <v>0</v>
      </c>
      <c r="CB310" s="7">
        <f t="shared" si="367"/>
        <v>0</v>
      </c>
      <c r="CC310" s="7">
        <f t="shared" si="367"/>
        <v>0</v>
      </c>
      <c r="CD310" s="7">
        <f t="shared" si="367"/>
        <v>0</v>
      </c>
      <c r="CE310" s="7">
        <f t="shared" si="367"/>
        <v>0</v>
      </c>
      <c r="CF310" s="7">
        <f t="shared" si="367"/>
        <v>0</v>
      </c>
      <c r="CG310" s="7">
        <f t="shared" si="367"/>
        <v>0</v>
      </c>
      <c r="CH310" s="7">
        <f t="shared" si="367"/>
        <v>0</v>
      </c>
      <c r="CI310">
        <f>0</f>
        <v>0</v>
      </c>
      <c r="CJ310">
        <v>619.51800000000003</v>
      </c>
    </row>
    <row r="311" spans="1:88" x14ac:dyDescent="0.25">
      <c r="A311" s="5" t="s">
        <v>539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>
        <v>3097.59</v>
      </c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>
        <v>3097.59</v>
      </c>
      <c r="AT311" t="s">
        <v>539</v>
      </c>
      <c r="AU311" s="7">
        <f t="shared" ref="AU311:BT311" si="368">(0)/3097.59</f>
        <v>0</v>
      </c>
      <c r="AV311" s="7">
        <f t="shared" si="368"/>
        <v>0</v>
      </c>
      <c r="AW311" s="7">
        <f t="shared" si="368"/>
        <v>0</v>
      </c>
      <c r="AX311" s="7">
        <f t="shared" si="368"/>
        <v>0</v>
      </c>
      <c r="AY311" s="7">
        <f t="shared" si="368"/>
        <v>0</v>
      </c>
      <c r="AZ311" s="7">
        <f t="shared" si="368"/>
        <v>0</v>
      </c>
      <c r="BA311" s="7">
        <f t="shared" si="368"/>
        <v>0</v>
      </c>
      <c r="BB311" s="7">
        <f t="shared" si="368"/>
        <v>0</v>
      </c>
      <c r="BC311" s="7">
        <f t="shared" si="368"/>
        <v>0</v>
      </c>
      <c r="BD311" s="7">
        <f t="shared" si="368"/>
        <v>0</v>
      </c>
      <c r="BE311" s="7">
        <f t="shared" si="368"/>
        <v>0</v>
      </c>
      <c r="BF311" s="7">
        <f t="shared" si="368"/>
        <v>0</v>
      </c>
      <c r="BG311" s="7">
        <f t="shared" si="368"/>
        <v>0</v>
      </c>
      <c r="BH311" s="7">
        <f t="shared" si="368"/>
        <v>0</v>
      </c>
      <c r="BI311" s="7">
        <f t="shared" si="368"/>
        <v>0</v>
      </c>
      <c r="BJ311" s="7">
        <f t="shared" si="368"/>
        <v>0</v>
      </c>
      <c r="BK311" s="7">
        <f t="shared" si="368"/>
        <v>0</v>
      </c>
      <c r="BL311" s="7">
        <f t="shared" si="368"/>
        <v>0</v>
      </c>
      <c r="BM311" s="7">
        <f t="shared" si="368"/>
        <v>0</v>
      </c>
      <c r="BN311" s="7">
        <f t="shared" si="368"/>
        <v>0</v>
      </c>
      <c r="BO311" s="7">
        <f t="shared" si="368"/>
        <v>0</v>
      </c>
      <c r="BP311" s="7">
        <f t="shared" si="368"/>
        <v>0</v>
      </c>
      <c r="BQ311" s="7">
        <f t="shared" si="368"/>
        <v>0</v>
      </c>
      <c r="BR311" s="7">
        <f t="shared" si="368"/>
        <v>0</v>
      </c>
      <c r="BS311" s="7">
        <f t="shared" si="368"/>
        <v>0</v>
      </c>
      <c r="BT311" s="7">
        <f t="shared" si="368"/>
        <v>0</v>
      </c>
      <c r="BU311" s="7">
        <v>1</v>
      </c>
      <c r="BV311" s="7">
        <f t="shared" ref="BV311:CH311" si="369">(0)/3097.59</f>
        <v>0</v>
      </c>
      <c r="BW311" s="7">
        <f t="shared" si="369"/>
        <v>0</v>
      </c>
      <c r="BX311" s="7">
        <f t="shared" si="369"/>
        <v>0</v>
      </c>
      <c r="BY311" s="7">
        <f t="shared" si="369"/>
        <v>0</v>
      </c>
      <c r="BZ311" s="7">
        <f t="shared" si="369"/>
        <v>0</v>
      </c>
      <c r="CA311" s="7">
        <f t="shared" si="369"/>
        <v>0</v>
      </c>
      <c r="CB311" s="7">
        <f t="shared" si="369"/>
        <v>0</v>
      </c>
      <c r="CC311" s="7">
        <f t="shared" si="369"/>
        <v>0</v>
      </c>
      <c r="CD311" s="7">
        <f t="shared" si="369"/>
        <v>0</v>
      </c>
      <c r="CE311" s="7">
        <f t="shared" si="369"/>
        <v>0</v>
      </c>
      <c r="CF311" s="7">
        <f t="shared" si="369"/>
        <v>0</v>
      </c>
      <c r="CG311" s="7">
        <f t="shared" si="369"/>
        <v>0</v>
      </c>
      <c r="CH311" s="7">
        <f t="shared" si="369"/>
        <v>0</v>
      </c>
      <c r="CI311">
        <f>0</f>
        <v>0</v>
      </c>
      <c r="CJ311">
        <v>3097.59</v>
      </c>
    </row>
    <row r="312" spans="1:88" x14ac:dyDescent="0.25">
      <c r="A312" s="5" t="s">
        <v>538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3717.1080000000002</v>
      </c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>
        <v>3717.1080000000002</v>
      </c>
      <c r="AT312" t="s">
        <v>538</v>
      </c>
      <c r="AU312" s="7">
        <f t="shared" ref="AU312:BT312" si="370">(0)/3717.108</f>
        <v>0</v>
      </c>
      <c r="AV312" s="7">
        <f t="shared" si="370"/>
        <v>0</v>
      </c>
      <c r="AW312" s="7">
        <f t="shared" si="370"/>
        <v>0</v>
      </c>
      <c r="AX312" s="7">
        <f t="shared" si="370"/>
        <v>0</v>
      </c>
      <c r="AY312" s="7">
        <f t="shared" si="370"/>
        <v>0</v>
      </c>
      <c r="AZ312" s="7">
        <f t="shared" si="370"/>
        <v>0</v>
      </c>
      <c r="BA312" s="7">
        <f t="shared" si="370"/>
        <v>0</v>
      </c>
      <c r="BB312" s="7">
        <f t="shared" si="370"/>
        <v>0</v>
      </c>
      <c r="BC312" s="7">
        <f t="shared" si="370"/>
        <v>0</v>
      </c>
      <c r="BD312" s="7">
        <f t="shared" si="370"/>
        <v>0</v>
      </c>
      <c r="BE312" s="7">
        <f t="shared" si="370"/>
        <v>0</v>
      </c>
      <c r="BF312" s="7">
        <f t="shared" si="370"/>
        <v>0</v>
      </c>
      <c r="BG312" s="7">
        <f t="shared" si="370"/>
        <v>0</v>
      </c>
      <c r="BH312" s="7">
        <f t="shared" si="370"/>
        <v>0</v>
      </c>
      <c r="BI312" s="7">
        <f t="shared" si="370"/>
        <v>0</v>
      </c>
      <c r="BJ312" s="7">
        <f t="shared" si="370"/>
        <v>0</v>
      </c>
      <c r="BK312" s="7">
        <f t="shared" si="370"/>
        <v>0</v>
      </c>
      <c r="BL312" s="7">
        <f t="shared" si="370"/>
        <v>0</v>
      </c>
      <c r="BM312" s="7">
        <f t="shared" si="370"/>
        <v>0</v>
      </c>
      <c r="BN312" s="7">
        <f t="shared" si="370"/>
        <v>0</v>
      </c>
      <c r="BO312" s="7">
        <f t="shared" si="370"/>
        <v>0</v>
      </c>
      <c r="BP312" s="7">
        <f t="shared" si="370"/>
        <v>0</v>
      </c>
      <c r="BQ312" s="7">
        <f t="shared" si="370"/>
        <v>0</v>
      </c>
      <c r="BR312" s="7">
        <f t="shared" si="370"/>
        <v>0</v>
      </c>
      <c r="BS312" s="7">
        <f t="shared" si="370"/>
        <v>0</v>
      </c>
      <c r="BT312" s="7">
        <f t="shared" si="370"/>
        <v>0</v>
      </c>
      <c r="BU312" s="7">
        <v>1</v>
      </c>
      <c r="BV312" s="7">
        <f t="shared" ref="BV312:CH312" si="371">(0)/3717.108</f>
        <v>0</v>
      </c>
      <c r="BW312" s="7">
        <f t="shared" si="371"/>
        <v>0</v>
      </c>
      <c r="BX312" s="7">
        <f t="shared" si="371"/>
        <v>0</v>
      </c>
      <c r="BY312" s="7">
        <f t="shared" si="371"/>
        <v>0</v>
      </c>
      <c r="BZ312" s="7">
        <f t="shared" si="371"/>
        <v>0</v>
      </c>
      <c r="CA312" s="7">
        <f t="shared" si="371"/>
        <v>0</v>
      </c>
      <c r="CB312" s="7">
        <f t="shared" si="371"/>
        <v>0</v>
      </c>
      <c r="CC312" s="7">
        <f t="shared" si="371"/>
        <v>0</v>
      </c>
      <c r="CD312" s="7">
        <f t="shared" si="371"/>
        <v>0</v>
      </c>
      <c r="CE312" s="7">
        <f t="shared" si="371"/>
        <v>0</v>
      </c>
      <c r="CF312" s="7">
        <f t="shared" si="371"/>
        <v>0</v>
      </c>
      <c r="CG312" s="7">
        <f t="shared" si="371"/>
        <v>0</v>
      </c>
      <c r="CH312" s="7">
        <f t="shared" si="371"/>
        <v>0</v>
      </c>
      <c r="CI312">
        <f>0</f>
        <v>0</v>
      </c>
      <c r="CJ312">
        <v>3717.1080000000002</v>
      </c>
    </row>
    <row r="313" spans="1:88" x14ac:dyDescent="0.25">
      <c r="A313" s="5" t="s">
        <v>555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0</v>
      </c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>
        <v>0</v>
      </c>
      <c r="AT313" t="s">
        <v>555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0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  <c r="BY313" s="7">
        <v>0</v>
      </c>
      <c r="BZ313" s="7">
        <v>0</v>
      </c>
      <c r="CA313" s="7">
        <v>0</v>
      </c>
      <c r="CB313" s="7">
        <v>0</v>
      </c>
      <c r="CC313" s="7">
        <v>0</v>
      </c>
      <c r="CD313" s="7">
        <v>0</v>
      </c>
      <c r="CE313" s="7">
        <v>0</v>
      </c>
      <c r="CF313" s="7">
        <v>0</v>
      </c>
      <c r="CG313" s="7">
        <v>0</v>
      </c>
      <c r="CH313" s="7">
        <v>0</v>
      </c>
      <c r="CI313">
        <f>0</f>
        <v>0</v>
      </c>
      <c r="CJ313">
        <v>0</v>
      </c>
    </row>
    <row r="314" spans="1:88" x14ac:dyDescent="0.25">
      <c r="A314" s="5" t="s">
        <v>549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>
        <v>0</v>
      </c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>
        <v>0</v>
      </c>
      <c r="AT314" t="s">
        <v>549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0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  <c r="BY314" s="7">
        <v>0</v>
      </c>
      <c r="BZ314" s="7">
        <v>0</v>
      </c>
      <c r="CA314" s="7">
        <v>0</v>
      </c>
      <c r="CB314" s="7">
        <v>0</v>
      </c>
      <c r="CC314" s="7">
        <v>0</v>
      </c>
      <c r="CD314" s="7">
        <v>0</v>
      </c>
      <c r="CE314" s="7">
        <v>0</v>
      </c>
      <c r="CF314" s="7">
        <v>0</v>
      </c>
      <c r="CG314" s="7">
        <v>0</v>
      </c>
      <c r="CH314" s="7">
        <v>0</v>
      </c>
      <c r="CI314">
        <f>0</f>
        <v>0</v>
      </c>
      <c r="CJ314">
        <v>0</v>
      </c>
    </row>
    <row r="315" spans="1:88" x14ac:dyDescent="0.25">
      <c r="A315" s="5" t="s">
        <v>541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>
        <v>1858.5540000000001</v>
      </c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>
        <v>1858.5540000000001</v>
      </c>
      <c r="AT315" t="s">
        <v>541</v>
      </c>
      <c r="AU315" s="7">
        <f t="shared" ref="AU315:BT315" si="372">(0)/1858.554</f>
        <v>0</v>
      </c>
      <c r="AV315" s="7">
        <f t="shared" si="372"/>
        <v>0</v>
      </c>
      <c r="AW315" s="7">
        <f t="shared" si="372"/>
        <v>0</v>
      </c>
      <c r="AX315" s="7">
        <f t="shared" si="372"/>
        <v>0</v>
      </c>
      <c r="AY315" s="7">
        <f t="shared" si="372"/>
        <v>0</v>
      </c>
      <c r="AZ315" s="7">
        <f t="shared" si="372"/>
        <v>0</v>
      </c>
      <c r="BA315" s="7">
        <f t="shared" si="372"/>
        <v>0</v>
      </c>
      <c r="BB315" s="7">
        <f t="shared" si="372"/>
        <v>0</v>
      </c>
      <c r="BC315" s="7">
        <f t="shared" si="372"/>
        <v>0</v>
      </c>
      <c r="BD315" s="7">
        <f t="shared" si="372"/>
        <v>0</v>
      </c>
      <c r="BE315" s="7">
        <f t="shared" si="372"/>
        <v>0</v>
      </c>
      <c r="BF315" s="7">
        <f t="shared" si="372"/>
        <v>0</v>
      </c>
      <c r="BG315" s="7">
        <f t="shared" si="372"/>
        <v>0</v>
      </c>
      <c r="BH315" s="7">
        <f t="shared" si="372"/>
        <v>0</v>
      </c>
      <c r="BI315" s="7">
        <f t="shared" si="372"/>
        <v>0</v>
      </c>
      <c r="BJ315" s="7">
        <f t="shared" si="372"/>
        <v>0</v>
      </c>
      <c r="BK315" s="7">
        <f t="shared" si="372"/>
        <v>0</v>
      </c>
      <c r="BL315" s="7">
        <f t="shared" si="372"/>
        <v>0</v>
      </c>
      <c r="BM315" s="7">
        <f t="shared" si="372"/>
        <v>0</v>
      </c>
      <c r="BN315" s="7">
        <f t="shared" si="372"/>
        <v>0</v>
      </c>
      <c r="BO315" s="7">
        <f t="shared" si="372"/>
        <v>0</v>
      </c>
      <c r="BP315" s="7">
        <f t="shared" si="372"/>
        <v>0</v>
      </c>
      <c r="BQ315" s="7">
        <f t="shared" si="372"/>
        <v>0</v>
      </c>
      <c r="BR315" s="7">
        <f t="shared" si="372"/>
        <v>0</v>
      </c>
      <c r="BS315" s="7">
        <f t="shared" si="372"/>
        <v>0</v>
      </c>
      <c r="BT315" s="7">
        <f t="shared" si="372"/>
        <v>0</v>
      </c>
      <c r="BU315" s="7">
        <v>1</v>
      </c>
      <c r="BV315" s="7">
        <f t="shared" ref="BV315:CH315" si="373">(0)/1858.554</f>
        <v>0</v>
      </c>
      <c r="BW315" s="7">
        <f t="shared" si="373"/>
        <v>0</v>
      </c>
      <c r="BX315" s="7">
        <f t="shared" si="373"/>
        <v>0</v>
      </c>
      <c r="BY315" s="7">
        <f t="shared" si="373"/>
        <v>0</v>
      </c>
      <c r="BZ315" s="7">
        <f t="shared" si="373"/>
        <v>0</v>
      </c>
      <c r="CA315" s="7">
        <f t="shared" si="373"/>
        <v>0</v>
      </c>
      <c r="CB315" s="7">
        <f t="shared" si="373"/>
        <v>0</v>
      </c>
      <c r="CC315" s="7">
        <f t="shared" si="373"/>
        <v>0</v>
      </c>
      <c r="CD315" s="7">
        <f t="shared" si="373"/>
        <v>0</v>
      </c>
      <c r="CE315" s="7">
        <f t="shared" si="373"/>
        <v>0</v>
      </c>
      <c r="CF315" s="7">
        <f t="shared" si="373"/>
        <v>0</v>
      </c>
      <c r="CG315" s="7">
        <f t="shared" si="373"/>
        <v>0</v>
      </c>
      <c r="CH315" s="7">
        <f t="shared" si="373"/>
        <v>0</v>
      </c>
      <c r="CI315">
        <f>0</f>
        <v>0</v>
      </c>
      <c r="CJ315">
        <v>1858.5540000000001</v>
      </c>
    </row>
    <row r="316" spans="1:88" x14ac:dyDescent="0.25">
      <c r="A316" s="5" t="s">
        <v>540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>
        <v>619.51800000000003</v>
      </c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>
        <v>619.51800000000003</v>
      </c>
      <c r="AT316" t="s">
        <v>540</v>
      </c>
      <c r="AU316" s="7">
        <f t="shared" ref="AU316:BT316" si="374">(0)/619.518</f>
        <v>0</v>
      </c>
      <c r="AV316" s="7">
        <f t="shared" si="374"/>
        <v>0</v>
      </c>
      <c r="AW316" s="7">
        <f t="shared" si="374"/>
        <v>0</v>
      </c>
      <c r="AX316" s="7">
        <f t="shared" si="374"/>
        <v>0</v>
      </c>
      <c r="AY316" s="7">
        <f t="shared" si="374"/>
        <v>0</v>
      </c>
      <c r="AZ316" s="7">
        <f t="shared" si="374"/>
        <v>0</v>
      </c>
      <c r="BA316" s="7">
        <f t="shared" si="374"/>
        <v>0</v>
      </c>
      <c r="BB316" s="7">
        <f t="shared" si="374"/>
        <v>0</v>
      </c>
      <c r="BC316" s="7">
        <f t="shared" si="374"/>
        <v>0</v>
      </c>
      <c r="BD316" s="7">
        <f t="shared" si="374"/>
        <v>0</v>
      </c>
      <c r="BE316" s="7">
        <f t="shared" si="374"/>
        <v>0</v>
      </c>
      <c r="BF316" s="7">
        <f t="shared" si="374"/>
        <v>0</v>
      </c>
      <c r="BG316" s="7">
        <f t="shared" si="374"/>
        <v>0</v>
      </c>
      <c r="BH316" s="7">
        <f t="shared" si="374"/>
        <v>0</v>
      </c>
      <c r="BI316" s="7">
        <f t="shared" si="374"/>
        <v>0</v>
      </c>
      <c r="BJ316" s="7">
        <f t="shared" si="374"/>
        <v>0</v>
      </c>
      <c r="BK316" s="7">
        <f t="shared" si="374"/>
        <v>0</v>
      </c>
      <c r="BL316" s="7">
        <f t="shared" si="374"/>
        <v>0</v>
      </c>
      <c r="BM316" s="7">
        <f t="shared" si="374"/>
        <v>0</v>
      </c>
      <c r="BN316" s="7">
        <f t="shared" si="374"/>
        <v>0</v>
      </c>
      <c r="BO316" s="7">
        <f t="shared" si="374"/>
        <v>0</v>
      </c>
      <c r="BP316" s="7">
        <f t="shared" si="374"/>
        <v>0</v>
      </c>
      <c r="BQ316" s="7">
        <f t="shared" si="374"/>
        <v>0</v>
      </c>
      <c r="BR316" s="7">
        <f t="shared" si="374"/>
        <v>0</v>
      </c>
      <c r="BS316" s="7">
        <f t="shared" si="374"/>
        <v>0</v>
      </c>
      <c r="BT316" s="7">
        <f t="shared" si="374"/>
        <v>0</v>
      </c>
      <c r="BU316" s="7">
        <v>1</v>
      </c>
      <c r="BV316" s="7">
        <f t="shared" ref="BV316:CH316" si="375">(0)/619.518</f>
        <v>0</v>
      </c>
      <c r="BW316" s="7">
        <f t="shared" si="375"/>
        <v>0</v>
      </c>
      <c r="BX316" s="7">
        <f t="shared" si="375"/>
        <v>0</v>
      </c>
      <c r="BY316" s="7">
        <f t="shared" si="375"/>
        <v>0</v>
      </c>
      <c r="BZ316" s="7">
        <f t="shared" si="375"/>
        <v>0</v>
      </c>
      <c r="CA316" s="7">
        <f t="shared" si="375"/>
        <v>0</v>
      </c>
      <c r="CB316" s="7">
        <f t="shared" si="375"/>
        <v>0</v>
      </c>
      <c r="CC316" s="7">
        <f t="shared" si="375"/>
        <v>0</v>
      </c>
      <c r="CD316" s="7">
        <f t="shared" si="375"/>
        <v>0</v>
      </c>
      <c r="CE316" s="7">
        <f t="shared" si="375"/>
        <v>0</v>
      </c>
      <c r="CF316" s="7">
        <f t="shared" si="375"/>
        <v>0</v>
      </c>
      <c r="CG316" s="7">
        <f t="shared" si="375"/>
        <v>0</v>
      </c>
      <c r="CH316" s="7">
        <f t="shared" si="375"/>
        <v>0</v>
      </c>
      <c r="CI316">
        <f>0</f>
        <v>0</v>
      </c>
      <c r="CJ316">
        <v>619.51800000000003</v>
      </c>
    </row>
    <row r="317" spans="1:88" x14ac:dyDescent="0.25">
      <c r="A317" s="5" t="s">
        <v>542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>
        <v>0</v>
      </c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>
        <v>0</v>
      </c>
      <c r="AT317" t="s">
        <v>542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  <c r="BY317" s="7">
        <v>0</v>
      </c>
      <c r="BZ317" s="7">
        <v>0</v>
      </c>
      <c r="CA317" s="7">
        <v>0</v>
      </c>
      <c r="CB317" s="7">
        <v>0</v>
      </c>
      <c r="CC317" s="7">
        <v>0</v>
      </c>
      <c r="CD317" s="7">
        <v>0</v>
      </c>
      <c r="CE317" s="7">
        <v>0</v>
      </c>
      <c r="CF317" s="7">
        <v>0</v>
      </c>
      <c r="CG317" s="7">
        <v>0</v>
      </c>
      <c r="CH317" s="7">
        <v>0</v>
      </c>
      <c r="CI317">
        <f>0</f>
        <v>0</v>
      </c>
      <c r="CJ317">
        <v>0</v>
      </c>
    </row>
    <row r="318" spans="1:88" x14ac:dyDescent="0.25">
      <c r="A318" s="5" t="s">
        <v>544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>
        <v>0</v>
      </c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>
        <v>0</v>
      </c>
      <c r="AT318" t="s">
        <v>544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  <c r="BY318" s="7">
        <v>0</v>
      </c>
      <c r="BZ318" s="7">
        <v>0</v>
      </c>
      <c r="CA318" s="7">
        <v>0</v>
      </c>
      <c r="CB318" s="7">
        <v>0</v>
      </c>
      <c r="CC318" s="7">
        <v>0</v>
      </c>
      <c r="CD318" s="7">
        <v>0</v>
      </c>
      <c r="CE318" s="7">
        <v>0</v>
      </c>
      <c r="CF318" s="7">
        <v>0</v>
      </c>
      <c r="CG318" s="7">
        <v>0</v>
      </c>
      <c r="CH318" s="7">
        <v>0</v>
      </c>
      <c r="CI318">
        <f>0</f>
        <v>0</v>
      </c>
      <c r="CJ318">
        <v>0</v>
      </c>
    </row>
    <row r="319" spans="1:88" x14ac:dyDescent="0.25">
      <c r="A319" s="5" t="s">
        <v>543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>
        <v>0</v>
      </c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>
        <v>0</v>
      </c>
      <c r="AT319" t="s">
        <v>543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0</v>
      </c>
      <c r="BR319" s="7">
        <v>0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  <c r="BY319" s="7">
        <v>0</v>
      </c>
      <c r="BZ319" s="7">
        <v>0</v>
      </c>
      <c r="CA319" s="7">
        <v>0</v>
      </c>
      <c r="CB319" s="7">
        <v>0</v>
      </c>
      <c r="CC319" s="7">
        <v>0</v>
      </c>
      <c r="CD319" s="7">
        <v>0</v>
      </c>
      <c r="CE319" s="7">
        <v>0</v>
      </c>
      <c r="CF319" s="7">
        <v>0</v>
      </c>
      <c r="CG319" s="7">
        <v>0</v>
      </c>
      <c r="CH319" s="7">
        <v>0</v>
      </c>
      <c r="CI319">
        <f>0</f>
        <v>0</v>
      </c>
      <c r="CJ319">
        <v>0</v>
      </c>
    </row>
    <row r="320" spans="1:88" x14ac:dyDescent="0.25">
      <c r="A320" s="5" t="s">
        <v>546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>
        <v>619.51800000000003</v>
      </c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>
        <v>619.51800000000003</v>
      </c>
      <c r="AT320" t="s">
        <v>546</v>
      </c>
      <c r="AU320" s="7">
        <f t="shared" ref="AU320:BD321" si="376">(0)/619.518</f>
        <v>0</v>
      </c>
      <c r="AV320" s="7">
        <f t="shared" si="376"/>
        <v>0</v>
      </c>
      <c r="AW320" s="7">
        <f t="shared" si="376"/>
        <v>0</v>
      </c>
      <c r="AX320" s="7">
        <f t="shared" si="376"/>
        <v>0</v>
      </c>
      <c r="AY320" s="7">
        <f t="shared" si="376"/>
        <v>0</v>
      </c>
      <c r="AZ320" s="7">
        <f t="shared" si="376"/>
        <v>0</v>
      </c>
      <c r="BA320" s="7">
        <f t="shared" si="376"/>
        <v>0</v>
      </c>
      <c r="BB320" s="7">
        <f t="shared" si="376"/>
        <v>0</v>
      </c>
      <c r="BC320" s="7">
        <f t="shared" si="376"/>
        <v>0</v>
      </c>
      <c r="BD320" s="7">
        <f t="shared" si="376"/>
        <v>0</v>
      </c>
      <c r="BE320" s="7">
        <f t="shared" ref="BE320:BN321" si="377">(0)/619.518</f>
        <v>0</v>
      </c>
      <c r="BF320" s="7">
        <f t="shared" si="377"/>
        <v>0</v>
      </c>
      <c r="BG320" s="7">
        <f t="shared" si="377"/>
        <v>0</v>
      </c>
      <c r="BH320" s="7">
        <f t="shared" si="377"/>
        <v>0</v>
      </c>
      <c r="BI320" s="7">
        <f t="shared" si="377"/>
        <v>0</v>
      </c>
      <c r="BJ320" s="7">
        <f t="shared" si="377"/>
        <v>0</v>
      </c>
      <c r="BK320" s="7">
        <f t="shared" si="377"/>
        <v>0</v>
      </c>
      <c r="BL320" s="7">
        <f t="shared" si="377"/>
        <v>0</v>
      </c>
      <c r="BM320" s="7">
        <f t="shared" si="377"/>
        <v>0</v>
      </c>
      <c r="BN320" s="7">
        <f t="shared" si="377"/>
        <v>0</v>
      </c>
      <c r="BO320" s="7">
        <f t="shared" ref="BO320:BT321" si="378">(0)/619.518</f>
        <v>0</v>
      </c>
      <c r="BP320" s="7">
        <f t="shared" si="378"/>
        <v>0</v>
      </c>
      <c r="BQ320" s="7">
        <f t="shared" si="378"/>
        <v>0</v>
      </c>
      <c r="BR320" s="7">
        <f t="shared" si="378"/>
        <v>0</v>
      </c>
      <c r="BS320" s="7">
        <f t="shared" si="378"/>
        <v>0</v>
      </c>
      <c r="BT320" s="7">
        <f t="shared" si="378"/>
        <v>0</v>
      </c>
      <c r="BU320" s="7">
        <v>1</v>
      </c>
      <c r="BV320" s="7">
        <f t="shared" ref="BV320:CH321" si="379">(0)/619.518</f>
        <v>0</v>
      </c>
      <c r="BW320" s="7">
        <f t="shared" si="379"/>
        <v>0</v>
      </c>
      <c r="BX320" s="7">
        <f t="shared" si="379"/>
        <v>0</v>
      </c>
      <c r="BY320" s="7">
        <f t="shared" si="379"/>
        <v>0</v>
      </c>
      <c r="BZ320" s="7">
        <f t="shared" si="379"/>
        <v>0</v>
      </c>
      <c r="CA320" s="7">
        <f t="shared" si="379"/>
        <v>0</v>
      </c>
      <c r="CB320" s="7">
        <f t="shared" si="379"/>
        <v>0</v>
      </c>
      <c r="CC320" s="7">
        <f t="shared" si="379"/>
        <v>0</v>
      </c>
      <c r="CD320" s="7">
        <f t="shared" si="379"/>
        <v>0</v>
      </c>
      <c r="CE320" s="7">
        <f t="shared" si="379"/>
        <v>0</v>
      </c>
      <c r="CF320" s="7">
        <f t="shared" si="379"/>
        <v>0</v>
      </c>
      <c r="CG320" s="7">
        <f t="shared" si="379"/>
        <v>0</v>
      </c>
      <c r="CH320" s="7">
        <f t="shared" si="379"/>
        <v>0</v>
      </c>
      <c r="CI320">
        <f>0</f>
        <v>0</v>
      </c>
      <c r="CJ320">
        <v>619.51800000000003</v>
      </c>
    </row>
    <row r="321" spans="1:88" x14ac:dyDescent="0.25">
      <c r="A321" s="5" t="s">
        <v>545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>
        <v>619.51800000000003</v>
      </c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>
        <v>619.51800000000003</v>
      </c>
      <c r="AT321" t="s">
        <v>545</v>
      </c>
      <c r="AU321" s="7">
        <f t="shared" si="376"/>
        <v>0</v>
      </c>
      <c r="AV321" s="7">
        <f t="shared" si="376"/>
        <v>0</v>
      </c>
      <c r="AW321" s="7">
        <f t="shared" si="376"/>
        <v>0</v>
      </c>
      <c r="AX321" s="7">
        <f t="shared" si="376"/>
        <v>0</v>
      </c>
      <c r="AY321" s="7">
        <f t="shared" si="376"/>
        <v>0</v>
      </c>
      <c r="AZ321" s="7">
        <f t="shared" si="376"/>
        <v>0</v>
      </c>
      <c r="BA321" s="7">
        <f t="shared" si="376"/>
        <v>0</v>
      </c>
      <c r="BB321" s="7">
        <f t="shared" si="376"/>
        <v>0</v>
      </c>
      <c r="BC321" s="7">
        <f t="shared" si="376"/>
        <v>0</v>
      </c>
      <c r="BD321" s="7">
        <f t="shared" si="376"/>
        <v>0</v>
      </c>
      <c r="BE321" s="7">
        <f t="shared" si="377"/>
        <v>0</v>
      </c>
      <c r="BF321" s="7">
        <f t="shared" si="377"/>
        <v>0</v>
      </c>
      <c r="BG321" s="7">
        <f t="shared" si="377"/>
        <v>0</v>
      </c>
      <c r="BH321" s="7">
        <f t="shared" si="377"/>
        <v>0</v>
      </c>
      <c r="BI321" s="7">
        <f t="shared" si="377"/>
        <v>0</v>
      </c>
      <c r="BJ321" s="7">
        <f t="shared" si="377"/>
        <v>0</v>
      </c>
      <c r="BK321" s="7">
        <f t="shared" si="377"/>
        <v>0</v>
      </c>
      <c r="BL321" s="7">
        <f t="shared" si="377"/>
        <v>0</v>
      </c>
      <c r="BM321" s="7">
        <f t="shared" si="377"/>
        <v>0</v>
      </c>
      <c r="BN321" s="7">
        <f t="shared" si="377"/>
        <v>0</v>
      </c>
      <c r="BO321" s="7">
        <f t="shared" si="378"/>
        <v>0</v>
      </c>
      <c r="BP321" s="7">
        <f t="shared" si="378"/>
        <v>0</v>
      </c>
      <c r="BQ321" s="7">
        <f t="shared" si="378"/>
        <v>0</v>
      </c>
      <c r="BR321" s="7">
        <f t="shared" si="378"/>
        <v>0</v>
      </c>
      <c r="BS321" s="7">
        <f t="shared" si="378"/>
        <v>0</v>
      </c>
      <c r="BT321" s="7">
        <f t="shared" si="378"/>
        <v>0</v>
      </c>
      <c r="BU321" s="7">
        <v>1</v>
      </c>
      <c r="BV321" s="7">
        <f t="shared" si="379"/>
        <v>0</v>
      </c>
      <c r="BW321" s="7">
        <f t="shared" si="379"/>
        <v>0</v>
      </c>
      <c r="BX321" s="7">
        <f t="shared" si="379"/>
        <v>0</v>
      </c>
      <c r="BY321" s="7">
        <f t="shared" si="379"/>
        <v>0</v>
      </c>
      <c r="BZ321" s="7">
        <f t="shared" si="379"/>
        <v>0</v>
      </c>
      <c r="CA321" s="7">
        <f t="shared" si="379"/>
        <v>0</v>
      </c>
      <c r="CB321" s="7">
        <f t="shared" si="379"/>
        <v>0</v>
      </c>
      <c r="CC321" s="7">
        <f t="shared" si="379"/>
        <v>0</v>
      </c>
      <c r="CD321" s="7">
        <f t="shared" si="379"/>
        <v>0</v>
      </c>
      <c r="CE321" s="7">
        <f t="shared" si="379"/>
        <v>0</v>
      </c>
      <c r="CF321" s="7">
        <f t="shared" si="379"/>
        <v>0</v>
      </c>
      <c r="CG321" s="7">
        <f t="shared" si="379"/>
        <v>0</v>
      </c>
      <c r="CH321" s="7">
        <f t="shared" si="379"/>
        <v>0</v>
      </c>
      <c r="CI321">
        <f>0</f>
        <v>0</v>
      </c>
      <c r="CJ321">
        <v>619.51800000000003</v>
      </c>
    </row>
    <row r="322" spans="1:88" x14ac:dyDescent="0.25">
      <c r="A322" s="5" t="s">
        <v>548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>
        <v>0</v>
      </c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>
        <v>0</v>
      </c>
      <c r="AT322" t="s">
        <v>548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0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  <c r="BY322" s="7">
        <v>0</v>
      </c>
      <c r="BZ322" s="7">
        <v>0</v>
      </c>
      <c r="CA322" s="7">
        <v>0</v>
      </c>
      <c r="CB322" s="7">
        <v>0</v>
      </c>
      <c r="CC322" s="7">
        <v>0</v>
      </c>
      <c r="CD322" s="7">
        <v>0</v>
      </c>
      <c r="CE322" s="7">
        <v>0</v>
      </c>
      <c r="CF322" s="7">
        <v>0</v>
      </c>
      <c r="CG322" s="7">
        <v>0</v>
      </c>
      <c r="CH322" s="7">
        <v>0</v>
      </c>
      <c r="CI322">
        <f>0</f>
        <v>0</v>
      </c>
      <c r="CJ322">
        <v>0</v>
      </c>
    </row>
    <row r="323" spans="1:88" x14ac:dyDescent="0.25">
      <c r="A323" s="5" t="s">
        <v>547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>
        <v>0</v>
      </c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>
        <v>0</v>
      </c>
      <c r="AT323" t="s">
        <v>547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  <c r="BY323" s="7">
        <v>0</v>
      </c>
      <c r="BZ323" s="7">
        <v>0</v>
      </c>
      <c r="CA323" s="7">
        <v>0</v>
      </c>
      <c r="CB323" s="7">
        <v>0</v>
      </c>
      <c r="CC323" s="7">
        <v>0</v>
      </c>
      <c r="CD323" s="7">
        <v>0</v>
      </c>
      <c r="CE323" s="7">
        <v>0</v>
      </c>
      <c r="CF323" s="7">
        <v>0</v>
      </c>
      <c r="CG323" s="7">
        <v>0</v>
      </c>
      <c r="CH323" s="7">
        <v>0</v>
      </c>
      <c r="CI323">
        <f>0</f>
        <v>0</v>
      </c>
      <c r="CJ323">
        <v>0</v>
      </c>
    </row>
    <row r="324" spans="1:88" x14ac:dyDescent="0.25">
      <c r="A324" s="5" t="s">
        <v>550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>
        <v>0</v>
      </c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>
        <v>0</v>
      </c>
      <c r="AT324" t="s">
        <v>550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0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  <c r="BY324" s="7">
        <v>0</v>
      </c>
      <c r="BZ324" s="7">
        <v>0</v>
      </c>
      <c r="CA324" s="7">
        <v>0</v>
      </c>
      <c r="CB324" s="7">
        <v>0</v>
      </c>
      <c r="CC324" s="7">
        <v>0</v>
      </c>
      <c r="CD324" s="7">
        <v>0</v>
      </c>
      <c r="CE324" s="7">
        <v>0</v>
      </c>
      <c r="CF324" s="7">
        <v>0</v>
      </c>
      <c r="CG324" s="7">
        <v>0</v>
      </c>
      <c r="CH324" s="7">
        <v>0</v>
      </c>
      <c r="CI324">
        <f>0</f>
        <v>0</v>
      </c>
      <c r="CJ324">
        <v>0</v>
      </c>
    </row>
    <row r="325" spans="1:88" x14ac:dyDescent="0.25">
      <c r="A325" s="5" t="s">
        <v>551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>
        <v>0</v>
      </c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>
        <v>0</v>
      </c>
      <c r="AT325" t="s">
        <v>551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0</v>
      </c>
      <c r="BR325" s="7">
        <v>0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  <c r="BY325" s="7">
        <v>0</v>
      </c>
      <c r="BZ325" s="7">
        <v>0</v>
      </c>
      <c r="CA325" s="7">
        <v>0</v>
      </c>
      <c r="CB325" s="7">
        <v>0</v>
      </c>
      <c r="CC325" s="7">
        <v>0</v>
      </c>
      <c r="CD325" s="7">
        <v>0</v>
      </c>
      <c r="CE325" s="7">
        <v>0</v>
      </c>
      <c r="CF325" s="7">
        <v>0</v>
      </c>
      <c r="CG325" s="7">
        <v>0</v>
      </c>
      <c r="CH325" s="7">
        <v>0</v>
      </c>
      <c r="CI325">
        <f>0</f>
        <v>0</v>
      </c>
      <c r="CJ325">
        <v>0</v>
      </c>
    </row>
    <row r="326" spans="1:88" x14ac:dyDescent="0.25">
      <c r="A326" s="5" t="s">
        <v>554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>
        <v>0</v>
      </c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>
        <v>0</v>
      </c>
      <c r="AT326" t="s">
        <v>554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0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  <c r="BY326" s="7">
        <v>0</v>
      </c>
      <c r="BZ326" s="7">
        <v>0</v>
      </c>
      <c r="CA326" s="7">
        <v>0</v>
      </c>
      <c r="CB326" s="7">
        <v>0</v>
      </c>
      <c r="CC326" s="7">
        <v>0</v>
      </c>
      <c r="CD326" s="7">
        <v>0</v>
      </c>
      <c r="CE326" s="7">
        <v>0</v>
      </c>
      <c r="CF326" s="7">
        <v>0</v>
      </c>
      <c r="CG326" s="7">
        <v>0</v>
      </c>
      <c r="CH326" s="7">
        <v>0</v>
      </c>
      <c r="CI326">
        <f>0</f>
        <v>0</v>
      </c>
      <c r="CJ326">
        <v>0</v>
      </c>
    </row>
    <row r="327" spans="1:88" x14ac:dyDescent="0.25">
      <c r="A327" s="5" t="s">
        <v>553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619.51800000000003</v>
      </c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>
        <v>619.51800000000003</v>
      </c>
      <c r="AT327" t="s">
        <v>553</v>
      </c>
      <c r="AU327" s="7">
        <f t="shared" ref="AU327:BT327" si="380">(0)/619.518</f>
        <v>0</v>
      </c>
      <c r="AV327" s="7">
        <f t="shared" si="380"/>
        <v>0</v>
      </c>
      <c r="AW327" s="7">
        <f t="shared" si="380"/>
        <v>0</v>
      </c>
      <c r="AX327" s="7">
        <f t="shared" si="380"/>
        <v>0</v>
      </c>
      <c r="AY327" s="7">
        <f t="shared" si="380"/>
        <v>0</v>
      </c>
      <c r="AZ327" s="7">
        <f t="shared" si="380"/>
        <v>0</v>
      </c>
      <c r="BA327" s="7">
        <f t="shared" si="380"/>
        <v>0</v>
      </c>
      <c r="BB327" s="7">
        <f t="shared" si="380"/>
        <v>0</v>
      </c>
      <c r="BC327" s="7">
        <f t="shared" si="380"/>
        <v>0</v>
      </c>
      <c r="BD327" s="7">
        <f t="shared" si="380"/>
        <v>0</v>
      </c>
      <c r="BE327" s="7">
        <f t="shared" si="380"/>
        <v>0</v>
      </c>
      <c r="BF327" s="7">
        <f t="shared" si="380"/>
        <v>0</v>
      </c>
      <c r="BG327" s="7">
        <f t="shared" si="380"/>
        <v>0</v>
      </c>
      <c r="BH327" s="7">
        <f t="shared" si="380"/>
        <v>0</v>
      </c>
      <c r="BI327" s="7">
        <f t="shared" si="380"/>
        <v>0</v>
      </c>
      <c r="BJ327" s="7">
        <f t="shared" si="380"/>
        <v>0</v>
      </c>
      <c r="BK327" s="7">
        <f t="shared" si="380"/>
        <v>0</v>
      </c>
      <c r="BL327" s="7">
        <f t="shared" si="380"/>
        <v>0</v>
      </c>
      <c r="BM327" s="7">
        <f t="shared" si="380"/>
        <v>0</v>
      </c>
      <c r="BN327" s="7">
        <f t="shared" si="380"/>
        <v>0</v>
      </c>
      <c r="BO327" s="7">
        <f t="shared" si="380"/>
        <v>0</v>
      </c>
      <c r="BP327" s="7">
        <f t="shared" si="380"/>
        <v>0</v>
      </c>
      <c r="BQ327" s="7">
        <f t="shared" si="380"/>
        <v>0</v>
      </c>
      <c r="BR327" s="7">
        <f t="shared" si="380"/>
        <v>0</v>
      </c>
      <c r="BS327" s="7">
        <f t="shared" si="380"/>
        <v>0</v>
      </c>
      <c r="BT327" s="7">
        <f t="shared" si="380"/>
        <v>0</v>
      </c>
      <c r="BU327" s="7">
        <v>1</v>
      </c>
      <c r="BV327" s="7">
        <f t="shared" ref="BV327:CH327" si="381">(0)/619.518</f>
        <v>0</v>
      </c>
      <c r="BW327" s="7">
        <f t="shared" si="381"/>
        <v>0</v>
      </c>
      <c r="BX327" s="7">
        <f t="shared" si="381"/>
        <v>0</v>
      </c>
      <c r="BY327" s="7">
        <f t="shared" si="381"/>
        <v>0</v>
      </c>
      <c r="BZ327" s="7">
        <f t="shared" si="381"/>
        <v>0</v>
      </c>
      <c r="CA327" s="7">
        <f t="shared" si="381"/>
        <v>0</v>
      </c>
      <c r="CB327" s="7">
        <f t="shared" si="381"/>
        <v>0</v>
      </c>
      <c r="CC327" s="7">
        <f t="shared" si="381"/>
        <v>0</v>
      </c>
      <c r="CD327" s="7">
        <f t="shared" si="381"/>
        <v>0</v>
      </c>
      <c r="CE327" s="7">
        <f t="shared" si="381"/>
        <v>0</v>
      </c>
      <c r="CF327" s="7">
        <f t="shared" si="381"/>
        <v>0</v>
      </c>
      <c r="CG327" s="7">
        <f t="shared" si="381"/>
        <v>0</v>
      </c>
      <c r="CH327" s="7">
        <f t="shared" si="381"/>
        <v>0</v>
      </c>
      <c r="CI327">
        <f>0</f>
        <v>0</v>
      </c>
      <c r="CJ327">
        <v>619.51800000000003</v>
      </c>
    </row>
    <row r="328" spans="1:88" x14ac:dyDescent="0.25">
      <c r="A328" s="5" t="s">
        <v>552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>
        <v>0</v>
      </c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>
        <v>0</v>
      </c>
      <c r="AT328" t="s">
        <v>552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  <c r="BY328" s="7">
        <v>0</v>
      </c>
      <c r="BZ328" s="7">
        <v>0</v>
      </c>
      <c r="CA328" s="7">
        <v>0</v>
      </c>
      <c r="CB328" s="7">
        <v>0</v>
      </c>
      <c r="CC328" s="7">
        <v>0</v>
      </c>
      <c r="CD328" s="7">
        <v>0</v>
      </c>
      <c r="CE328" s="7">
        <v>0</v>
      </c>
      <c r="CF328" s="7">
        <v>0</v>
      </c>
      <c r="CG328" s="7">
        <v>0</v>
      </c>
      <c r="CH328" s="7">
        <v>0</v>
      </c>
      <c r="CI328">
        <f>0</f>
        <v>0</v>
      </c>
      <c r="CJ328">
        <v>0</v>
      </c>
    </row>
    <row r="329" spans="1:88" x14ac:dyDescent="0.25">
      <c r="A329" s="5" t="s">
        <v>556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>
        <v>0</v>
      </c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>
        <v>0</v>
      </c>
      <c r="AT329" t="s">
        <v>556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0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  <c r="BY329" s="7">
        <v>0</v>
      </c>
      <c r="BZ329" s="7">
        <v>0</v>
      </c>
      <c r="CA329" s="7">
        <v>0</v>
      </c>
      <c r="CB329" s="7">
        <v>0</v>
      </c>
      <c r="CC329" s="7">
        <v>0</v>
      </c>
      <c r="CD329" s="7">
        <v>0</v>
      </c>
      <c r="CE329" s="7">
        <v>0</v>
      </c>
      <c r="CF329" s="7">
        <v>0</v>
      </c>
      <c r="CG329" s="7">
        <v>0</v>
      </c>
      <c r="CH329" s="7">
        <v>0</v>
      </c>
      <c r="CI329">
        <f>0</f>
        <v>0</v>
      </c>
      <c r="CJ329">
        <v>0</v>
      </c>
    </row>
    <row r="330" spans="1:88" x14ac:dyDescent="0.25">
      <c r="A330" s="5" t="s">
        <v>557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>
        <v>619.51800000000003</v>
      </c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>
        <v>619.51800000000003</v>
      </c>
      <c r="AT330" t="s">
        <v>557</v>
      </c>
      <c r="AU330" s="7">
        <f t="shared" ref="AU330:BT330" si="382">(0)/619.518</f>
        <v>0</v>
      </c>
      <c r="AV330" s="7">
        <f t="shared" si="382"/>
        <v>0</v>
      </c>
      <c r="AW330" s="7">
        <f t="shared" si="382"/>
        <v>0</v>
      </c>
      <c r="AX330" s="7">
        <f t="shared" si="382"/>
        <v>0</v>
      </c>
      <c r="AY330" s="7">
        <f t="shared" si="382"/>
        <v>0</v>
      </c>
      <c r="AZ330" s="7">
        <f t="shared" si="382"/>
        <v>0</v>
      </c>
      <c r="BA330" s="7">
        <f t="shared" si="382"/>
        <v>0</v>
      </c>
      <c r="BB330" s="7">
        <f t="shared" si="382"/>
        <v>0</v>
      </c>
      <c r="BC330" s="7">
        <f t="shared" si="382"/>
        <v>0</v>
      </c>
      <c r="BD330" s="7">
        <f t="shared" si="382"/>
        <v>0</v>
      </c>
      <c r="BE330" s="7">
        <f t="shared" si="382"/>
        <v>0</v>
      </c>
      <c r="BF330" s="7">
        <f t="shared" si="382"/>
        <v>0</v>
      </c>
      <c r="BG330" s="7">
        <f t="shared" si="382"/>
        <v>0</v>
      </c>
      <c r="BH330" s="7">
        <f t="shared" si="382"/>
        <v>0</v>
      </c>
      <c r="BI330" s="7">
        <f t="shared" si="382"/>
        <v>0</v>
      </c>
      <c r="BJ330" s="7">
        <f t="shared" si="382"/>
        <v>0</v>
      </c>
      <c r="BK330" s="7">
        <f t="shared" si="382"/>
        <v>0</v>
      </c>
      <c r="BL330" s="7">
        <f t="shared" si="382"/>
        <v>0</v>
      </c>
      <c r="BM330" s="7">
        <f t="shared" si="382"/>
        <v>0</v>
      </c>
      <c r="BN330" s="7">
        <f t="shared" si="382"/>
        <v>0</v>
      </c>
      <c r="BO330" s="7">
        <f t="shared" si="382"/>
        <v>0</v>
      </c>
      <c r="BP330" s="7">
        <f t="shared" si="382"/>
        <v>0</v>
      </c>
      <c r="BQ330" s="7">
        <f t="shared" si="382"/>
        <v>0</v>
      </c>
      <c r="BR330" s="7">
        <f t="shared" si="382"/>
        <v>0</v>
      </c>
      <c r="BS330" s="7">
        <f t="shared" si="382"/>
        <v>0</v>
      </c>
      <c r="BT330" s="7">
        <f t="shared" si="382"/>
        <v>0</v>
      </c>
      <c r="BU330" s="7">
        <v>1</v>
      </c>
      <c r="BV330" s="7">
        <f t="shared" ref="BV330:CH330" si="383">(0)/619.518</f>
        <v>0</v>
      </c>
      <c r="BW330" s="7">
        <f t="shared" si="383"/>
        <v>0</v>
      </c>
      <c r="BX330" s="7">
        <f t="shared" si="383"/>
        <v>0</v>
      </c>
      <c r="BY330" s="7">
        <f t="shared" si="383"/>
        <v>0</v>
      </c>
      <c r="BZ330" s="7">
        <f t="shared" si="383"/>
        <v>0</v>
      </c>
      <c r="CA330" s="7">
        <f t="shared" si="383"/>
        <v>0</v>
      </c>
      <c r="CB330" s="7">
        <f t="shared" si="383"/>
        <v>0</v>
      </c>
      <c r="CC330" s="7">
        <f t="shared" si="383"/>
        <v>0</v>
      </c>
      <c r="CD330" s="7">
        <f t="shared" si="383"/>
        <v>0</v>
      </c>
      <c r="CE330" s="7">
        <f t="shared" si="383"/>
        <v>0</v>
      </c>
      <c r="CF330" s="7">
        <f t="shared" si="383"/>
        <v>0</v>
      </c>
      <c r="CG330" s="7">
        <f t="shared" si="383"/>
        <v>0</v>
      </c>
      <c r="CH330" s="7">
        <f t="shared" si="383"/>
        <v>0</v>
      </c>
      <c r="CI330">
        <f>0</f>
        <v>0</v>
      </c>
      <c r="CJ330">
        <v>619.51800000000003</v>
      </c>
    </row>
    <row r="331" spans="1:88" x14ac:dyDescent="0.25">
      <c r="A331" s="5" t="s">
        <v>570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>
        <v>3717.1080000000002</v>
      </c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>
        <v>3717.1080000000002</v>
      </c>
      <c r="AT331" t="s">
        <v>570</v>
      </c>
      <c r="AU331" s="7">
        <f t="shared" ref="AU331:BT331" si="384">(0)/3717.108</f>
        <v>0</v>
      </c>
      <c r="AV331" s="7">
        <f t="shared" si="384"/>
        <v>0</v>
      </c>
      <c r="AW331" s="7">
        <f t="shared" si="384"/>
        <v>0</v>
      </c>
      <c r="AX331" s="7">
        <f t="shared" si="384"/>
        <v>0</v>
      </c>
      <c r="AY331" s="7">
        <f t="shared" si="384"/>
        <v>0</v>
      </c>
      <c r="AZ331" s="7">
        <f t="shared" si="384"/>
        <v>0</v>
      </c>
      <c r="BA331" s="7">
        <f t="shared" si="384"/>
        <v>0</v>
      </c>
      <c r="BB331" s="7">
        <f t="shared" si="384"/>
        <v>0</v>
      </c>
      <c r="BC331" s="7">
        <f t="shared" si="384"/>
        <v>0</v>
      </c>
      <c r="BD331" s="7">
        <f t="shared" si="384"/>
        <v>0</v>
      </c>
      <c r="BE331" s="7">
        <f t="shared" si="384"/>
        <v>0</v>
      </c>
      <c r="BF331" s="7">
        <f t="shared" si="384"/>
        <v>0</v>
      </c>
      <c r="BG331" s="7">
        <f t="shared" si="384"/>
        <v>0</v>
      </c>
      <c r="BH331" s="7">
        <f t="shared" si="384"/>
        <v>0</v>
      </c>
      <c r="BI331" s="7">
        <f t="shared" si="384"/>
        <v>0</v>
      </c>
      <c r="BJ331" s="7">
        <f t="shared" si="384"/>
        <v>0</v>
      </c>
      <c r="BK331" s="7">
        <f t="shared" si="384"/>
        <v>0</v>
      </c>
      <c r="BL331" s="7">
        <f t="shared" si="384"/>
        <v>0</v>
      </c>
      <c r="BM331" s="7">
        <f t="shared" si="384"/>
        <v>0</v>
      </c>
      <c r="BN331" s="7">
        <f t="shared" si="384"/>
        <v>0</v>
      </c>
      <c r="BO331" s="7">
        <f t="shared" si="384"/>
        <v>0</v>
      </c>
      <c r="BP331" s="7">
        <f t="shared" si="384"/>
        <v>0</v>
      </c>
      <c r="BQ331" s="7">
        <f t="shared" si="384"/>
        <v>0</v>
      </c>
      <c r="BR331" s="7">
        <f t="shared" si="384"/>
        <v>0</v>
      </c>
      <c r="BS331" s="7">
        <f t="shared" si="384"/>
        <v>0</v>
      </c>
      <c r="BT331" s="7">
        <f t="shared" si="384"/>
        <v>0</v>
      </c>
      <c r="BU331" s="7">
        <v>1</v>
      </c>
      <c r="BV331" s="7">
        <f t="shared" ref="BV331:CH331" si="385">(0)/3717.108</f>
        <v>0</v>
      </c>
      <c r="BW331" s="7">
        <f t="shared" si="385"/>
        <v>0</v>
      </c>
      <c r="BX331" s="7">
        <f t="shared" si="385"/>
        <v>0</v>
      </c>
      <c r="BY331" s="7">
        <f t="shared" si="385"/>
        <v>0</v>
      </c>
      <c r="BZ331" s="7">
        <f t="shared" si="385"/>
        <v>0</v>
      </c>
      <c r="CA331" s="7">
        <f t="shared" si="385"/>
        <v>0</v>
      </c>
      <c r="CB331" s="7">
        <f t="shared" si="385"/>
        <v>0</v>
      </c>
      <c r="CC331" s="7">
        <f t="shared" si="385"/>
        <v>0</v>
      </c>
      <c r="CD331" s="7">
        <f t="shared" si="385"/>
        <v>0</v>
      </c>
      <c r="CE331" s="7">
        <f t="shared" si="385"/>
        <v>0</v>
      </c>
      <c r="CF331" s="7">
        <f t="shared" si="385"/>
        <v>0</v>
      </c>
      <c r="CG331" s="7">
        <f t="shared" si="385"/>
        <v>0</v>
      </c>
      <c r="CH331" s="7">
        <f t="shared" si="385"/>
        <v>0</v>
      </c>
      <c r="CI331">
        <f>0</f>
        <v>0</v>
      </c>
      <c r="CJ331">
        <v>3717.1080000000002</v>
      </c>
    </row>
    <row r="332" spans="1:88" x14ac:dyDescent="0.25">
      <c r="A332" s="5" t="s">
        <v>558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>
        <v>0</v>
      </c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>
        <v>0</v>
      </c>
      <c r="AT332" t="s">
        <v>558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0</v>
      </c>
      <c r="BR332" s="7">
        <v>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  <c r="BY332" s="7">
        <v>0</v>
      </c>
      <c r="BZ332" s="7">
        <v>0</v>
      </c>
      <c r="CA332" s="7">
        <v>0</v>
      </c>
      <c r="CB332" s="7">
        <v>0</v>
      </c>
      <c r="CC332" s="7">
        <v>0</v>
      </c>
      <c r="CD332" s="7">
        <v>0</v>
      </c>
      <c r="CE332" s="7">
        <v>0</v>
      </c>
      <c r="CF332" s="7">
        <v>0</v>
      </c>
      <c r="CG332" s="7">
        <v>0</v>
      </c>
      <c r="CH332" s="7">
        <v>0</v>
      </c>
      <c r="CI332">
        <f>0</f>
        <v>0</v>
      </c>
      <c r="CJ332">
        <v>0</v>
      </c>
    </row>
    <row r="333" spans="1:88" x14ac:dyDescent="0.25">
      <c r="A333" s="5" t="s">
        <v>559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>
        <v>6195.18</v>
      </c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>
        <v>6195.18</v>
      </c>
      <c r="AT333" t="s">
        <v>559</v>
      </c>
      <c r="AU333" s="7">
        <f t="shared" ref="AU333:BT333" si="386">(0)/6195.18</f>
        <v>0</v>
      </c>
      <c r="AV333" s="7">
        <f t="shared" si="386"/>
        <v>0</v>
      </c>
      <c r="AW333" s="7">
        <f t="shared" si="386"/>
        <v>0</v>
      </c>
      <c r="AX333" s="7">
        <f t="shared" si="386"/>
        <v>0</v>
      </c>
      <c r="AY333" s="7">
        <f t="shared" si="386"/>
        <v>0</v>
      </c>
      <c r="AZ333" s="7">
        <f t="shared" si="386"/>
        <v>0</v>
      </c>
      <c r="BA333" s="7">
        <f t="shared" si="386"/>
        <v>0</v>
      </c>
      <c r="BB333" s="7">
        <f t="shared" si="386"/>
        <v>0</v>
      </c>
      <c r="BC333" s="7">
        <f t="shared" si="386"/>
        <v>0</v>
      </c>
      <c r="BD333" s="7">
        <f t="shared" si="386"/>
        <v>0</v>
      </c>
      <c r="BE333" s="7">
        <f t="shared" si="386"/>
        <v>0</v>
      </c>
      <c r="BF333" s="7">
        <f t="shared" si="386"/>
        <v>0</v>
      </c>
      <c r="BG333" s="7">
        <f t="shared" si="386"/>
        <v>0</v>
      </c>
      <c r="BH333" s="7">
        <f t="shared" si="386"/>
        <v>0</v>
      </c>
      <c r="BI333" s="7">
        <f t="shared" si="386"/>
        <v>0</v>
      </c>
      <c r="BJ333" s="7">
        <f t="shared" si="386"/>
        <v>0</v>
      </c>
      <c r="BK333" s="7">
        <f t="shared" si="386"/>
        <v>0</v>
      </c>
      <c r="BL333" s="7">
        <f t="shared" si="386"/>
        <v>0</v>
      </c>
      <c r="BM333" s="7">
        <f t="shared" si="386"/>
        <v>0</v>
      </c>
      <c r="BN333" s="7">
        <f t="shared" si="386"/>
        <v>0</v>
      </c>
      <c r="BO333" s="7">
        <f t="shared" si="386"/>
        <v>0</v>
      </c>
      <c r="BP333" s="7">
        <f t="shared" si="386"/>
        <v>0</v>
      </c>
      <c r="BQ333" s="7">
        <f t="shared" si="386"/>
        <v>0</v>
      </c>
      <c r="BR333" s="7">
        <f t="shared" si="386"/>
        <v>0</v>
      </c>
      <c r="BS333" s="7">
        <f t="shared" si="386"/>
        <v>0</v>
      </c>
      <c r="BT333" s="7">
        <f t="shared" si="386"/>
        <v>0</v>
      </c>
      <c r="BU333" s="7">
        <v>1</v>
      </c>
      <c r="BV333" s="7">
        <f t="shared" ref="BV333:CH333" si="387">(0)/6195.18</f>
        <v>0</v>
      </c>
      <c r="BW333" s="7">
        <f t="shared" si="387"/>
        <v>0</v>
      </c>
      <c r="BX333" s="7">
        <f t="shared" si="387"/>
        <v>0</v>
      </c>
      <c r="BY333" s="7">
        <f t="shared" si="387"/>
        <v>0</v>
      </c>
      <c r="BZ333" s="7">
        <f t="shared" si="387"/>
        <v>0</v>
      </c>
      <c r="CA333" s="7">
        <f t="shared" si="387"/>
        <v>0</v>
      </c>
      <c r="CB333" s="7">
        <f t="shared" si="387"/>
        <v>0</v>
      </c>
      <c r="CC333" s="7">
        <f t="shared" si="387"/>
        <v>0</v>
      </c>
      <c r="CD333" s="7">
        <f t="shared" si="387"/>
        <v>0</v>
      </c>
      <c r="CE333" s="7">
        <f t="shared" si="387"/>
        <v>0</v>
      </c>
      <c r="CF333" s="7">
        <f t="shared" si="387"/>
        <v>0</v>
      </c>
      <c r="CG333" s="7">
        <f t="shared" si="387"/>
        <v>0</v>
      </c>
      <c r="CH333" s="7">
        <f t="shared" si="387"/>
        <v>0</v>
      </c>
      <c r="CI333">
        <f>0</f>
        <v>0</v>
      </c>
      <c r="CJ333">
        <v>6195.18</v>
      </c>
    </row>
    <row r="334" spans="1:88" x14ac:dyDescent="0.25">
      <c r="A334" s="5" t="s">
        <v>560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>
        <v>0</v>
      </c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>
        <v>0</v>
      </c>
      <c r="AT334" t="s">
        <v>560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0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  <c r="BY334" s="7">
        <v>0</v>
      </c>
      <c r="BZ334" s="7">
        <v>0</v>
      </c>
      <c r="CA334" s="7">
        <v>0</v>
      </c>
      <c r="CB334" s="7">
        <v>0</v>
      </c>
      <c r="CC334" s="7">
        <v>0</v>
      </c>
      <c r="CD334" s="7">
        <v>0</v>
      </c>
      <c r="CE334" s="7">
        <v>0</v>
      </c>
      <c r="CF334" s="7">
        <v>0</v>
      </c>
      <c r="CG334" s="7">
        <v>0</v>
      </c>
      <c r="CH334" s="7">
        <v>0</v>
      </c>
      <c r="CI334">
        <f>0</f>
        <v>0</v>
      </c>
      <c r="CJ334">
        <v>0</v>
      </c>
    </row>
    <row r="335" spans="1:88" x14ac:dyDescent="0.25">
      <c r="A335" s="5" t="s">
        <v>561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>
        <v>0</v>
      </c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>
        <v>0</v>
      </c>
      <c r="AT335" t="s">
        <v>561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  <c r="BY335" s="7">
        <v>0</v>
      </c>
      <c r="BZ335" s="7">
        <v>0</v>
      </c>
      <c r="CA335" s="7">
        <v>0</v>
      </c>
      <c r="CB335" s="7">
        <v>0</v>
      </c>
      <c r="CC335" s="7">
        <v>0</v>
      </c>
      <c r="CD335" s="7">
        <v>0</v>
      </c>
      <c r="CE335" s="7">
        <v>0</v>
      </c>
      <c r="CF335" s="7">
        <v>0</v>
      </c>
      <c r="CG335" s="7">
        <v>0</v>
      </c>
      <c r="CH335" s="7">
        <v>0</v>
      </c>
      <c r="CI335">
        <f>0</f>
        <v>0</v>
      </c>
      <c r="CJ335">
        <v>0</v>
      </c>
    </row>
    <row r="336" spans="1:88" x14ac:dyDescent="0.25">
      <c r="A336" s="5" t="s">
        <v>569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>
        <v>1858.5540000000001</v>
      </c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>
        <v>1858.5540000000001</v>
      </c>
      <c r="AT336" t="s">
        <v>569</v>
      </c>
      <c r="AU336" s="7">
        <f t="shared" ref="AU336:BT336" si="388">(0)/1858.554</f>
        <v>0</v>
      </c>
      <c r="AV336" s="7">
        <f t="shared" si="388"/>
        <v>0</v>
      </c>
      <c r="AW336" s="7">
        <f t="shared" si="388"/>
        <v>0</v>
      </c>
      <c r="AX336" s="7">
        <f t="shared" si="388"/>
        <v>0</v>
      </c>
      <c r="AY336" s="7">
        <f t="shared" si="388"/>
        <v>0</v>
      </c>
      <c r="AZ336" s="7">
        <f t="shared" si="388"/>
        <v>0</v>
      </c>
      <c r="BA336" s="7">
        <f t="shared" si="388"/>
        <v>0</v>
      </c>
      <c r="BB336" s="7">
        <f t="shared" si="388"/>
        <v>0</v>
      </c>
      <c r="BC336" s="7">
        <f t="shared" si="388"/>
        <v>0</v>
      </c>
      <c r="BD336" s="7">
        <f t="shared" si="388"/>
        <v>0</v>
      </c>
      <c r="BE336" s="7">
        <f t="shared" si="388"/>
        <v>0</v>
      </c>
      <c r="BF336" s="7">
        <f t="shared" si="388"/>
        <v>0</v>
      </c>
      <c r="BG336" s="7">
        <f t="shared" si="388"/>
        <v>0</v>
      </c>
      <c r="BH336" s="7">
        <f t="shared" si="388"/>
        <v>0</v>
      </c>
      <c r="BI336" s="7">
        <f t="shared" si="388"/>
        <v>0</v>
      </c>
      <c r="BJ336" s="7">
        <f t="shared" si="388"/>
        <v>0</v>
      </c>
      <c r="BK336" s="7">
        <f t="shared" si="388"/>
        <v>0</v>
      </c>
      <c r="BL336" s="7">
        <f t="shared" si="388"/>
        <v>0</v>
      </c>
      <c r="BM336" s="7">
        <f t="shared" si="388"/>
        <v>0</v>
      </c>
      <c r="BN336" s="7">
        <f t="shared" si="388"/>
        <v>0</v>
      </c>
      <c r="BO336" s="7">
        <f t="shared" si="388"/>
        <v>0</v>
      </c>
      <c r="BP336" s="7">
        <f t="shared" si="388"/>
        <v>0</v>
      </c>
      <c r="BQ336" s="7">
        <f t="shared" si="388"/>
        <v>0</v>
      </c>
      <c r="BR336" s="7">
        <f t="shared" si="388"/>
        <v>0</v>
      </c>
      <c r="BS336" s="7">
        <f t="shared" si="388"/>
        <v>0</v>
      </c>
      <c r="BT336" s="7">
        <f t="shared" si="388"/>
        <v>0</v>
      </c>
      <c r="BU336" s="7">
        <v>1</v>
      </c>
      <c r="BV336" s="7">
        <f t="shared" ref="BV336:CH336" si="389">(0)/1858.554</f>
        <v>0</v>
      </c>
      <c r="BW336" s="7">
        <f t="shared" si="389"/>
        <v>0</v>
      </c>
      <c r="BX336" s="7">
        <f t="shared" si="389"/>
        <v>0</v>
      </c>
      <c r="BY336" s="7">
        <f t="shared" si="389"/>
        <v>0</v>
      </c>
      <c r="BZ336" s="7">
        <f t="shared" si="389"/>
        <v>0</v>
      </c>
      <c r="CA336" s="7">
        <f t="shared" si="389"/>
        <v>0</v>
      </c>
      <c r="CB336" s="7">
        <f t="shared" si="389"/>
        <v>0</v>
      </c>
      <c r="CC336" s="7">
        <f t="shared" si="389"/>
        <v>0</v>
      </c>
      <c r="CD336" s="7">
        <f t="shared" si="389"/>
        <v>0</v>
      </c>
      <c r="CE336" s="7">
        <f t="shared" si="389"/>
        <v>0</v>
      </c>
      <c r="CF336" s="7">
        <f t="shared" si="389"/>
        <v>0</v>
      </c>
      <c r="CG336" s="7">
        <f t="shared" si="389"/>
        <v>0</v>
      </c>
      <c r="CH336" s="7">
        <f t="shared" si="389"/>
        <v>0</v>
      </c>
      <c r="CI336">
        <f>0</f>
        <v>0</v>
      </c>
      <c r="CJ336">
        <v>1858.5540000000001</v>
      </c>
    </row>
    <row r="337" spans="1:88" x14ac:dyDescent="0.25">
      <c r="A337" s="5" t="s">
        <v>562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>
        <v>619.51800000000003</v>
      </c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>
        <v>619.51800000000003</v>
      </c>
      <c r="AT337" t="s">
        <v>562</v>
      </c>
      <c r="AU337" s="7">
        <f t="shared" ref="AU337:BT337" si="390">(0)/619.518</f>
        <v>0</v>
      </c>
      <c r="AV337" s="7">
        <f t="shared" si="390"/>
        <v>0</v>
      </c>
      <c r="AW337" s="7">
        <f t="shared" si="390"/>
        <v>0</v>
      </c>
      <c r="AX337" s="7">
        <f t="shared" si="390"/>
        <v>0</v>
      </c>
      <c r="AY337" s="7">
        <f t="shared" si="390"/>
        <v>0</v>
      </c>
      <c r="AZ337" s="7">
        <f t="shared" si="390"/>
        <v>0</v>
      </c>
      <c r="BA337" s="7">
        <f t="shared" si="390"/>
        <v>0</v>
      </c>
      <c r="BB337" s="7">
        <f t="shared" si="390"/>
        <v>0</v>
      </c>
      <c r="BC337" s="7">
        <f t="shared" si="390"/>
        <v>0</v>
      </c>
      <c r="BD337" s="7">
        <f t="shared" si="390"/>
        <v>0</v>
      </c>
      <c r="BE337" s="7">
        <f t="shared" si="390"/>
        <v>0</v>
      </c>
      <c r="BF337" s="7">
        <f t="shared" si="390"/>
        <v>0</v>
      </c>
      <c r="BG337" s="7">
        <f t="shared" si="390"/>
        <v>0</v>
      </c>
      <c r="BH337" s="7">
        <f t="shared" si="390"/>
        <v>0</v>
      </c>
      <c r="BI337" s="7">
        <f t="shared" si="390"/>
        <v>0</v>
      </c>
      <c r="BJ337" s="7">
        <f t="shared" si="390"/>
        <v>0</v>
      </c>
      <c r="BK337" s="7">
        <f t="shared" si="390"/>
        <v>0</v>
      </c>
      <c r="BL337" s="7">
        <f t="shared" si="390"/>
        <v>0</v>
      </c>
      <c r="BM337" s="7">
        <f t="shared" si="390"/>
        <v>0</v>
      </c>
      <c r="BN337" s="7">
        <f t="shared" si="390"/>
        <v>0</v>
      </c>
      <c r="BO337" s="7">
        <f t="shared" si="390"/>
        <v>0</v>
      </c>
      <c r="BP337" s="7">
        <f t="shared" si="390"/>
        <v>0</v>
      </c>
      <c r="BQ337" s="7">
        <f t="shared" si="390"/>
        <v>0</v>
      </c>
      <c r="BR337" s="7">
        <f t="shared" si="390"/>
        <v>0</v>
      </c>
      <c r="BS337" s="7">
        <f t="shared" si="390"/>
        <v>0</v>
      </c>
      <c r="BT337" s="7">
        <f t="shared" si="390"/>
        <v>0</v>
      </c>
      <c r="BU337" s="7">
        <v>1</v>
      </c>
      <c r="BV337" s="7">
        <f t="shared" ref="BV337:CH337" si="391">(0)/619.518</f>
        <v>0</v>
      </c>
      <c r="BW337" s="7">
        <f t="shared" si="391"/>
        <v>0</v>
      </c>
      <c r="BX337" s="7">
        <f t="shared" si="391"/>
        <v>0</v>
      </c>
      <c r="BY337" s="7">
        <f t="shared" si="391"/>
        <v>0</v>
      </c>
      <c r="BZ337" s="7">
        <f t="shared" si="391"/>
        <v>0</v>
      </c>
      <c r="CA337" s="7">
        <f t="shared" si="391"/>
        <v>0</v>
      </c>
      <c r="CB337" s="7">
        <f t="shared" si="391"/>
        <v>0</v>
      </c>
      <c r="CC337" s="7">
        <f t="shared" si="391"/>
        <v>0</v>
      </c>
      <c r="CD337" s="7">
        <f t="shared" si="391"/>
        <v>0</v>
      </c>
      <c r="CE337" s="7">
        <f t="shared" si="391"/>
        <v>0</v>
      </c>
      <c r="CF337" s="7">
        <f t="shared" si="391"/>
        <v>0</v>
      </c>
      <c r="CG337" s="7">
        <f t="shared" si="391"/>
        <v>0</v>
      </c>
      <c r="CH337" s="7">
        <f t="shared" si="391"/>
        <v>0</v>
      </c>
      <c r="CI337">
        <f>0</f>
        <v>0</v>
      </c>
      <c r="CJ337">
        <v>619.51800000000003</v>
      </c>
    </row>
    <row r="338" spans="1:88" x14ac:dyDescent="0.25">
      <c r="A338" s="5" t="s">
        <v>563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>
        <v>0</v>
      </c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>
        <v>0</v>
      </c>
      <c r="AT338" t="s">
        <v>563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0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  <c r="BY338" s="7">
        <v>0</v>
      </c>
      <c r="BZ338" s="7">
        <v>0</v>
      </c>
      <c r="CA338" s="7">
        <v>0</v>
      </c>
      <c r="CB338" s="7">
        <v>0</v>
      </c>
      <c r="CC338" s="7">
        <v>0</v>
      </c>
      <c r="CD338" s="7">
        <v>0</v>
      </c>
      <c r="CE338" s="7">
        <v>0</v>
      </c>
      <c r="CF338" s="7">
        <v>0</v>
      </c>
      <c r="CG338" s="7">
        <v>0</v>
      </c>
      <c r="CH338" s="7">
        <v>0</v>
      </c>
      <c r="CI338">
        <f>0</f>
        <v>0</v>
      </c>
      <c r="CJ338">
        <v>0</v>
      </c>
    </row>
    <row r="339" spans="1:88" x14ac:dyDescent="0.25">
      <c r="A339" s="5" t="s">
        <v>568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>
        <v>0</v>
      </c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>
        <v>0</v>
      </c>
      <c r="AT339" t="s">
        <v>568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0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  <c r="BY339" s="7">
        <v>0</v>
      </c>
      <c r="BZ339" s="7">
        <v>0</v>
      </c>
      <c r="CA339" s="7">
        <v>0</v>
      </c>
      <c r="CB339" s="7">
        <v>0</v>
      </c>
      <c r="CC339" s="7">
        <v>0</v>
      </c>
      <c r="CD339" s="7">
        <v>0</v>
      </c>
      <c r="CE339" s="7">
        <v>0</v>
      </c>
      <c r="CF339" s="7">
        <v>0</v>
      </c>
      <c r="CG339" s="7">
        <v>0</v>
      </c>
      <c r="CH339" s="7">
        <v>0</v>
      </c>
      <c r="CI339">
        <f>0</f>
        <v>0</v>
      </c>
      <c r="CJ339">
        <v>0</v>
      </c>
    </row>
    <row r="340" spans="1:88" x14ac:dyDescent="0.25">
      <c r="A340" s="5" t="s">
        <v>566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>
        <v>1858.5540000000001</v>
      </c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>
        <v>1858.5540000000001</v>
      </c>
      <c r="AT340" t="s">
        <v>566</v>
      </c>
      <c r="AU340" s="7">
        <f t="shared" ref="AU340:BT340" si="392">(0)/1858.554</f>
        <v>0</v>
      </c>
      <c r="AV340" s="7">
        <f t="shared" si="392"/>
        <v>0</v>
      </c>
      <c r="AW340" s="7">
        <f t="shared" si="392"/>
        <v>0</v>
      </c>
      <c r="AX340" s="7">
        <f t="shared" si="392"/>
        <v>0</v>
      </c>
      <c r="AY340" s="7">
        <f t="shared" si="392"/>
        <v>0</v>
      </c>
      <c r="AZ340" s="7">
        <f t="shared" si="392"/>
        <v>0</v>
      </c>
      <c r="BA340" s="7">
        <f t="shared" si="392"/>
        <v>0</v>
      </c>
      <c r="BB340" s="7">
        <f t="shared" si="392"/>
        <v>0</v>
      </c>
      <c r="BC340" s="7">
        <f t="shared" si="392"/>
        <v>0</v>
      </c>
      <c r="BD340" s="7">
        <f t="shared" si="392"/>
        <v>0</v>
      </c>
      <c r="BE340" s="7">
        <f t="shared" si="392"/>
        <v>0</v>
      </c>
      <c r="BF340" s="7">
        <f t="shared" si="392"/>
        <v>0</v>
      </c>
      <c r="BG340" s="7">
        <f t="shared" si="392"/>
        <v>0</v>
      </c>
      <c r="BH340" s="7">
        <f t="shared" si="392"/>
        <v>0</v>
      </c>
      <c r="BI340" s="7">
        <f t="shared" si="392"/>
        <v>0</v>
      </c>
      <c r="BJ340" s="7">
        <f t="shared" si="392"/>
        <v>0</v>
      </c>
      <c r="BK340" s="7">
        <f t="shared" si="392"/>
        <v>0</v>
      </c>
      <c r="BL340" s="7">
        <f t="shared" si="392"/>
        <v>0</v>
      </c>
      <c r="BM340" s="7">
        <f t="shared" si="392"/>
        <v>0</v>
      </c>
      <c r="BN340" s="7">
        <f t="shared" si="392"/>
        <v>0</v>
      </c>
      <c r="BO340" s="7">
        <f t="shared" si="392"/>
        <v>0</v>
      </c>
      <c r="BP340" s="7">
        <f t="shared" si="392"/>
        <v>0</v>
      </c>
      <c r="BQ340" s="7">
        <f t="shared" si="392"/>
        <v>0</v>
      </c>
      <c r="BR340" s="7">
        <f t="shared" si="392"/>
        <v>0</v>
      </c>
      <c r="BS340" s="7">
        <f t="shared" si="392"/>
        <v>0</v>
      </c>
      <c r="BT340" s="7">
        <f t="shared" si="392"/>
        <v>0</v>
      </c>
      <c r="BU340" s="7">
        <v>1</v>
      </c>
      <c r="BV340" s="7">
        <f t="shared" ref="BV340:CH340" si="393">(0)/1858.554</f>
        <v>0</v>
      </c>
      <c r="BW340" s="7">
        <f t="shared" si="393"/>
        <v>0</v>
      </c>
      <c r="BX340" s="7">
        <f t="shared" si="393"/>
        <v>0</v>
      </c>
      <c r="BY340" s="7">
        <f t="shared" si="393"/>
        <v>0</v>
      </c>
      <c r="BZ340" s="7">
        <f t="shared" si="393"/>
        <v>0</v>
      </c>
      <c r="CA340" s="7">
        <f t="shared" si="393"/>
        <v>0</v>
      </c>
      <c r="CB340" s="7">
        <f t="shared" si="393"/>
        <v>0</v>
      </c>
      <c r="CC340" s="7">
        <f t="shared" si="393"/>
        <v>0</v>
      </c>
      <c r="CD340" s="7">
        <f t="shared" si="393"/>
        <v>0</v>
      </c>
      <c r="CE340" s="7">
        <f t="shared" si="393"/>
        <v>0</v>
      </c>
      <c r="CF340" s="7">
        <f t="shared" si="393"/>
        <v>0</v>
      </c>
      <c r="CG340" s="7">
        <f t="shared" si="393"/>
        <v>0</v>
      </c>
      <c r="CH340" s="7">
        <f t="shared" si="393"/>
        <v>0</v>
      </c>
      <c r="CI340">
        <f>0</f>
        <v>0</v>
      </c>
      <c r="CJ340">
        <v>1858.5540000000001</v>
      </c>
    </row>
    <row r="341" spans="1:88" x14ac:dyDescent="0.25">
      <c r="A341" s="5" t="s">
        <v>564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>
        <v>0</v>
      </c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>
        <v>0</v>
      </c>
      <c r="AT341" t="s">
        <v>564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  <c r="BY341" s="7">
        <v>0</v>
      </c>
      <c r="BZ341" s="7">
        <v>0</v>
      </c>
      <c r="CA341" s="7">
        <v>0</v>
      </c>
      <c r="CB341" s="7">
        <v>0</v>
      </c>
      <c r="CC341" s="7">
        <v>0</v>
      </c>
      <c r="CD341" s="7">
        <v>0</v>
      </c>
      <c r="CE341" s="7">
        <v>0</v>
      </c>
      <c r="CF341" s="7">
        <v>0</v>
      </c>
      <c r="CG341" s="7">
        <v>0</v>
      </c>
      <c r="CH341" s="7">
        <v>0</v>
      </c>
      <c r="CI341">
        <f>0</f>
        <v>0</v>
      </c>
      <c r="CJ341">
        <v>0</v>
      </c>
    </row>
    <row r="342" spans="1:88" x14ac:dyDescent="0.25">
      <c r="A342" s="5" t="s">
        <v>565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>
        <v>0</v>
      </c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>
        <v>0</v>
      </c>
      <c r="AT342" t="s">
        <v>565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0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  <c r="BY342" s="7">
        <v>0</v>
      </c>
      <c r="BZ342" s="7">
        <v>0</v>
      </c>
      <c r="CA342" s="7">
        <v>0</v>
      </c>
      <c r="CB342" s="7">
        <v>0</v>
      </c>
      <c r="CC342" s="7">
        <v>0</v>
      </c>
      <c r="CD342" s="7">
        <v>0</v>
      </c>
      <c r="CE342" s="7">
        <v>0</v>
      </c>
      <c r="CF342" s="7">
        <v>0</v>
      </c>
      <c r="CG342" s="7">
        <v>0</v>
      </c>
      <c r="CH342" s="7">
        <v>0</v>
      </c>
      <c r="CI342">
        <f>0</f>
        <v>0</v>
      </c>
      <c r="CJ342">
        <v>0</v>
      </c>
    </row>
    <row r="343" spans="1:88" x14ac:dyDescent="0.25">
      <c r="A343" s="5" t="s">
        <v>567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>
        <v>0</v>
      </c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>
        <v>0</v>
      </c>
      <c r="AT343" t="s">
        <v>567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0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  <c r="BY343" s="7">
        <v>0</v>
      </c>
      <c r="BZ343" s="7">
        <v>0</v>
      </c>
      <c r="CA343" s="7">
        <v>0</v>
      </c>
      <c r="CB343" s="7">
        <v>0</v>
      </c>
      <c r="CC343" s="7">
        <v>0</v>
      </c>
      <c r="CD343" s="7">
        <v>0</v>
      </c>
      <c r="CE343" s="7">
        <v>0</v>
      </c>
      <c r="CF343" s="7">
        <v>0</v>
      </c>
      <c r="CG343" s="7">
        <v>0</v>
      </c>
      <c r="CH343" s="7">
        <v>0</v>
      </c>
      <c r="CI343">
        <f>0</f>
        <v>0</v>
      </c>
      <c r="CJ343">
        <v>0</v>
      </c>
    </row>
    <row r="344" spans="1:88" x14ac:dyDescent="0.25">
      <c r="A344" s="5" t="s">
        <v>575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>
        <v>9292.77</v>
      </c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>
        <v>9292.77</v>
      </c>
      <c r="AT344" t="s">
        <v>575</v>
      </c>
      <c r="AU344" s="7">
        <f t="shared" ref="AU344:BT344" si="394">(0)/9292.77</f>
        <v>0</v>
      </c>
      <c r="AV344" s="7">
        <f t="shared" si="394"/>
        <v>0</v>
      </c>
      <c r="AW344" s="7">
        <f t="shared" si="394"/>
        <v>0</v>
      </c>
      <c r="AX344" s="7">
        <f t="shared" si="394"/>
        <v>0</v>
      </c>
      <c r="AY344" s="7">
        <f t="shared" si="394"/>
        <v>0</v>
      </c>
      <c r="AZ344" s="7">
        <f t="shared" si="394"/>
        <v>0</v>
      </c>
      <c r="BA344" s="7">
        <f t="shared" si="394"/>
        <v>0</v>
      </c>
      <c r="BB344" s="7">
        <f t="shared" si="394"/>
        <v>0</v>
      </c>
      <c r="BC344" s="7">
        <f t="shared" si="394"/>
        <v>0</v>
      </c>
      <c r="BD344" s="7">
        <f t="shared" si="394"/>
        <v>0</v>
      </c>
      <c r="BE344" s="7">
        <f t="shared" si="394"/>
        <v>0</v>
      </c>
      <c r="BF344" s="7">
        <f t="shared" si="394"/>
        <v>0</v>
      </c>
      <c r="BG344" s="7">
        <f t="shared" si="394"/>
        <v>0</v>
      </c>
      <c r="BH344" s="7">
        <f t="shared" si="394"/>
        <v>0</v>
      </c>
      <c r="BI344" s="7">
        <f t="shared" si="394"/>
        <v>0</v>
      </c>
      <c r="BJ344" s="7">
        <f t="shared" si="394"/>
        <v>0</v>
      </c>
      <c r="BK344" s="7">
        <f t="shared" si="394"/>
        <v>0</v>
      </c>
      <c r="BL344" s="7">
        <f t="shared" si="394"/>
        <v>0</v>
      </c>
      <c r="BM344" s="7">
        <f t="shared" si="394"/>
        <v>0</v>
      </c>
      <c r="BN344" s="7">
        <f t="shared" si="394"/>
        <v>0</v>
      </c>
      <c r="BO344" s="7">
        <f t="shared" si="394"/>
        <v>0</v>
      </c>
      <c r="BP344" s="7">
        <f t="shared" si="394"/>
        <v>0</v>
      </c>
      <c r="BQ344" s="7">
        <f t="shared" si="394"/>
        <v>0</v>
      </c>
      <c r="BR344" s="7">
        <f t="shared" si="394"/>
        <v>0</v>
      </c>
      <c r="BS344" s="7">
        <f t="shared" si="394"/>
        <v>0</v>
      </c>
      <c r="BT344" s="7">
        <f t="shared" si="394"/>
        <v>0</v>
      </c>
      <c r="BU344" s="7">
        <v>1</v>
      </c>
      <c r="BV344" s="7">
        <f t="shared" ref="BV344:CH344" si="395">(0)/9292.77</f>
        <v>0</v>
      </c>
      <c r="BW344" s="7">
        <f t="shared" si="395"/>
        <v>0</v>
      </c>
      <c r="BX344" s="7">
        <f t="shared" si="395"/>
        <v>0</v>
      </c>
      <c r="BY344" s="7">
        <f t="shared" si="395"/>
        <v>0</v>
      </c>
      <c r="BZ344" s="7">
        <f t="shared" si="395"/>
        <v>0</v>
      </c>
      <c r="CA344" s="7">
        <f t="shared" si="395"/>
        <v>0</v>
      </c>
      <c r="CB344" s="7">
        <f t="shared" si="395"/>
        <v>0</v>
      </c>
      <c r="CC344" s="7">
        <f t="shared" si="395"/>
        <v>0</v>
      </c>
      <c r="CD344" s="7">
        <f t="shared" si="395"/>
        <v>0</v>
      </c>
      <c r="CE344" s="7">
        <f t="shared" si="395"/>
        <v>0</v>
      </c>
      <c r="CF344" s="7">
        <f t="shared" si="395"/>
        <v>0</v>
      </c>
      <c r="CG344" s="7">
        <f t="shared" si="395"/>
        <v>0</v>
      </c>
      <c r="CH344" s="7">
        <f t="shared" si="395"/>
        <v>0</v>
      </c>
      <c r="CI344">
        <f>0</f>
        <v>0</v>
      </c>
      <c r="CJ344">
        <v>9292.77</v>
      </c>
    </row>
    <row r="345" spans="1:88" x14ac:dyDescent="0.25">
      <c r="A345" s="5" t="s">
        <v>571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>
        <v>3097.59</v>
      </c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>
        <v>3097.59</v>
      </c>
      <c r="AT345" t="s">
        <v>571</v>
      </c>
      <c r="AU345" s="7">
        <f t="shared" ref="AU345:BD346" si="396">(0)/3097.59</f>
        <v>0</v>
      </c>
      <c r="AV345" s="7">
        <f t="shared" si="396"/>
        <v>0</v>
      </c>
      <c r="AW345" s="7">
        <f t="shared" si="396"/>
        <v>0</v>
      </c>
      <c r="AX345" s="7">
        <f t="shared" si="396"/>
        <v>0</v>
      </c>
      <c r="AY345" s="7">
        <f t="shared" si="396"/>
        <v>0</v>
      </c>
      <c r="AZ345" s="7">
        <f t="shared" si="396"/>
        <v>0</v>
      </c>
      <c r="BA345" s="7">
        <f t="shared" si="396"/>
        <v>0</v>
      </c>
      <c r="BB345" s="7">
        <f t="shared" si="396"/>
        <v>0</v>
      </c>
      <c r="BC345" s="7">
        <f t="shared" si="396"/>
        <v>0</v>
      </c>
      <c r="BD345" s="7">
        <f t="shared" si="396"/>
        <v>0</v>
      </c>
      <c r="BE345" s="7">
        <f t="shared" ref="BE345:BN346" si="397">(0)/3097.59</f>
        <v>0</v>
      </c>
      <c r="BF345" s="7">
        <f t="shared" si="397"/>
        <v>0</v>
      </c>
      <c r="BG345" s="7">
        <f t="shared" si="397"/>
        <v>0</v>
      </c>
      <c r="BH345" s="7">
        <f t="shared" si="397"/>
        <v>0</v>
      </c>
      <c r="BI345" s="7">
        <f t="shared" si="397"/>
        <v>0</v>
      </c>
      <c r="BJ345" s="7">
        <f t="shared" si="397"/>
        <v>0</v>
      </c>
      <c r="BK345" s="7">
        <f t="shared" si="397"/>
        <v>0</v>
      </c>
      <c r="BL345" s="7">
        <f t="shared" si="397"/>
        <v>0</v>
      </c>
      <c r="BM345" s="7">
        <f t="shared" si="397"/>
        <v>0</v>
      </c>
      <c r="BN345" s="7">
        <f t="shared" si="397"/>
        <v>0</v>
      </c>
      <c r="BO345" s="7">
        <f t="shared" ref="BO345:BT346" si="398">(0)/3097.59</f>
        <v>0</v>
      </c>
      <c r="BP345" s="7">
        <f t="shared" si="398"/>
        <v>0</v>
      </c>
      <c r="BQ345" s="7">
        <f t="shared" si="398"/>
        <v>0</v>
      </c>
      <c r="BR345" s="7">
        <f t="shared" si="398"/>
        <v>0</v>
      </c>
      <c r="BS345" s="7">
        <f t="shared" si="398"/>
        <v>0</v>
      </c>
      <c r="BT345" s="7">
        <f t="shared" si="398"/>
        <v>0</v>
      </c>
      <c r="BU345" s="7">
        <v>1</v>
      </c>
      <c r="BV345" s="7">
        <f t="shared" ref="BV345:CH346" si="399">(0)/3097.59</f>
        <v>0</v>
      </c>
      <c r="BW345" s="7">
        <f t="shared" si="399"/>
        <v>0</v>
      </c>
      <c r="BX345" s="7">
        <f t="shared" si="399"/>
        <v>0</v>
      </c>
      <c r="BY345" s="7">
        <f t="shared" si="399"/>
        <v>0</v>
      </c>
      <c r="BZ345" s="7">
        <f t="shared" si="399"/>
        <v>0</v>
      </c>
      <c r="CA345" s="7">
        <f t="shared" si="399"/>
        <v>0</v>
      </c>
      <c r="CB345" s="7">
        <f t="shared" si="399"/>
        <v>0</v>
      </c>
      <c r="CC345" s="7">
        <f t="shared" si="399"/>
        <v>0</v>
      </c>
      <c r="CD345" s="7">
        <f t="shared" si="399"/>
        <v>0</v>
      </c>
      <c r="CE345" s="7">
        <f t="shared" si="399"/>
        <v>0</v>
      </c>
      <c r="CF345" s="7">
        <f t="shared" si="399"/>
        <v>0</v>
      </c>
      <c r="CG345" s="7">
        <f t="shared" si="399"/>
        <v>0</v>
      </c>
      <c r="CH345" s="7">
        <f t="shared" si="399"/>
        <v>0</v>
      </c>
      <c r="CI345">
        <f>0</f>
        <v>0</v>
      </c>
      <c r="CJ345">
        <v>3097.59</v>
      </c>
    </row>
    <row r="346" spans="1:88" x14ac:dyDescent="0.25">
      <c r="A346" s="5" t="s">
        <v>572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>
        <v>3097.59</v>
      </c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>
        <v>3097.59</v>
      </c>
      <c r="AT346" t="s">
        <v>572</v>
      </c>
      <c r="AU346" s="7">
        <f t="shared" si="396"/>
        <v>0</v>
      </c>
      <c r="AV346" s="7">
        <f t="shared" si="396"/>
        <v>0</v>
      </c>
      <c r="AW346" s="7">
        <f t="shared" si="396"/>
        <v>0</v>
      </c>
      <c r="AX346" s="7">
        <f t="shared" si="396"/>
        <v>0</v>
      </c>
      <c r="AY346" s="7">
        <f t="shared" si="396"/>
        <v>0</v>
      </c>
      <c r="AZ346" s="7">
        <f t="shared" si="396"/>
        <v>0</v>
      </c>
      <c r="BA346" s="7">
        <f t="shared" si="396"/>
        <v>0</v>
      </c>
      <c r="BB346" s="7">
        <f t="shared" si="396"/>
        <v>0</v>
      </c>
      <c r="BC346" s="7">
        <f t="shared" si="396"/>
        <v>0</v>
      </c>
      <c r="BD346" s="7">
        <f t="shared" si="396"/>
        <v>0</v>
      </c>
      <c r="BE346" s="7">
        <f t="shared" si="397"/>
        <v>0</v>
      </c>
      <c r="BF346" s="7">
        <f t="shared" si="397"/>
        <v>0</v>
      </c>
      <c r="BG346" s="7">
        <f t="shared" si="397"/>
        <v>0</v>
      </c>
      <c r="BH346" s="7">
        <f t="shared" si="397"/>
        <v>0</v>
      </c>
      <c r="BI346" s="7">
        <f t="shared" si="397"/>
        <v>0</v>
      </c>
      <c r="BJ346" s="7">
        <f t="shared" si="397"/>
        <v>0</v>
      </c>
      <c r="BK346" s="7">
        <f t="shared" si="397"/>
        <v>0</v>
      </c>
      <c r="BL346" s="7">
        <f t="shared" si="397"/>
        <v>0</v>
      </c>
      <c r="BM346" s="7">
        <f t="shared" si="397"/>
        <v>0</v>
      </c>
      <c r="BN346" s="7">
        <f t="shared" si="397"/>
        <v>0</v>
      </c>
      <c r="BO346" s="7">
        <f t="shared" si="398"/>
        <v>0</v>
      </c>
      <c r="BP346" s="7">
        <f t="shared" si="398"/>
        <v>0</v>
      </c>
      <c r="BQ346" s="7">
        <f t="shared" si="398"/>
        <v>0</v>
      </c>
      <c r="BR346" s="7">
        <f t="shared" si="398"/>
        <v>0</v>
      </c>
      <c r="BS346" s="7">
        <f t="shared" si="398"/>
        <v>0</v>
      </c>
      <c r="BT346" s="7">
        <f t="shared" si="398"/>
        <v>0</v>
      </c>
      <c r="BU346" s="7">
        <v>1</v>
      </c>
      <c r="BV346" s="7">
        <f t="shared" si="399"/>
        <v>0</v>
      </c>
      <c r="BW346" s="7">
        <f t="shared" si="399"/>
        <v>0</v>
      </c>
      <c r="BX346" s="7">
        <f t="shared" si="399"/>
        <v>0</v>
      </c>
      <c r="BY346" s="7">
        <f t="shared" si="399"/>
        <v>0</v>
      </c>
      <c r="BZ346" s="7">
        <f t="shared" si="399"/>
        <v>0</v>
      </c>
      <c r="CA346" s="7">
        <f t="shared" si="399"/>
        <v>0</v>
      </c>
      <c r="CB346" s="7">
        <f t="shared" si="399"/>
        <v>0</v>
      </c>
      <c r="CC346" s="7">
        <f t="shared" si="399"/>
        <v>0</v>
      </c>
      <c r="CD346" s="7">
        <f t="shared" si="399"/>
        <v>0</v>
      </c>
      <c r="CE346" s="7">
        <f t="shared" si="399"/>
        <v>0</v>
      </c>
      <c r="CF346" s="7">
        <f t="shared" si="399"/>
        <v>0</v>
      </c>
      <c r="CG346" s="7">
        <f t="shared" si="399"/>
        <v>0</v>
      </c>
      <c r="CH346" s="7">
        <f t="shared" si="399"/>
        <v>0</v>
      </c>
      <c r="CI346">
        <f>0</f>
        <v>0</v>
      </c>
      <c r="CJ346">
        <v>3097.59</v>
      </c>
    </row>
    <row r="347" spans="1:88" x14ac:dyDescent="0.25">
      <c r="A347" s="5" t="s">
        <v>573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>
        <v>619.51800000000003</v>
      </c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>
        <v>619.51800000000003</v>
      </c>
      <c r="AT347" t="s">
        <v>573</v>
      </c>
      <c r="AU347" s="7">
        <f t="shared" ref="AU347:BT347" si="400">(0)/619.518</f>
        <v>0</v>
      </c>
      <c r="AV347" s="7">
        <f t="shared" si="400"/>
        <v>0</v>
      </c>
      <c r="AW347" s="7">
        <f t="shared" si="400"/>
        <v>0</v>
      </c>
      <c r="AX347" s="7">
        <f t="shared" si="400"/>
        <v>0</v>
      </c>
      <c r="AY347" s="7">
        <f t="shared" si="400"/>
        <v>0</v>
      </c>
      <c r="AZ347" s="7">
        <f t="shared" si="400"/>
        <v>0</v>
      </c>
      <c r="BA347" s="7">
        <f t="shared" si="400"/>
        <v>0</v>
      </c>
      <c r="BB347" s="7">
        <f t="shared" si="400"/>
        <v>0</v>
      </c>
      <c r="BC347" s="7">
        <f t="shared" si="400"/>
        <v>0</v>
      </c>
      <c r="BD347" s="7">
        <f t="shared" si="400"/>
        <v>0</v>
      </c>
      <c r="BE347" s="7">
        <f t="shared" si="400"/>
        <v>0</v>
      </c>
      <c r="BF347" s="7">
        <f t="shared" si="400"/>
        <v>0</v>
      </c>
      <c r="BG347" s="7">
        <f t="shared" si="400"/>
        <v>0</v>
      </c>
      <c r="BH347" s="7">
        <f t="shared" si="400"/>
        <v>0</v>
      </c>
      <c r="BI347" s="7">
        <f t="shared" si="400"/>
        <v>0</v>
      </c>
      <c r="BJ347" s="7">
        <f t="shared" si="400"/>
        <v>0</v>
      </c>
      <c r="BK347" s="7">
        <f t="shared" si="400"/>
        <v>0</v>
      </c>
      <c r="BL347" s="7">
        <f t="shared" si="400"/>
        <v>0</v>
      </c>
      <c r="BM347" s="7">
        <f t="shared" si="400"/>
        <v>0</v>
      </c>
      <c r="BN347" s="7">
        <f t="shared" si="400"/>
        <v>0</v>
      </c>
      <c r="BO347" s="7">
        <f t="shared" si="400"/>
        <v>0</v>
      </c>
      <c r="BP347" s="7">
        <f t="shared" si="400"/>
        <v>0</v>
      </c>
      <c r="BQ347" s="7">
        <f t="shared" si="400"/>
        <v>0</v>
      </c>
      <c r="BR347" s="7">
        <f t="shared" si="400"/>
        <v>0</v>
      </c>
      <c r="BS347" s="7">
        <f t="shared" si="400"/>
        <v>0</v>
      </c>
      <c r="BT347" s="7">
        <f t="shared" si="400"/>
        <v>0</v>
      </c>
      <c r="BU347" s="7">
        <v>1</v>
      </c>
      <c r="BV347" s="7">
        <f t="shared" ref="BV347:CH347" si="401">(0)/619.518</f>
        <v>0</v>
      </c>
      <c r="BW347" s="7">
        <f t="shared" si="401"/>
        <v>0</v>
      </c>
      <c r="BX347" s="7">
        <f t="shared" si="401"/>
        <v>0</v>
      </c>
      <c r="BY347" s="7">
        <f t="shared" si="401"/>
        <v>0</v>
      </c>
      <c r="BZ347" s="7">
        <f t="shared" si="401"/>
        <v>0</v>
      </c>
      <c r="CA347" s="7">
        <f t="shared" si="401"/>
        <v>0</v>
      </c>
      <c r="CB347" s="7">
        <f t="shared" si="401"/>
        <v>0</v>
      </c>
      <c r="CC347" s="7">
        <f t="shared" si="401"/>
        <v>0</v>
      </c>
      <c r="CD347" s="7">
        <f t="shared" si="401"/>
        <v>0</v>
      </c>
      <c r="CE347" s="7">
        <f t="shared" si="401"/>
        <v>0</v>
      </c>
      <c r="CF347" s="7">
        <f t="shared" si="401"/>
        <v>0</v>
      </c>
      <c r="CG347" s="7">
        <f t="shared" si="401"/>
        <v>0</v>
      </c>
      <c r="CH347" s="7">
        <f t="shared" si="401"/>
        <v>0</v>
      </c>
      <c r="CI347">
        <f>0</f>
        <v>0</v>
      </c>
      <c r="CJ347">
        <v>619.51800000000003</v>
      </c>
    </row>
    <row r="348" spans="1:88" x14ac:dyDescent="0.25">
      <c r="A348" s="5" t="s">
        <v>574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>
        <v>3717.1080000000002</v>
      </c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>
        <v>3717.1080000000002</v>
      </c>
      <c r="AT348" t="s">
        <v>574</v>
      </c>
      <c r="AU348" s="7">
        <f t="shared" ref="AU348:BT348" si="402">(0)/3717.108</f>
        <v>0</v>
      </c>
      <c r="AV348" s="7">
        <f t="shared" si="402"/>
        <v>0</v>
      </c>
      <c r="AW348" s="7">
        <f t="shared" si="402"/>
        <v>0</v>
      </c>
      <c r="AX348" s="7">
        <f t="shared" si="402"/>
        <v>0</v>
      </c>
      <c r="AY348" s="7">
        <f t="shared" si="402"/>
        <v>0</v>
      </c>
      <c r="AZ348" s="7">
        <f t="shared" si="402"/>
        <v>0</v>
      </c>
      <c r="BA348" s="7">
        <f t="shared" si="402"/>
        <v>0</v>
      </c>
      <c r="BB348" s="7">
        <f t="shared" si="402"/>
        <v>0</v>
      </c>
      <c r="BC348" s="7">
        <f t="shared" si="402"/>
        <v>0</v>
      </c>
      <c r="BD348" s="7">
        <f t="shared" si="402"/>
        <v>0</v>
      </c>
      <c r="BE348" s="7">
        <f t="shared" si="402"/>
        <v>0</v>
      </c>
      <c r="BF348" s="7">
        <f t="shared" si="402"/>
        <v>0</v>
      </c>
      <c r="BG348" s="7">
        <f t="shared" si="402"/>
        <v>0</v>
      </c>
      <c r="BH348" s="7">
        <f t="shared" si="402"/>
        <v>0</v>
      </c>
      <c r="BI348" s="7">
        <f t="shared" si="402"/>
        <v>0</v>
      </c>
      <c r="BJ348" s="7">
        <f t="shared" si="402"/>
        <v>0</v>
      </c>
      <c r="BK348" s="7">
        <f t="shared" si="402"/>
        <v>0</v>
      </c>
      <c r="BL348" s="7">
        <f t="shared" si="402"/>
        <v>0</v>
      </c>
      <c r="BM348" s="7">
        <f t="shared" si="402"/>
        <v>0</v>
      </c>
      <c r="BN348" s="7">
        <f t="shared" si="402"/>
        <v>0</v>
      </c>
      <c r="BO348" s="7">
        <f t="shared" si="402"/>
        <v>0</v>
      </c>
      <c r="BP348" s="7">
        <f t="shared" si="402"/>
        <v>0</v>
      </c>
      <c r="BQ348" s="7">
        <f t="shared" si="402"/>
        <v>0</v>
      </c>
      <c r="BR348" s="7">
        <f t="shared" si="402"/>
        <v>0</v>
      </c>
      <c r="BS348" s="7">
        <f t="shared" si="402"/>
        <v>0</v>
      </c>
      <c r="BT348" s="7">
        <f t="shared" si="402"/>
        <v>0</v>
      </c>
      <c r="BU348" s="7">
        <v>1</v>
      </c>
      <c r="BV348" s="7">
        <f t="shared" ref="BV348:CH348" si="403">(0)/3717.108</f>
        <v>0</v>
      </c>
      <c r="BW348" s="7">
        <f t="shared" si="403"/>
        <v>0</v>
      </c>
      <c r="BX348" s="7">
        <f t="shared" si="403"/>
        <v>0</v>
      </c>
      <c r="BY348" s="7">
        <f t="shared" si="403"/>
        <v>0</v>
      </c>
      <c r="BZ348" s="7">
        <f t="shared" si="403"/>
        <v>0</v>
      </c>
      <c r="CA348" s="7">
        <f t="shared" si="403"/>
        <v>0</v>
      </c>
      <c r="CB348" s="7">
        <f t="shared" si="403"/>
        <v>0</v>
      </c>
      <c r="CC348" s="7">
        <f t="shared" si="403"/>
        <v>0</v>
      </c>
      <c r="CD348" s="7">
        <f t="shared" si="403"/>
        <v>0</v>
      </c>
      <c r="CE348" s="7">
        <f t="shared" si="403"/>
        <v>0</v>
      </c>
      <c r="CF348" s="7">
        <f t="shared" si="403"/>
        <v>0</v>
      </c>
      <c r="CG348" s="7">
        <f t="shared" si="403"/>
        <v>0</v>
      </c>
      <c r="CH348" s="7">
        <f t="shared" si="403"/>
        <v>0</v>
      </c>
      <c r="CI348">
        <f>0</f>
        <v>0</v>
      </c>
      <c r="CJ348">
        <v>3717.1080000000002</v>
      </c>
    </row>
    <row r="349" spans="1:88" x14ac:dyDescent="0.25">
      <c r="A349" s="5" t="s">
        <v>576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>
        <v>0</v>
      </c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>
        <v>0</v>
      </c>
      <c r="AT349" t="s">
        <v>576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0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  <c r="BY349" s="7">
        <v>0</v>
      </c>
      <c r="BZ349" s="7">
        <v>0</v>
      </c>
      <c r="CA349" s="7">
        <v>0</v>
      </c>
      <c r="CB349" s="7">
        <v>0</v>
      </c>
      <c r="CC349" s="7">
        <v>0</v>
      </c>
      <c r="CD349" s="7">
        <v>0</v>
      </c>
      <c r="CE349" s="7">
        <v>0</v>
      </c>
      <c r="CF349" s="7">
        <v>0</v>
      </c>
      <c r="CG349" s="7">
        <v>0</v>
      </c>
      <c r="CH349" s="7">
        <v>0</v>
      </c>
      <c r="CI349">
        <f>0</f>
        <v>0</v>
      </c>
      <c r="CJ349">
        <v>0</v>
      </c>
    </row>
    <row r="350" spans="1:88" x14ac:dyDescent="0.25">
      <c r="A350" s="5" t="s">
        <v>579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>
        <v>0</v>
      </c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>
        <v>0</v>
      </c>
      <c r="AT350" t="s">
        <v>579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  <c r="BY350" s="7">
        <v>0</v>
      </c>
      <c r="BZ350" s="7">
        <v>0</v>
      </c>
      <c r="CA350" s="7">
        <v>0</v>
      </c>
      <c r="CB350" s="7">
        <v>0</v>
      </c>
      <c r="CC350" s="7">
        <v>0</v>
      </c>
      <c r="CD350" s="7">
        <v>0</v>
      </c>
      <c r="CE350" s="7">
        <v>0</v>
      </c>
      <c r="CF350" s="7">
        <v>0</v>
      </c>
      <c r="CG350" s="7">
        <v>0</v>
      </c>
      <c r="CH350" s="7">
        <v>0</v>
      </c>
      <c r="CI350">
        <f>0</f>
        <v>0</v>
      </c>
      <c r="CJ350">
        <v>0</v>
      </c>
    </row>
    <row r="351" spans="1:88" x14ac:dyDescent="0.25">
      <c r="A351" s="5" t="s">
        <v>577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>
        <v>0</v>
      </c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>
        <v>0</v>
      </c>
      <c r="AT351" t="s">
        <v>577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0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  <c r="BY351" s="7">
        <v>0</v>
      </c>
      <c r="BZ351" s="7">
        <v>0</v>
      </c>
      <c r="CA351" s="7">
        <v>0</v>
      </c>
      <c r="CB351" s="7">
        <v>0</v>
      </c>
      <c r="CC351" s="7">
        <v>0</v>
      </c>
      <c r="CD351" s="7">
        <v>0</v>
      </c>
      <c r="CE351" s="7">
        <v>0</v>
      </c>
      <c r="CF351" s="7">
        <v>0</v>
      </c>
      <c r="CG351" s="7">
        <v>0</v>
      </c>
      <c r="CH351" s="7">
        <v>0</v>
      </c>
      <c r="CI351">
        <f>0</f>
        <v>0</v>
      </c>
      <c r="CJ351">
        <v>0</v>
      </c>
    </row>
    <row r="352" spans="1:88" x14ac:dyDescent="0.25">
      <c r="A352" s="5" t="s">
        <v>578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>
        <v>0</v>
      </c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>
        <v>0</v>
      </c>
      <c r="AT352" t="s">
        <v>578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0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  <c r="BY352" s="7">
        <v>0</v>
      </c>
      <c r="BZ352" s="7">
        <v>0</v>
      </c>
      <c r="CA352" s="7">
        <v>0</v>
      </c>
      <c r="CB352" s="7">
        <v>0</v>
      </c>
      <c r="CC352" s="7">
        <v>0</v>
      </c>
      <c r="CD352" s="7">
        <v>0</v>
      </c>
      <c r="CE352" s="7">
        <v>0</v>
      </c>
      <c r="CF352" s="7">
        <v>0</v>
      </c>
      <c r="CG352" s="7">
        <v>0</v>
      </c>
      <c r="CH352" s="7">
        <v>0</v>
      </c>
      <c r="CI352">
        <f>0</f>
        <v>0</v>
      </c>
      <c r="CJ352">
        <v>0</v>
      </c>
    </row>
    <row r="353" spans="1:88" x14ac:dyDescent="0.25">
      <c r="A353" s="5" t="s">
        <v>581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>
        <v>0</v>
      </c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>
        <v>0</v>
      </c>
      <c r="AT353" t="s">
        <v>581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0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  <c r="BY353" s="7">
        <v>0</v>
      </c>
      <c r="BZ353" s="7">
        <v>0</v>
      </c>
      <c r="CA353" s="7">
        <v>0</v>
      </c>
      <c r="CB353" s="7">
        <v>0</v>
      </c>
      <c r="CC353" s="7">
        <v>0</v>
      </c>
      <c r="CD353" s="7">
        <v>0</v>
      </c>
      <c r="CE353" s="7">
        <v>0</v>
      </c>
      <c r="CF353" s="7">
        <v>0</v>
      </c>
      <c r="CG353" s="7">
        <v>0</v>
      </c>
      <c r="CH353" s="7">
        <v>0</v>
      </c>
      <c r="CI353">
        <f>0</f>
        <v>0</v>
      </c>
      <c r="CJ353">
        <v>0</v>
      </c>
    </row>
    <row r="354" spans="1:88" x14ac:dyDescent="0.25">
      <c r="A354" s="5" t="s">
        <v>580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>
        <v>1239.0360000000001</v>
      </c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>
        <v>1239.0360000000001</v>
      </c>
      <c r="AT354" t="s">
        <v>580</v>
      </c>
      <c r="AU354" s="7">
        <f t="shared" ref="AU354:BT354" si="404">(0)/1239.036</f>
        <v>0</v>
      </c>
      <c r="AV354" s="7">
        <f t="shared" si="404"/>
        <v>0</v>
      </c>
      <c r="AW354" s="7">
        <f t="shared" si="404"/>
        <v>0</v>
      </c>
      <c r="AX354" s="7">
        <f t="shared" si="404"/>
        <v>0</v>
      </c>
      <c r="AY354" s="7">
        <f t="shared" si="404"/>
        <v>0</v>
      </c>
      <c r="AZ354" s="7">
        <f t="shared" si="404"/>
        <v>0</v>
      </c>
      <c r="BA354" s="7">
        <f t="shared" si="404"/>
        <v>0</v>
      </c>
      <c r="BB354" s="7">
        <f t="shared" si="404"/>
        <v>0</v>
      </c>
      <c r="BC354" s="7">
        <f t="shared" si="404"/>
        <v>0</v>
      </c>
      <c r="BD354" s="7">
        <f t="shared" si="404"/>
        <v>0</v>
      </c>
      <c r="BE354" s="7">
        <f t="shared" si="404"/>
        <v>0</v>
      </c>
      <c r="BF354" s="7">
        <f t="shared" si="404"/>
        <v>0</v>
      </c>
      <c r="BG354" s="7">
        <f t="shared" si="404"/>
        <v>0</v>
      </c>
      <c r="BH354" s="7">
        <f t="shared" si="404"/>
        <v>0</v>
      </c>
      <c r="BI354" s="7">
        <f t="shared" si="404"/>
        <v>0</v>
      </c>
      <c r="BJ354" s="7">
        <f t="shared" si="404"/>
        <v>0</v>
      </c>
      <c r="BK354" s="7">
        <f t="shared" si="404"/>
        <v>0</v>
      </c>
      <c r="BL354" s="7">
        <f t="shared" si="404"/>
        <v>0</v>
      </c>
      <c r="BM354" s="7">
        <f t="shared" si="404"/>
        <v>0</v>
      </c>
      <c r="BN354" s="7">
        <f t="shared" si="404"/>
        <v>0</v>
      </c>
      <c r="BO354" s="7">
        <f t="shared" si="404"/>
        <v>0</v>
      </c>
      <c r="BP354" s="7">
        <f t="shared" si="404"/>
        <v>0</v>
      </c>
      <c r="BQ354" s="7">
        <f t="shared" si="404"/>
        <v>0</v>
      </c>
      <c r="BR354" s="7">
        <f t="shared" si="404"/>
        <v>0</v>
      </c>
      <c r="BS354" s="7">
        <f t="shared" si="404"/>
        <v>0</v>
      </c>
      <c r="BT354" s="7">
        <f t="shared" si="404"/>
        <v>0</v>
      </c>
      <c r="BU354" s="7">
        <v>1</v>
      </c>
      <c r="BV354" s="7">
        <f t="shared" ref="BV354:CH354" si="405">(0)/1239.036</f>
        <v>0</v>
      </c>
      <c r="BW354" s="7">
        <f t="shared" si="405"/>
        <v>0</v>
      </c>
      <c r="BX354" s="7">
        <f t="shared" si="405"/>
        <v>0</v>
      </c>
      <c r="BY354" s="7">
        <f t="shared" si="405"/>
        <v>0</v>
      </c>
      <c r="BZ354" s="7">
        <f t="shared" si="405"/>
        <v>0</v>
      </c>
      <c r="CA354" s="7">
        <f t="shared" si="405"/>
        <v>0</v>
      </c>
      <c r="CB354" s="7">
        <f t="shared" si="405"/>
        <v>0</v>
      </c>
      <c r="CC354" s="7">
        <f t="shared" si="405"/>
        <v>0</v>
      </c>
      <c r="CD354" s="7">
        <f t="shared" si="405"/>
        <v>0</v>
      </c>
      <c r="CE354" s="7">
        <f t="shared" si="405"/>
        <v>0</v>
      </c>
      <c r="CF354" s="7">
        <f t="shared" si="405"/>
        <v>0</v>
      </c>
      <c r="CG354" s="7">
        <f t="shared" si="405"/>
        <v>0</v>
      </c>
      <c r="CH354" s="7">
        <f t="shared" si="405"/>
        <v>0</v>
      </c>
      <c r="CI354">
        <f>0</f>
        <v>0</v>
      </c>
      <c r="CJ354">
        <v>1239.0360000000001</v>
      </c>
    </row>
    <row r="355" spans="1:88" x14ac:dyDescent="0.25">
      <c r="A355" s="5" t="s">
        <v>584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>
        <v>8673.2520000000004</v>
      </c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>
        <v>8673.2520000000004</v>
      </c>
      <c r="AT355" t="s">
        <v>584</v>
      </c>
      <c r="AU355" s="7">
        <f t="shared" ref="AU355:BT355" si="406">(0)/8673.252</f>
        <v>0</v>
      </c>
      <c r="AV355" s="7">
        <f t="shared" si="406"/>
        <v>0</v>
      </c>
      <c r="AW355" s="7">
        <f t="shared" si="406"/>
        <v>0</v>
      </c>
      <c r="AX355" s="7">
        <f t="shared" si="406"/>
        <v>0</v>
      </c>
      <c r="AY355" s="7">
        <f t="shared" si="406"/>
        <v>0</v>
      </c>
      <c r="AZ355" s="7">
        <f t="shared" si="406"/>
        <v>0</v>
      </c>
      <c r="BA355" s="7">
        <f t="shared" si="406"/>
        <v>0</v>
      </c>
      <c r="BB355" s="7">
        <f t="shared" si="406"/>
        <v>0</v>
      </c>
      <c r="BC355" s="7">
        <f t="shared" si="406"/>
        <v>0</v>
      </c>
      <c r="BD355" s="7">
        <f t="shared" si="406"/>
        <v>0</v>
      </c>
      <c r="BE355" s="7">
        <f t="shared" si="406"/>
        <v>0</v>
      </c>
      <c r="BF355" s="7">
        <f t="shared" si="406"/>
        <v>0</v>
      </c>
      <c r="BG355" s="7">
        <f t="shared" si="406"/>
        <v>0</v>
      </c>
      <c r="BH355" s="7">
        <f t="shared" si="406"/>
        <v>0</v>
      </c>
      <c r="BI355" s="7">
        <f t="shared" si="406"/>
        <v>0</v>
      </c>
      <c r="BJ355" s="7">
        <f t="shared" si="406"/>
        <v>0</v>
      </c>
      <c r="BK355" s="7">
        <f t="shared" si="406"/>
        <v>0</v>
      </c>
      <c r="BL355" s="7">
        <f t="shared" si="406"/>
        <v>0</v>
      </c>
      <c r="BM355" s="7">
        <f t="shared" si="406"/>
        <v>0</v>
      </c>
      <c r="BN355" s="7">
        <f t="shared" si="406"/>
        <v>0</v>
      </c>
      <c r="BO355" s="7">
        <f t="shared" si="406"/>
        <v>0</v>
      </c>
      <c r="BP355" s="7">
        <f t="shared" si="406"/>
        <v>0</v>
      </c>
      <c r="BQ355" s="7">
        <f t="shared" si="406"/>
        <v>0</v>
      </c>
      <c r="BR355" s="7">
        <f t="shared" si="406"/>
        <v>0</v>
      </c>
      <c r="BS355" s="7">
        <f t="shared" si="406"/>
        <v>0</v>
      </c>
      <c r="BT355" s="7">
        <f t="shared" si="406"/>
        <v>0</v>
      </c>
      <c r="BU355" s="7">
        <v>1</v>
      </c>
      <c r="BV355" s="7">
        <f t="shared" ref="BV355:CH355" si="407">(0)/8673.252</f>
        <v>0</v>
      </c>
      <c r="BW355" s="7">
        <f t="shared" si="407"/>
        <v>0</v>
      </c>
      <c r="BX355" s="7">
        <f t="shared" si="407"/>
        <v>0</v>
      </c>
      <c r="BY355" s="7">
        <f t="shared" si="407"/>
        <v>0</v>
      </c>
      <c r="BZ355" s="7">
        <f t="shared" si="407"/>
        <v>0</v>
      </c>
      <c r="CA355" s="7">
        <f t="shared" si="407"/>
        <v>0</v>
      </c>
      <c r="CB355" s="7">
        <f t="shared" si="407"/>
        <v>0</v>
      </c>
      <c r="CC355" s="7">
        <f t="shared" si="407"/>
        <v>0</v>
      </c>
      <c r="CD355" s="7">
        <f t="shared" si="407"/>
        <v>0</v>
      </c>
      <c r="CE355" s="7">
        <f t="shared" si="407"/>
        <v>0</v>
      </c>
      <c r="CF355" s="7">
        <f t="shared" si="407"/>
        <v>0</v>
      </c>
      <c r="CG355" s="7">
        <f t="shared" si="407"/>
        <v>0</v>
      </c>
      <c r="CH355" s="7">
        <f t="shared" si="407"/>
        <v>0</v>
      </c>
      <c r="CI355">
        <f>0</f>
        <v>0</v>
      </c>
      <c r="CJ355">
        <v>8673.2520000000004</v>
      </c>
    </row>
    <row r="356" spans="1:88" x14ac:dyDescent="0.25">
      <c r="A356" s="5" t="s">
        <v>582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>
        <v>12390.36</v>
      </c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>
        <v>12390.36</v>
      </c>
      <c r="AT356" t="s">
        <v>582</v>
      </c>
      <c r="AU356" s="7">
        <f t="shared" ref="AU356:BT356" si="408">(0)/12390.36</f>
        <v>0</v>
      </c>
      <c r="AV356" s="7">
        <f t="shared" si="408"/>
        <v>0</v>
      </c>
      <c r="AW356" s="7">
        <f t="shared" si="408"/>
        <v>0</v>
      </c>
      <c r="AX356" s="7">
        <f t="shared" si="408"/>
        <v>0</v>
      </c>
      <c r="AY356" s="7">
        <f t="shared" si="408"/>
        <v>0</v>
      </c>
      <c r="AZ356" s="7">
        <f t="shared" si="408"/>
        <v>0</v>
      </c>
      <c r="BA356" s="7">
        <f t="shared" si="408"/>
        <v>0</v>
      </c>
      <c r="BB356" s="7">
        <f t="shared" si="408"/>
        <v>0</v>
      </c>
      <c r="BC356" s="7">
        <f t="shared" si="408"/>
        <v>0</v>
      </c>
      <c r="BD356" s="7">
        <f t="shared" si="408"/>
        <v>0</v>
      </c>
      <c r="BE356" s="7">
        <f t="shared" si="408"/>
        <v>0</v>
      </c>
      <c r="BF356" s="7">
        <f t="shared" si="408"/>
        <v>0</v>
      </c>
      <c r="BG356" s="7">
        <f t="shared" si="408"/>
        <v>0</v>
      </c>
      <c r="BH356" s="7">
        <f t="shared" si="408"/>
        <v>0</v>
      </c>
      <c r="BI356" s="7">
        <f t="shared" si="408"/>
        <v>0</v>
      </c>
      <c r="BJ356" s="7">
        <f t="shared" si="408"/>
        <v>0</v>
      </c>
      <c r="BK356" s="7">
        <f t="shared" si="408"/>
        <v>0</v>
      </c>
      <c r="BL356" s="7">
        <f t="shared" si="408"/>
        <v>0</v>
      </c>
      <c r="BM356" s="7">
        <f t="shared" si="408"/>
        <v>0</v>
      </c>
      <c r="BN356" s="7">
        <f t="shared" si="408"/>
        <v>0</v>
      </c>
      <c r="BO356" s="7">
        <f t="shared" si="408"/>
        <v>0</v>
      </c>
      <c r="BP356" s="7">
        <f t="shared" si="408"/>
        <v>0</v>
      </c>
      <c r="BQ356" s="7">
        <f t="shared" si="408"/>
        <v>0</v>
      </c>
      <c r="BR356" s="7">
        <f t="shared" si="408"/>
        <v>0</v>
      </c>
      <c r="BS356" s="7">
        <f t="shared" si="408"/>
        <v>0</v>
      </c>
      <c r="BT356" s="7">
        <f t="shared" si="408"/>
        <v>0</v>
      </c>
      <c r="BU356" s="7">
        <v>1</v>
      </c>
      <c r="BV356" s="7">
        <f t="shared" ref="BV356:CH356" si="409">(0)/12390.36</f>
        <v>0</v>
      </c>
      <c r="BW356" s="7">
        <f t="shared" si="409"/>
        <v>0</v>
      </c>
      <c r="BX356" s="7">
        <f t="shared" si="409"/>
        <v>0</v>
      </c>
      <c r="BY356" s="7">
        <f t="shared" si="409"/>
        <v>0</v>
      </c>
      <c r="BZ356" s="7">
        <f t="shared" si="409"/>
        <v>0</v>
      </c>
      <c r="CA356" s="7">
        <f t="shared" si="409"/>
        <v>0</v>
      </c>
      <c r="CB356" s="7">
        <f t="shared" si="409"/>
        <v>0</v>
      </c>
      <c r="CC356" s="7">
        <f t="shared" si="409"/>
        <v>0</v>
      </c>
      <c r="CD356" s="7">
        <f t="shared" si="409"/>
        <v>0</v>
      </c>
      <c r="CE356" s="7">
        <f t="shared" si="409"/>
        <v>0</v>
      </c>
      <c r="CF356" s="7">
        <f t="shared" si="409"/>
        <v>0</v>
      </c>
      <c r="CG356" s="7">
        <f t="shared" si="409"/>
        <v>0</v>
      </c>
      <c r="CH356" s="7">
        <f t="shared" si="409"/>
        <v>0</v>
      </c>
      <c r="CI356">
        <f>0</f>
        <v>0</v>
      </c>
      <c r="CJ356">
        <v>12390.36</v>
      </c>
    </row>
    <row r="357" spans="1:88" x14ac:dyDescent="0.25">
      <c r="A357" s="5" t="s">
        <v>583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>
        <v>619.51800000000003</v>
      </c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>
        <v>619.51800000000003</v>
      </c>
      <c r="AT357" t="s">
        <v>583</v>
      </c>
      <c r="AU357" s="7">
        <f t="shared" ref="AU357:BT357" si="410">(0)/619.518</f>
        <v>0</v>
      </c>
      <c r="AV357" s="7">
        <f t="shared" si="410"/>
        <v>0</v>
      </c>
      <c r="AW357" s="7">
        <f t="shared" si="410"/>
        <v>0</v>
      </c>
      <c r="AX357" s="7">
        <f t="shared" si="410"/>
        <v>0</v>
      </c>
      <c r="AY357" s="7">
        <f t="shared" si="410"/>
        <v>0</v>
      </c>
      <c r="AZ357" s="7">
        <f t="shared" si="410"/>
        <v>0</v>
      </c>
      <c r="BA357" s="7">
        <f t="shared" si="410"/>
        <v>0</v>
      </c>
      <c r="BB357" s="7">
        <f t="shared" si="410"/>
        <v>0</v>
      </c>
      <c r="BC357" s="7">
        <f t="shared" si="410"/>
        <v>0</v>
      </c>
      <c r="BD357" s="7">
        <f t="shared" si="410"/>
        <v>0</v>
      </c>
      <c r="BE357" s="7">
        <f t="shared" si="410"/>
        <v>0</v>
      </c>
      <c r="BF357" s="7">
        <f t="shared" si="410"/>
        <v>0</v>
      </c>
      <c r="BG357" s="7">
        <f t="shared" si="410"/>
        <v>0</v>
      </c>
      <c r="BH357" s="7">
        <f t="shared" si="410"/>
        <v>0</v>
      </c>
      <c r="BI357" s="7">
        <f t="shared" si="410"/>
        <v>0</v>
      </c>
      <c r="BJ357" s="7">
        <f t="shared" si="410"/>
        <v>0</v>
      </c>
      <c r="BK357" s="7">
        <f t="shared" si="410"/>
        <v>0</v>
      </c>
      <c r="BL357" s="7">
        <f t="shared" si="410"/>
        <v>0</v>
      </c>
      <c r="BM357" s="7">
        <f t="shared" si="410"/>
        <v>0</v>
      </c>
      <c r="BN357" s="7">
        <f t="shared" si="410"/>
        <v>0</v>
      </c>
      <c r="BO357" s="7">
        <f t="shared" si="410"/>
        <v>0</v>
      </c>
      <c r="BP357" s="7">
        <f t="shared" si="410"/>
        <v>0</v>
      </c>
      <c r="BQ357" s="7">
        <f t="shared" si="410"/>
        <v>0</v>
      </c>
      <c r="BR357" s="7">
        <f t="shared" si="410"/>
        <v>0</v>
      </c>
      <c r="BS357" s="7">
        <f t="shared" si="410"/>
        <v>0</v>
      </c>
      <c r="BT357" s="7">
        <f t="shared" si="410"/>
        <v>0</v>
      </c>
      <c r="BU357" s="7">
        <v>1</v>
      </c>
      <c r="BV357" s="7">
        <f t="shared" ref="BV357:CH357" si="411">(0)/619.518</f>
        <v>0</v>
      </c>
      <c r="BW357" s="7">
        <f t="shared" si="411"/>
        <v>0</v>
      </c>
      <c r="BX357" s="7">
        <f t="shared" si="411"/>
        <v>0</v>
      </c>
      <c r="BY357" s="7">
        <f t="shared" si="411"/>
        <v>0</v>
      </c>
      <c r="BZ357" s="7">
        <f t="shared" si="411"/>
        <v>0</v>
      </c>
      <c r="CA357" s="7">
        <f t="shared" si="411"/>
        <v>0</v>
      </c>
      <c r="CB357" s="7">
        <f t="shared" si="411"/>
        <v>0</v>
      </c>
      <c r="CC357" s="7">
        <f t="shared" si="411"/>
        <v>0</v>
      </c>
      <c r="CD357" s="7">
        <f t="shared" si="411"/>
        <v>0</v>
      </c>
      <c r="CE357" s="7">
        <f t="shared" si="411"/>
        <v>0</v>
      </c>
      <c r="CF357" s="7">
        <f t="shared" si="411"/>
        <v>0</v>
      </c>
      <c r="CG357" s="7">
        <f t="shared" si="411"/>
        <v>0</v>
      </c>
      <c r="CH357" s="7">
        <f t="shared" si="411"/>
        <v>0</v>
      </c>
      <c r="CI357">
        <f>0</f>
        <v>0</v>
      </c>
      <c r="CJ357">
        <v>619.51800000000003</v>
      </c>
    </row>
    <row r="358" spans="1:88" x14ac:dyDescent="0.25">
      <c r="A358" s="5" t="s">
        <v>586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>
        <v>6814.6979999999994</v>
      </c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>
        <v>6814.6979999999994</v>
      </c>
      <c r="AT358" t="s">
        <v>586</v>
      </c>
      <c r="AU358" s="7">
        <f t="shared" ref="AU358:BT358" si="412">(0)/6814.698</f>
        <v>0</v>
      </c>
      <c r="AV358" s="7">
        <f t="shared" si="412"/>
        <v>0</v>
      </c>
      <c r="AW358" s="7">
        <f t="shared" si="412"/>
        <v>0</v>
      </c>
      <c r="AX358" s="7">
        <f t="shared" si="412"/>
        <v>0</v>
      </c>
      <c r="AY358" s="7">
        <f t="shared" si="412"/>
        <v>0</v>
      </c>
      <c r="AZ358" s="7">
        <f t="shared" si="412"/>
        <v>0</v>
      </c>
      <c r="BA358" s="7">
        <f t="shared" si="412"/>
        <v>0</v>
      </c>
      <c r="BB358" s="7">
        <f t="shared" si="412"/>
        <v>0</v>
      </c>
      <c r="BC358" s="7">
        <f t="shared" si="412"/>
        <v>0</v>
      </c>
      <c r="BD358" s="7">
        <f t="shared" si="412"/>
        <v>0</v>
      </c>
      <c r="BE358" s="7">
        <f t="shared" si="412"/>
        <v>0</v>
      </c>
      <c r="BF358" s="7">
        <f t="shared" si="412"/>
        <v>0</v>
      </c>
      <c r="BG358" s="7">
        <f t="shared" si="412"/>
        <v>0</v>
      </c>
      <c r="BH358" s="7">
        <f t="shared" si="412"/>
        <v>0</v>
      </c>
      <c r="BI358" s="7">
        <f t="shared" si="412"/>
        <v>0</v>
      </c>
      <c r="BJ358" s="7">
        <f t="shared" si="412"/>
        <v>0</v>
      </c>
      <c r="BK358" s="7">
        <f t="shared" si="412"/>
        <v>0</v>
      </c>
      <c r="BL358" s="7">
        <f t="shared" si="412"/>
        <v>0</v>
      </c>
      <c r="BM358" s="7">
        <f t="shared" si="412"/>
        <v>0</v>
      </c>
      <c r="BN358" s="7">
        <f t="shared" si="412"/>
        <v>0</v>
      </c>
      <c r="BO358" s="7">
        <f t="shared" si="412"/>
        <v>0</v>
      </c>
      <c r="BP358" s="7">
        <f t="shared" si="412"/>
        <v>0</v>
      </c>
      <c r="BQ358" s="7">
        <f t="shared" si="412"/>
        <v>0</v>
      </c>
      <c r="BR358" s="7">
        <f t="shared" si="412"/>
        <v>0</v>
      </c>
      <c r="BS358" s="7">
        <f t="shared" si="412"/>
        <v>0</v>
      </c>
      <c r="BT358" s="7">
        <f t="shared" si="412"/>
        <v>0</v>
      </c>
      <c r="BU358" s="7">
        <v>1</v>
      </c>
      <c r="BV358" s="7">
        <f t="shared" ref="BV358:CH358" si="413">(0)/6814.698</f>
        <v>0</v>
      </c>
      <c r="BW358" s="7">
        <f t="shared" si="413"/>
        <v>0</v>
      </c>
      <c r="BX358" s="7">
        <f t="shared" si="413"/>
        <v>0</v>
      </c>
      <c r="BY358" s="7">
        <f t="shared" si="413"/>
        <v>0</v>
      </c>
      <c r="BZ358" s="7">
        <f t="shared" si="413"/>
        <v>0</v>
      </c>
      <c r="CA358" s="7">
        <f t="shared" si="413"/>
        <v>0</v>
      </c>
      <c r="CB358" s="7">
        <f t="shared" si="413"/>
        <v>0</v>
      </c>
      <c r="CC358" s="7">
        <f t="shared" si="413"/>
        <v>0</v>
      </c>
      <c r="CD358" s="7">
        <f t="shared" si="413"/>
        <v>0</v>
      </c>
      <c r="CE358" s="7">
        <f t="shared" si="413"/>
        <v>0</v>
      </c>
      <c r="CF358" s="7">
        <f t="shared" si="413"/>
        <v>0</v>
      </c>
      <c r="CG358" s="7">
        <f t="shared" si="413"/>
        <v>0</v>
      </c>
      <c r="CH358" s="7">
        <f t="shared" si="413"/>
        <v>0</v>
      </c>
      <c r="CI358">
        <f>0</f>
        <v>0</v>
      </c>
      <c r="CJ358">
        <v>6814.6979999999994</v>
      </c>
    </row>
    <row r="359" spans="1:88" x14ac:dyDescent="0.25">
      <c r="A359" s="5" t="s">
        <v>585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0</v>
      </c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>
        <v>0</v>
      </c>
      <c r="AT359" t="s">
        <v>585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0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  <c r="BY359" s="7">
        <v>0</v>
      </c>
      <c r="BZ359" s="7">
        <v>0</v>
      </c>
      <c r="CA359" s="7">
        <v>0</v>
      </c>
      <c r="CB359" s="7">
        <v>0</v>
      </c>
      <c r="CC359" s="7">
        <v>0</v>
      </c>
      <c r="CD359" s="7">
        <v>0</v>
      </c>
      <c r="CE359" s="7">
        <v>0</v>
      </c>
      <c r="CF359" s="7">
        <v>0</v>
      </c>
      <c r="CG359" s="7">
        <v>0</v>
      </c>
      <c r="CH359" s="7">
        <v>0</v>
      </c>
      <c r="CI359">
        <f>0</f>
        <v>0</v>
      </c>
      <c r="CJ359">
        <v>0</v>
      </c>
    </row>
    <row r="360" spans="1:88" x14ac:dyDescent="0.25">
      <c r="A360" s="5" t="s">
        <v>588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>
        <v>2478.0720000000001</v>
      </c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>
        <v>2478.0720000000001</v>
      </c>
      <c r="AT360" t="s">
        <v>588</v>
      </c>
      <c r="AU360" s="7">
        <f t="shared" ref="AU360:BT360" si="414">(0)/2478.072</f>
        <v>0</v>
      </c>
      <c r="AV360" s="7">
        <f t="shared" si="414"/>
        <v>0</v>
      </c>
      <c r="AW360" s="7">
        <f t="shared" si="414"/>
        <v>0</v>
      </c>
      <c r="AX360" s="7">
        <f t="shared" si="414"/>
        <v>0</v>
      </c>
      <c r="AY360" s="7">
        <f t="shared" si="414"/>
        <v>0</v>
      </c>
      <c r="AZ360" s="7">
        <f t="shared" si="414"/>
        <v>0</v>
      </c>
      <c r="BA360" s="7">
        <f t="shared" si="414"/>
        <v>0</v>
      </c>
      <c r="BB360" s="7">
        <f t="shared" si="414"/>
        <v>0</v>
      </c>
      <c r="BC360" s="7">
        <f t="shared" si="414"/>
        <v>0</v>
      </c>
      <c r="BD360" s="7">
        <f t="shared" si="414"/>
        <v>0</v>
      </c>
      <c r="BE360" s="7">
        <f t="shared" si="414"/>
        <v>0</v>
      </c>
      <c r="BF360" s="7">
        <f t="shared" si="414"/>
        <v>0</v>
      </c>
      <c r="BG360" s="7">
        <f t="shared" si="414"/>
        <v>0</v>
      </c>
      <c r="BH360" s="7">
        <f t="shared" si="414"/>
        <v>0</v>
      </c>
      <c r="BI360" s="7">
        <f t="shared" si="414"/>
        <v>0</v>
      </c>
      <c r="BJ360" s="7">
        <f t="shared" si="414"/>
        <v>0</v>
      </c>
      <c r="BK360" s="7">
        <f t="shared" si="414"/>
        <v>0</v>
      </c>
      <c r="BL360" s="7">
        <f t="shared" si="414"/>
        <v>0</v>
      </c>
      <c r="BM360" s="7">
        <f t="shared" si="414"/>
        <v>0</v>
      </c>
      <c r="BN360" s="7">
        <f t="shared" si="414"/>
        <v>0</v>
      </c>
      <c r="BO360" s="7">
        <f t="shared" si="414"/>
        <v>0</v>
      </c>
      <c r="BP360" s="7">
        <f t="shared" si="414"/>
        <v>0</v>
      </c>
      <c r="BQ360" s="7">
        <f t="shared" si="414"/>
        <v>0</v>
      </c>
      <c r="BR360" s="7">
        <f t="shared" si="414"/>
        <v>0</v>
      </c>
      <c r="BS360" s="7">
        <f t="shared" si="414"/>
        <v>0</v>
      </c>
      <c r="BT360" s="7">
        <f t="shared" si="414"/>
        <v>0</v>
      </c>
      <c r="BU360" s="7">
        <v>1</v>
      </c>
      <c r="BV360" s="7">
        <f t="shared" ref="BV360:CH360" si="415">(0)/2478.072</f>
        <v>0</v>
      </c>
      <c r="BW360" s="7">
        <f t="shared" si="415"/>
        <v>0</v>
      </c>
      <c r="BX360" s="7">
        <f t="shared" si="415"/>
        <v>0</v>
      </c>
      <c r="BY360" s="7">
        <f t="shared" si="415"/>
        <v>0</v>
      </c>
      <c r="BZ360" s="7">
        <f t="shared" si="415"/>
        <v>0</v>
      </c>
      <c r="CA360" s="7">
        <f t="shared" si="415"/>
        <v>0</v>
      </c>
      <c r="CB360" s="7">
        <f t="shared" si="415"/>
        <v>0</v>
      </c>
      <c r="CC360" s="7">
        <f t="shared" si="415"/>
        <v>0</v>
      </c>
      <c r="CD360" s="7">
        <f t="shared" si="415"/>
        <v>0</v>
      </c>
      <c r="CE360" s="7">
        <f t="shared" si="415"/>
        <v>0</v>
      </c>
      <c r="CF360" s="7">
        <f t="shared" si="415"/>
        <v>0</v>
      </c>
      <c r="CG360" s="7">
        <f t="shared" si="415"/>
        <v>0</v>
      </c>
      <c r="CH360" s="7">
        <f t="shared" si="415"/>
        <v>0</v>
      </c>
      <c r="CI360">
        <f>0</f>
        <v>0</v>
      </c>
      <c r="CJ360">
        <v>2478.0720000000001</v>
      </c>
    </row>
    <row r="361" spans="1:88" x14ac:dyDescent="0.25">
      <c r="A361" s="5" t="s">
        <v>587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>
        <v>3717.1080000000002</v>
      </c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>
        <v>3717.1080000000002</v>
      </c>
      <c r="AT361" t="s">
        <v>587</v>
      </c>
      <c r="AU361" s="7">
        <f t="shared" ref="AU361:BT361" si="416">(0)/3717.108</f>
        <v>0</v>
      </c>
      <c r="AV361" s="7">
        <f t="shared" si="416"/>
        <v>0</v>
      </c>
      <c r="AW361" s="7">
        <f t="shared" si="416"/>
        <v>0</v>
      </c>
      <c r="AX361" s="7">
        <f t="shared" si="416"/>
        <v>0</v>
      </c>
      <c r="AY361" s="7">
        <f t="shared" si="416"/>
        <v>0</v>
      </c>
      <c r="AZ361" s="7">
        <f t="shared" si="416"/>
        <v>0</v>
      </c>
      <c r="BA361" s="7">
        <f t="shared" si="416"/>
        <v>0</v>
      </c>
      <c r="BB361" s="7">
        <f t="shared" si="416"/>
        <v>0</v>
      </c>
      <c r="BC361" s="7">
        <f t="shared" si="416"/>
        <v>0</v>
      </c>
      <c r="BD361" s="7">
        <f t="shared" si="416"/>
        <v>0</v>
      </c>
      <c r="BE361" s="7">
        <f t="shared" si="416"/>
        <v>0</v>
      </c>
      <c r="BF361" s="7">
        <f t="shared" si="416"/>
        <v>0</v>
      </c>
      <c r="BG361" s="7">
        <f t="shared" si="416"/>
        <v>0</v>
      </c>
      <c r="BH361" s="7">
        <f t="shared" si="416"/>
        <v>0</v>
      </c>
      <c r="BI361" s="7">
        <f t="shared" si="416"/>
        <v>0</v>
      </c>
      <c r="BJ361" s="7">
        <f t="shared" si="416"/>
        <v>0</v>
      </c>
      <c r="BK361" s="7">
        <f t="shared" si="416"/>
        <v>0</v>
      </c>
      <c r="BL361" s="7">
        <f t="shared" si="416"/>
        <v>0</v>
      </c>
      <c r="BM361" s="7">
        <f t="shared" si="416"/>
        <v>0</v>
      </c>
      <c r="BN361" s="7">
        <f t="shared" si="416"/>
        <v>0</v>
      </c>
      <c r="BO361" s="7">
        <f t="shared" si="416"/>
        <v>0</v>
      </c>
      <c r="BP361" s="7">
        <f t="shared" si="416"/>
        <v>0</v>
      </c>
      <c r="BQ361" s="7">
        <f t="shared" si="416"/>
        <v>0</v>
      </c>
      <c r="BR361" s="7">
        <f t="shared" si="416"/>
        <v>0</v>
      </c>
      <c r="BS361" s="7">
        <f t="shared" si="416"/>
        <v>0</v>
      </c>
      <c r="BT361" s="7">
        <f t="shared" si="416"/>
        <v>0</v>
      </c>
      <c r="BU361" s="7">
        <v>1</v>
      </c>
      <c r="BV361" s="7">
        <f t="shared" ref="BV361:CH361" si="417">(0)/3717.108</f>
        <v>0</v>
      </c>
      <c r="BW361" s="7">
        <f t="shared" si="417"/>
        <v>0</v>
      </c>
      <c r="BX361" s="7">
        <f t="shared" si="417"/>
        <v>0</v>
      </c>
      <c r="BY361" s="7">
        <f t="shared" si="417"/>
        <v>0</v>
      </c>
      <c r="BZ361" s="7">
        <f t="shared" si="417"/>
        <v>0</v>
      </c>
      <c r="CA361" s="7">
        <f t="shared" si="417"/>
        <v>0</v>
      </c>
      <c r="CB361" s="7">
        <f t="shared" si="417"/>
        <v>0</v>
      </c>
      <c r="CC361" s="7">
        <f t="shared" si="417"/>
        <v>0</v>
      </c>
      <c r="CD361" s="7">
        <f t="shared" si="417"/>
        <v>0</v>
      </c>
      <c r="CE361" s="7">
        <f t="shared" si="417"/>
        <v>0</v>
      </c>
      <c r="CF361" s="7">
        <f t="shared" si="417"/>
        <v>0</v>
      </c>
      <c r="CG361" s="7">
        <f t="shared" si="417"/>
        <v>0</v>
      </c>
      <c r="CH361" s="7">
        <f t="shared" si="417"/>
        <v>0</v>
      </c>
      <c r="CI361">
        <f>0</f>
        <v>0</v>
      </c>
      <c r="CJ361">
        <v>3717.1080000000002</v>
      </c>
    </row>
    <row r="362" spans="1:88" x14ac:dyDescent="0.25">
      <c r="A362" s="5" t="s">
        <v>590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>
        <v>2478.0720000000001</v>
      </c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>
        <v>2478.0720000000001</v>
      </c>
      <c r="AT362" t="s">
        <v>590</v>
      </c>
      <c r="AU362" s="7">
        <f t="shared" ref="AU362:BT362" si="418">(0)/2478.072</f>
        <v>0</v>
      </c>
      <c r="AV362" s="7">
        <f t="shared" si="418"/>
        <v>0</v>
      </c>
      <c r="AW362" s="7">
        <f t="shared" si="418"/>
        <v>0</v>
      </c>
      <c r="AX362" s="7">
        <f t="shared" si="418"/>
        <v>0</v>
      </c>
      <c r="AY362" s="7">
        <f t="shared" si="418"/>
        <v>0</v>
      </c>
      <c r="AZ362" s="7">
        <f t="shared" si="418"/>
        <v>0</v>
      </c>
      <c r="BA362" s="7">
        <f t="shared" si="418"/>
        <v>0</v>
      </c>
      <c r="BB362" s="7">
        <f t="shared" si="418"/>
        <v>0</v>
      </c>
      <c r="BC362" s="7">
        <f t="shared" si="418"/>
        <v>0</v>
      </c>
      <c r="BD362" s="7">
        <f t="shared" si="418"/>
        <v>0</v>
      </c>
      <c r="BE362" s="7">
        <f t="shared" si="418"/>
        <v>0</v>
      </c>
      <c r="BF362" s="7">
        <f t="shared" si="418"/>
        <v>0</v>
      </c>
      <c r="BG362" s="7">
        <f t="shared" si="418"/>
        <v>0</v>
      </c>
      <c r="BH362" s="7">
        <f t="shared" si="418"/>
        <v>0</v>
      </c>
      <c r="BI362" s="7">
        <f t="shared" si="418"/>
        <v>0</v>
      </c>
      <c r="BJ362" s="7">
        <f t="shared" si="418"/>
        <v>0</v>
      </c>
      <c r="BK362" s="7">
        <f t="shared" si="418"/>
        <v>0</v>
      </c>
      <c r="BL362" s="7">
        <f t="shared" si="418"/>
        <v>0</v>
      </c>
      <c r="BM362" s="7">
        <f t="shared" si="418"/>
        <v>0</v>
      </c>
      <c r="BN362" s="7">
        <f t="shared" si="418"/>
        <v>0</v>
      </c>
      <c r="BO362" s="7">
        <f t="shared" si="418"/>
        <v>0</v>
      </c>
      <c r="BP362" s="7">
        <f t="shared" si="418"/>
        <v>0</v>
      </c>
      <c r="BQ362" s="7">
        <f t="shared" si="418"/>
        <v>0</v>
      </c>
      <c r="BR362" s="7">
        <f t="shared" si="418"/>
        <v>0</v>
      </c>
      <c r="BS362" s="7">
        <f t="shared" si="418"/>
        <v>0</v>
      </c>
      <c r="BT362" s="7">
        <f t="shared" si="418"/>
        <v>0</v>
      </c>
      <c r="BU362" s="7">
        <v>1</v>
      </c>
      <c r="BV362" s="7">
        <f t="shared" ref="BV362:CH362" si="419">(0)/2478.072</f>
        <v>0</v>
      </c>
      <c r="BW362" s="7">
        <f t="shared" si="419"/>
        <v>0</v>
      </c>
      <c r="BX362" s="7">
        <f t="shared" si="419"/>
        <v>0</v>
      </c>
      <c r="BY362" s="7">
        <f t="shared" si="419"/>
        <v>0</v>
      </c>
      <c r="BZ362" s="7">
        <f t="shared" si="419"/>
        <v>0</v>
      </c>
      <c r="CA362" s="7">
        <f t="shared" si="419"/>
        <v>0</v>
      </c>
      <c r="CB362" s="7">
        <f t="shared" si="419"/>
        <v>0</v>
      </c>
      <c r="CC362" s="7">
        <f t="shared" si="419"/>
        <v>0</v>
      </c>
      <c r="CD362" s="7">
        <f t="shared" si="419"/>
        <v>0</v>
      </c>
      <c r="CE362" s="7">
        <f t="shared" si="419"/>
        <v>0</v>
      </c>
      <c r="CF362" s="7">
        <f t="shared" si="419"/>
        <v>0</v>
      </c>
      <c r="CG362" s="7">
        <f t="shared" si="419"/>
        <v>0</v>
      </c>
      <c r="CH362" s="7">
        <f t="shared" si="419"/>
        <v>0</v>
      </c>
      <c r="CI362">
        <f>0</f>
        <v>0</v>
      </c>
      <c r="CJ362">
        <v>2478.0720000000001</v>
      </c>
    </row>
    <row r="363" spans="1:88" x14ac:dyDescent="0.25">
      <c r="A363" s="5" t="s">
        <v>589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>
        <v>0</v>
      </c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>
        <v>0</v>
      </c>
      <c r="AT363" t="s">
        <v>589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0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  <c r="BY363" s="7">
        <v>0</v>
      </c>
      <c r="BZ363" s="7">
        <v>0</v>
      </c>
      <c r="CA363" s="7">
        <v>0</v>
      </c>
      <c r="CB363" s="7">
        <v>0</v>
      </c>
      <c r="CC363" s="7">
        <v>0</v>
      </c>
      <c r="CD363" s="7">
        <v>0</v>
      </c>
      <c r="CE363" s="7">
        <v>0</v>
      </c>
      <c r="CF363" s="7">
        <v>0</v>
      </c>
      <c r="CG363" s="7">
        <v>0</v>
      </c>
      <c r="CH363" s="7">
        <v>0</v>
      </c>
      <c r="CI363">
        <f>0</f>
        <v>0</v>
      </c>
      <c r="CJ363">
        <v>0</v>
      </c>
    </row>
    <row r="364" spans="1:88" x14ac:dyDescent="0.25">
      <c r="A364" s="5" t="s">
        <v>592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>
        <v>0</v>
      </c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>
        <v>0</v>
      </c>
      <c r="AT364" t="s">
        <v>592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0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  <c r="BY364" s="7">
        <v>0</v>
      </c>
      <c r="BZ364" s="7">
        <v>0</v>
      </c>
      <c r="CA364" s="7">
        <v>0</v>
      </c>
      <c r="CB364" s="7">
        <v>0</v>
      </c>
      <c r="CC364" s="7">
        <v>0</v>
      </c>
      <c r="CD364" s="7">
        <v>0</v>
      </c>
      <c r="CE364" s="7">
        <v>0</v>
      </c>
      <c r="CF364" s="7">
        <v>0</v>
      </c>
      <c r="CG364" s="7">
        <v>0</v>
      </c>
      <c r="CH364" s="7">
        <v>0</v>
      </c>
      <c r="CI364">
        <f>0</f>
        <v>0</v>
      </c>
      <c r="CJ364">
        <v>0</v>
      </c>
    </row>
    <row r="365" spans="1:88" x14ac:dyDescent="0.25">
      <c r="A365" s="5" t="s">
        <v>593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>
        <v>0</v>
      </c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>
        <v>0</v>
      </c>
      <c r="AT365" t="s">
        <v>593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0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  <c r="BY365" s="7">
        <v>0</v>
      </c>
      <c r="BZ365" s="7">
        <v>0</v>
      </c>
      <c r="CA365" s="7">
        <v>0</v>
      </c>
      <c r="CB365" s="7">
        <v>0</v>
      </c>
      <c r="CC365" s="7">
        <v>0</v>
      </c>
      <c r="CD365" s="7">
        <v>0</v>
      </c>
      <c r="CE365" s="7">
        <v>0</v>
      </c>
      <c r="CF365" s="7">
        <v>0</v>
      </c>
      <c r="CG365" s="7">
        <v>0</v>
      </c>
      <c r="CH365" s="7">
        <v>0</v>
      </c>
      <c r="CI365">
        <f>0</f>
        <v>0</v>
      </c>
      <c r="CJ365">
        <v>0</v>
      </c>
    </row>
    <row r="366" spans="1:88" x14ac:dyDescent="0.25">
      <c r="A366" s="5" t="s">
        <v>594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>
        <v>0</v>
      </c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>
        <v>0</v>
      </c>
      <c r="AT366" t="s">
        <v>594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0</v>
      </c>
      <c r="BR366" s="7">
        <v>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  <c r="BY366" s="7">
        <v>0</v>
      </c>
      <c r="BZ366" s="7">
        <v>0</v>
      </c>
      <c r="CA366" s="7">
        <v>0</v>
      </c>
      <c r="CB366" s="7">
        <v>0</v>
      </c>
      <c r="CC366" s="7">
        <v>0</v>
      </c>
      <c r="CD366" s="7">
        <v>0</v>
      </c>
      <c r="CE366" s="7">
        <v>0</v>
      </c>
      <c r="CF366" s="7">
        <v>0</v>
      </c>
      <c r="CG366" s="7">
        <v>0</v>
      </c>
      <c r="CH366" s="7">
        <v>0</v>
      </c>
      <c r="CI366">
        <f>0</f>
        <v>0</v>
      </c>
      <c r="CJ366">
        <v>0</v>
      </c>
    </row>
    <row r="367" spans="1:88" x14ac:dyDescent="0.25">
      <c r="A367" s="5" t="s">
        <v>595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>
        <v>619.51800000000003</v>
      </c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>
        <v>619.51800000000003</v>
      </c>
      <c r="AT367" t="s">
        <v>595</v>
      </c>
      <c r="AU367" s="7">
        <f t="shared" ref="AU367:BT367" si="420">(0)/619.518</f>
        <v>0</v>
      </c>
      <c r="AV367" s="7">
        <f t="shared" si="420"/>
        <v>0</v>
      </c>
      <c r="AW367" s="7">
        <f t="shared" si="420"/>
        <v>0</v>
      </c>
      <c r="AX367" s="7">
        <f t="shared" si="420"/>
        <v>0</v>
      </c>
      <c r="AY367" s="7">
        <f t="shared" si="420"/>
        <v>0</v>
      </c>
      <c r="AZ367" s="7">
        <f t="shared" si="420"/>
        <v>0</v>
      </c>
      <c r="BA367" s="7">
        <f t="shared" si="420"/>
        <v>0</v>
      </c>
      <c r="BB367" s="7">
        <f t="shared" si="420"/>
        <v>0</v>
      </c>
      <c r="BC367" s="7">
        <f t="shared" si="420"/>
        <v>0</v>
      </c>
      <c r="BD367" s="7">
        <f t="shared" si="420"/>
        <v>0</v>
      </c>
      <c r="BE367" s="7">
        <f t="shared" si="420"/>
        <v>0</v>
      </c>
      <c r="BF367" s="7">
        <f t="shared" si="420"/>
        <v>0</v>
      </c>
      <c r="BG367" s="7">
        <f t="shared" si="420"/>
        <v>0</v>
      </c>
      <c r="BH367" s="7">
        <f t="shared" si="420"/>
        <v>0</v>
      </c>
      <c r="BI367" s="7">
        <f t="shared" si="420"/>
        <v>0</v>
      </c>
      <c r="BJ367" s="7">
        <f t="shared" si="420"/>
        <v>0</v>
      </c>
      <c r="BK367" s="7">
        <f t="shared" si="420"/>
        <v>0</v>
      </c>
      <c r="BL367" s="7">
        <f t="shared" si="420"/>
        <v>0</v>
      </c>
      <c r="BM367" s="7">
        <f t="shared" si="420"/>
        <v>0</v>
      </c>
      <c r="BN367" s="7">
        <f t="shared" si="420"/>
        <v>0</v>
      </c>
      <c r="BO367" s="7">
        <f t="shared" si="420"/>
        <v>0</v>
      </c>
      <c r="BP367" s="7">
        <f t="shared" si="420"/>
        <v>0</v>
      </c>
      <c r="BQ367" s="7">
        <f t="shared" si="420"/>
        <v>0</v>
      </c>
      <c r="BR367" s="7">
        <f t="shared" si="420"/>
        <v>0</v>
      </c>
      <c r="BS367" s="7">
        <f t="shared" si="420"/>
        <v>0</v>
      </c>
      <c r="BT367" s="7">
        <f t="shared" si="420"/>
        <v>0</v>
      </c>
      <c r="BU367" s="7">
        <v>1</v>
      </c>
      <c r="BV367" s="7">
        <f t="shared" ref="BV367:CH367" si="421">(0)/619.518</f>
        <v>0</v>
      </c>
      <c r="BW367" s="7">
        <f t="shared" si="421"/>
        <v>0</v>
      </c>
      <c r="BX367" s="7">
        <f t="shared" si="421"/>
        <v>0</v>
      </c>
      <c r="BY367" s="7">
        <f t="shared" si="421"/>
        <v>0</v>
      </c>
      <c r="BZ367" s="7">
        <f t="shared" si="421"/>
        <v>0</v>
      </c>
      <c r="CA367" s="7">
        <f t="shared" si="421"/>
        <v>0</v>
      </c>
      <c r="CB367" s="7">
        <f t="shared" si="421"/>
        <v>0</v>
      </c>
      <c r="CC367" s="7">
        <f t="shared" si="421"/>
        <v>0</v>
      </c>
      <c r="CD367" s="7">
        <f t="shared" si="421"/>
        <v>0</v>
      </c>
      <c r="CE367" s="7">
        <f t="shared" si="421"/>
        <v>0</v>
      </c>
      <c r="CF367" s="7">
        <f t="shared" si="421"/>
        <v>0</v>
      </c>
      <c r="CG367" s="7">
        <f t="shared" si="421"/>
        <v>0</v>
      </c>
      <c r="CH367" s="7">
        <f t="shared" si="421"/>
        <v>0</v>
      </c>
      <c r="CI367">
        <f>0</f>
        <v>0</v>
      </c>
      <c r="CJ367">
        <v>619.51800000000003</v>
      </c>
    </row>
    <row r="368" spans="1:88" x14ac:dyDescent="0.25">
      <c r="A368" s="5" t="s">
        <v>596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>
        <v>0</v>
      </c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>
        <v>0</v>
      </c>
      <c r="AT368" t="s">
        <v>596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0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  <c r="BY368" s="7">
        <v>0</v>
      </c>
      <c r="BZ368" s="7">
        <v>0</v>
      </c>
      <c r="CA368" s="7">
        <v>0</v>
      </c>
      <c r="CB368" s="7">
        <v>0</v>
      </c>
      <c r="CC368" s="7">
        <v>0</v>
      </c>
      <c r="CD368" s="7">
        <v>0</v>
      </c>
      <c r="CE368" s="7">
        <v>0</v>
      </c>
      <c r="CF368" s="7">
        <v>0</v>
      </c>
      <c r="CG368" s="7">
        <v>0</v>
      </c>
      <c r="CH368" s="7">
        <v>0</v>
      </c>
      <c r="CI368">
        <f>0</f>
        <v>0</v>
      </c>
      <c r="CJ368">
        <v>0</v>
      </c>
    </row>
    <row r="369" spans="1:88" x14ac:dyDescent="0.25">
      <c r="A369" s="5" t="s">
        <v>597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>
        <v>0</v>
      </c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>
        <v>0</v>
      </c>
      <c r="AT369" t="s">
        <v>597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  <c r="BY369" s="7">
        <v>0</v>
      </c>
      <c r="BZ369" s="7">
        <v>0</v>
      </c>
      <c r="CA369" s="7">
        <v>0</v>
      </c>
      <c r="CB369" s="7">
        <v>0</v>
      </c>
      <c r="CC369" s="7">
        <v>0</v>
      </c>
      <c r="CD369" s="7">
        <v>0</v>
      </c>
      <c r="CE369" s="7">
        <v>0</v>
      </c>
      <c r="CF369" s="7">
        <v>0</v>
      </c>
      <c r="CG369" s="7">
        <v>0</v>
      </c>
      <c r="CH369" s="7">
        <v>0</v>
      </c>
      <c r="CI369">
        <f>0</f>
        <v>0</v>
      </c>
      <c r="CJ369">
        <v>0</v>
      </c>
    </row>
    <row r="370" spans="1:88" x14ac:dyDescent="0.25">
      <c r="A370" s="5" t="s">
        <v>598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>
        <v>0</v>
      </c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>
        <v>0</v>
      </c>
      <c r="AT370" t="s">
        <v>598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0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  <c r="BY370" s="7">
        <v>0</v>
      </c>
      <c r="BZ370" s="7">
        <v>0</v>
      </c>
      <c r="CA370" s="7">
        <v>0</v>
      </c>
      <c r="CB370" s="7">
        <v>0</v>
      </c>
      <c r="CC370" s="7">
        <v>0</v>
      </c>
      <c r="CD370" s="7">
        <v>0</v>
      </c>
      <c r="CE370" s="7">
        <v>0</v>
      </c>
      <c r="CF370" s="7">
        <v>0</v>
      </c>
      <c r="CG370" s="7">
        <v>0</v>
      </c>
      <c r="CH370" s="7">
        <v>0</v>
      </c>
      <c r="CI370">
        <f>0</f>
        <v>0</v>
      </c>
      <c r="CJ370">
        <v>0</v>
      </c>
    </row>
    <row r="371" spans="1:88" x14ac:dyDescent="0.25">
      <c r="A371" s="5" t="s">
        <v>599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>
        <v>3097.59</v>
      </c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>
        <v>3097.59</v>
      </c>
      <c r="AT371" t="s">
        <v>599</v>
      </c>
      <c r="AU371" s="7">
        <f t="shared" ref="AU371:BT371" si="422">(0)/3097.59</f>
        <v>0</v>
      </c>
      <c r="AV371" s="7">
        <f t="shared" si="422"/>
        <v>0</v>
      </c>
      <c r="AW371" s="7">
        <f t="shared" si="422"/>
        <v>0</v>
      </c>
      <c r="AX371" s="7">
        <f t="shared" si="422"/>
        <v>0</v>
      </c>
      <c r="AY371" s="7">
        <f t="shared" si="422"/>
        <v>0</v>
      </c>
      <c r="AZ371" s="7">
        <f t="shared" si="422"/>
        <v>0</v>
      </c>
      <c r="BA371" s="7">
        <f t="shared" si="422"/>
        <v>0</v>
      </c>
      <c r="BB371" s="7">
        <f t="shared" si="422"/>
        <v>0</v>
      </c>
      <c r="BC371" s="7">
        <f t="shared" si="422"/>
        <v>0</v>
      </c>
      <c r="BD371" s="7">
        <f t="shared" si="422"/>
        <v>0</v>
      </c>
      <c r="BE371" s="7">
        <f t="shared" si="422"/>
        <v>0</v>
      </c>
      <c r="BF371" s="7">
        <f t="shared" si="422"/>
        <v>0</v>
      </c>
      <c r="BG371" s="7">
        <f t="shared" si="422"/>
        <v>0</v>
      </c>
      <c r="BH371" s="7">
        <f t="shared" si="422"/>
        <v>0</v>
      </c>
      <c r="BI371" s="7">
        <f t="shared" si="422"/>
        <v>0</v>
      </c>
      <c r="BJ371" s="7">
        <f t="shared" si="422"/>
        <v>0</v>
      </c>
      <c r="BK371" s="7">
        <f t="shared" si="422"/>
        <v>0</v>
      </c>
      <c r="BL371" s="7">
        <f t="shared" si="422"/>
        <v>0</v>
      </c>
      <c r="BM371" s="7">
        <f t="shared" si="422"/>
        <v>0</v>
      </c>
      <c r="BN371" s="7">
        <f t="shared" si="422"/>
        <v>0</v>
      </c>
      <c r="BO371" s="7">
        <f t="shared" si="422"/>
        <v>0</v>
      </c>
      <c r="BP371" s="7">
        <f t="shared" si="422"/>
        <v>0</v>
      </c>
      <c r="BQ371" s="7">
        <f t="shared" si="422"/>
        <v>0</v>
      </c>
      <c r="BR371" s="7">
        <f t="shared" si="422"/>
        <v>0</v>
      </c>
      <c r="BS371" s="7">
        <f t="shared" si="422"/>
        <v>0</v>
      </c>
      <c r="BT371" s="7">
        <f t="shared" si="422"/>
        <v>0</v>
      </c>
      <c r="BU371" s="7">
        <v>1</v>
      </c>
      <c r="BV371" s="7">
        <f t="shared" ref="BV371:CH371" si="423">(0)/3097.59</f>
        <v>0</v>
      </c>
      <c r="BW371" s="7">
        <f t="shared" si="423"/>
        <v>0</v>
      </c>
      <c r="BX371" s="7">
        <f t="shared" si="423"/>
        <v>0</v>
      </c>
      <c r="BY371" s="7">
        <f t="shared" si="423"/>
        <v>0</v>
      </c>
      <c r="BZ371" s="7">
        <f t="shared" si="423"/>
        <v>0</v>
      </c>
      <c r="CA371" s="7">
        <f t="shared" si="423"/>
        <v>0</v>
      </c>
      <c r="CB371" s="7">
        <f t="shared" si="423"/>
        <v>0</v>
      </c>
      <c r="CC371" s="7">
        <f t="shared" si="423"/>
        <v>0</v>
      </c>
      <c r="CD371" s="7">
        <f t="shared" si="423"/>
        <v>0</v>
      </c>
      <c r="CE371" s="7">
        <f t="shared" si="423"/>
        <v>0</v>
      </c>
      <c r="CF371" s="7">
        <f t="shared" si="423"/>
        <v>0</v>
      </c>
      <c r="CG371" s="7">
        <f t="shared" si="423"/>
        <v>0</v>
      </c>
      <c r="CH371" s="7">
        <f t="shared" si="423"/>
        <v>0</v>
      </c>
      <c r="CI371">
        <f>0</f>
        <v>0</v>
      </c>
      <c r="CJ371">
        <v>3097.59</v>
      </c>
    </row>
    <row r="372" spans="1:88" x14ac:dyDescent="0.25">
      <c r="A372" s="5" t="s">
        <v>600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>
        <v>2478.0720000000001</v>
      </c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>
        <v>2478.0720000000001</v>
      </c>
      <c r="AT372" t="s">
        <v>600</v>
      </c>
      <c r="AU372" s="7">
        <f t="shared" ref="AU372:BT372" si="424">(0)/2478.072</f>
        <v>0</v>
      </c>
      <c r="AV372" s="7">
        <f t="shared" si="424"/>
        <v>0</v>
      </c>
      <c r="AW372" s="7">
        <f t="shared" si="424"/>
        <v>0</v>
      </c>
      <c r="AX372" s="7">
        <f t="shared" si="424"/>
        <v>0</v>
      </c>
      <c r="AY372" s="7">
        <f t="shared" si="424"/>
        <v>0</v>
      </c>
      <c r="AZ372" s="7">
        <f t="shared" si="424"/>
        <v>0</v>
      </c>
      <c r="BA372" s="7">
        <f t="shared" si="424"/>
        <v>0</v>
      </c>
      <c r="BB372" s="7">
        <f t="shared" si="424"/>
        <v>0</v>
      </c>
      <c r="BC372" s="7">
        <f t="shared" si="424"/>
        <v>0</v>
      </c>
      <c r="BD372" s="7">
        <f t="shared" si="424"/>
        <v>0</v>
      </c>
      <c r="BE372" s="7">
        <f t="shared" si="424"/>
        <v>0</v>
      </c>
      <c r="BF372" s="7">
        <f t="shared" si="424"/>
        <v>0</v>
      </c>
      <c r="BG372" s="7">
        <f t="shared" si="424"/>
        <v>0</v>
      </c>
      <c r="BH372" s="7">
        <f t="shared" si="424"/>
        <v>0</v>
      </c>
      <c r="BI372" s="7">
        <f t="shared" si="424"/>
        <v>0</v>
      </c>
      <c r="BJ372" s="7">
        <f t="shared" si="424"/>
        <v>0</v>
      </c>
      <c r="BK372" s="7">
        <f t="shared" si="424"/>
        <v>0</v>
      </c>
      <c r="BL372" s="7">
        <f t="shared" si="424"/>
        <v>0</v>
      </c>
      <c r="BM372" s="7">
        <f t="shared" si="424"/>
        <v>0</v>
      </c>
      <c r="BN372" s="7">
        <f t="shared" si="424"/>
        <v>0</v>
      </c>
      <c r="BO372" s="7">
        <f t="shared" si="424"/>
        <v>0</v>
      </c>
      <c r="BP372" s="7">
        <f t="shared" si="424"/>
        <v>0</v>
      </c>
      <c r="BQ372" s="7">
        <f t="shared" si="424"/>
        <v>0</v>
      </c>
      <c r="BR372" s="7">
        <f t="shared" si="424"/>
        <v>0</v>
      </c>
      <c r="BS372" s="7">
        <f t="shared" si="424"/>
        <v>0</v>
      </c>
      <c r="BT372" s="7">
        <f t="shared" si="424"/>
        <v>0</v>
      </c>
      <c r="BU372" s="7">
        <v>1</v>
      </c>
      <c r="BV372" s="7">
        <f t="shared" ref="BV372:CH372" si="425">(0)/2478.072</f>
        <v>0</v>
      </c>
      <c r="BW372" s="7">
        <f t="shared" si="425"/>
        <v>0</v>
      </c>
      <c r="BX372" s="7">
        <f t="shared" si="425"/>
        <v>0</v>
      </c>
      <c r="BY372" s="7">
        <f t="shared" si="425"/>
        <v>0</v>
      </c>
      <c r="BZ372" s="7">
        <f t="shared" si="425"/>
        <v>0</v>
      </c>
      <c r="CA372" s="7">
        <f t="shared" si="425"/>
        <v>0</v>
      </c>
      <c r="CB372" s="7">
        <f t="shared" si="425"/>
        <v>0</v>
      </c>
      <c r="CC372" s="7">
        <f t="shared" si="425"/>
        <v>0</v>
      </c>
      <c r="CD372" s="7">
        <f t="shared" si="425"/>
        <v>0</v>
      </c>
      <c r="CE372" s="7">
        <f t="shared" si="425"/>
        <v>0</v>
      </c>
      <c r="CF372" s="7">
        <f t="shared" si="425"/>
        <v>0</v>
      </c>
      <c r="CG372" s="7">
        <f t="shared" si="425"/>
        <v>0</v>
      </c>
      <c r="CH372" s="7">
        <f t="shared" si="425"/>
        <v>0</v>
      </c>
      <c r="CI372">
        <f>0</f>
        <v>0</v>
      </c>
      <c r="CJ372">
        <v>2478.0720000000001</v>
      </c>
    </row>
    <row r="373" spans="1:88" x14ac:dyDescent="0.25">
      <c r="A373" s="5" t="s">
        <v>601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>
        <v>0</v>
      </c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>
        <v>0</v>
      </c>
      <c r="AT373" t="s">
        <v>601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0</v>
      </c>
      <c r="BR373" s="7">
        <v>0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  <c r="BY373" s="7">
        <v>0</v>
      </c>
      <c r="BZ373" s="7">
        <v>0</v>
      </c>
      <c r="CA373" s="7">
        <v>0</v>
      </c>
      <c r="CB373" s="7">
        <v>0</v>
      </c>
      <c r="CC373" s="7">
        <v>0</v>
      </c>
      <c r="CD373" s="7">
        <v>0</v>
      </c>
      <c r="CE373" s="7">
        <v>0</v>
      </c>
      <c r="CF373" s="7">
        <v>0</v>
      </c>
      <c r="CG373" s="7">
        <v>0</v>
      </c>
      <c r="CH373" s="7">
        <v>0</v>
      </c>
      <c r="CI373">
        <f>0</f>
        <v>0</v>
      </c>
      <c r="CJ373">
        <v>0</v>
      </c>
    </row>
    <row r="374" spans="1:88" x14ac:dyDescent="0.25">
      <c r="A374" s="5" t="s">
        <v>602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>
        <v>3717.1080000000002</v>
      </c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>
        <v>3717.1080000000002</v>
      </c>
      <c r="AT374" t="s">
        <v>602</v>
      </c>
      <c r="AU374" s="7">
        <f t="shared" ref="AU374:BT374" si="426">(0)/3717.108</f>
        <v>0</v>
      </c>
      <c r="AV374" s="7">
        <f t="shared" si="426"/>
        <v>0</v>
      </c>
      <c r="AW374" s="7">
        <f t="shared" si="426"/>
        <v>0</v>
      </c>
      <c r="AX374" s="7">
        <f t="shared" si="426"/>
        <v>0</v>
      </c>
      <c r="AY374" s="7">
        <f t="shared" si="426"/>
        <v>0</v>
      </c>
      <c r="AZ374" s="7">
        <f t="shared" si="426"/>
        <v>0</v>
      </c>
      <c r="BA374" s="7">
        <f t="shared" si="426"/>
        <v>0</v>
      </c>
      <c r="BB374" s="7">
        <f t="shared" si="426"/>
        <v>0</v>
      </c>
      <c r="BC374" s="7">
        <f t="shared" si="426"/>
        <v>0</v>
      </c>
      <c r="BD374" s="7">
        <f t="shared" si="426"/>
        <v>0</v>
      </c>
      <c r="BE374" s="7">
        <f t="shared" si="426"/>
        <v>0</v>
      </c>
      <c r="BF374" s="7">
        <f t="shared" si="426"/>
        <v>0</v>
      </c>
      <c r="BG374" s="7">
        <f t="shared" si="426"/>
        <v>0</v>
      </c>
      <c r="BH374" s="7">
        <f t="shared" si="426"/>
        <v>0</v>
      </c>
      <c r="BI374" s="7">
        <f t="shared" si="426"/>
        <v>0</v>
      </c>
      <c r="BJ374" s="7">
        <f t="shared" si="426"/>
        <v>0</v>
      </c>
      <c r="BK374" s="7">
        <f t="shared" si="426"/>
        <v>0</v>
      </c>
      <c r="BL374" s="7">
        <f t="shared" si="426"/>
        <v>0</v>
      </c>
      <c r="BM374" s="7">
        <f t="shared" si="426"/>
        <v>0</v>
      </c>
      <c r="BN374" s="7">
        <f t="shared" si="426"/>
        <v>0</v>
      </c>
      <c r="BO374" s="7">
        <f t="shared" si="426"/>
        <v>0</v>
      </c>
      <c r="BP374" s="7">
        <f t="shared" si="426"/>
        <v>0</v>
      </c>
      <c r="BQ374" s="7">
        <f t="shared" si="426"/>
        <v>0</v>
      </c>
      <c r="BR374" s="7">
        <f t="shared" si="426"/>
        <v>0</v>
      </c>
      <c r="BS374" s="7">
        <f t="shared" si="426"/>
        <v>0</v>
      </c>
      <c r="BT374" s="7">
        <f t="shared" si="426"/>
        <v>0</v>
      </c>
      <c r="BU374" s="7">
        <v>1</v>
      </c>
      <c r="BV374" s="7">
        <f t="shared" ref="BV374:CH374" si="427">(0)/3717.108</f>
        <v>0</v>
      </c>
      <c r="BW374" s="7">
        <f t="shared" si="427"/>
        <v>0</v>
      </c>
      <c r="BX374" s="7">
        <f t="shared" si="427"/>
        <v>0</v>
      </c>
      <c r="BY374" s="7">
        <f t="shared" si="427"/>
        <v>0</v>
      </c>
      <c r="BZ374" s="7">
        <f t="shared" si="427"/>
        <v>0</v>
      </c>
      <c r="CA374" s="7">
        <f t="shared" si="427"/>
        <v>0</v>
      </c>
      <c r="CB374" s="7">
        <f t="shared" si="427"/>
        <v>0</v>
      </c>
      <c r="CC374" s="7">
        <f t="shared" si="427"/>
        <v>0</v>
      </c>
      <c r="CD374" s="7">
        <f t="shared" si="427"/>
        <v>0</v>
      </c>
      <c r="CE374" s="7">
        <f t="shared" si="427"/>
        <v>0</v>
      </c>
      <c r="CF374" s="7">
        <f t="shared" si="427"/>
        <v>0</v>
      </c>
      <c r="CG374" s="7">
        <f t="shared" si="427"/>
        <v>0</v>
      </c>
      <c r="CH374" s="7">
        <f t="shared" si="427"/>
        <v>0</v>
      </c>
      <c r="CI374">
        <f>0</f>
        <v>0</v>
      </c>
      <c r="CJ374">
        <v>3717.1080000000002</v>
      </c>
    </row>
    <row r="375" spans="1:88" x14ac:dyDescent="0.25">
      <c r="A375" s="5" t="s">
        <v>603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>
        <v>3097.59</v>
      </c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>
        <v>3097.59</v>
      </c>
      <c r="AT375" t="s">
        <v>603</v>
      </c>
      <c r="AU375" s="7">
        <f t="shared" ref="AU375:BT375" si="428">(0)/3097.59</f>
        <v>0</v>
      </c>
      <c r="AV375" s="7">
        <f t="shared" si="428"/>
        <v>0</v>
      </c>
      <c r="AW375" s="7">
        <f t="shared" si="428"/>
        <v>0</v>
      </c>
      <c r="AX375" s="7">
        <f t="shared" si="428"/>
        <v>0</v>
      </c>
      <c r="AY375" s="7">
        <f t="shared" si="428"/>
        <v>0</v>
      </c>
      <c r="AZ375" s="7">
        <f t="shared" si="428"/>
        <v>0</v>
      </c>
      <c r="BA375" s="7">
        <f t="shared" si="428"/>
        <v>0</v>
      </c>
      <c r="BB375" s="7">
        <f t="shared" si="428"/>
        <v>0</v>
      </c>
      <c r="BC375" s="7">
        <f t="shared" si="428"/>
        <v>0</v>
      </c>
      <c r="BD375" s="7">
        <f t="shared" si="428"/>
        <v>0</v>
      </c>
      <c r="BE375" s="7">
        <f t="shared" si="428"/>
        <v>0</v>
      </c>
      <c r="BF375" s="7">
        <f t="shared" si="428"/>
        <v>0</v>
      </c>
      <c r="BG375" s="7">
        <f t="shared" si="428"/>
        <v>0</v>
      </c>
      <c r="BH375" s="7">
        <f t="shared" si="428"/>
        <v>0</v>
      </c>
      <c r="BI375" s="7">
        <f t="shared" si="428"/>
        <v>0</v>
      </c>
      <c r="BJ375" s="7">
        <f t="shared" si="428"/>
        <v>0</v>
      </c>
      <c r="BK375" s="7">
        <f t="shared" si="428"/>
        <v>0</v>
      </c>
      <c r="BL375" s="7">
        <f t="shared" si="428"/>
        <v>0</v>
      </c>
      <c r="BM375" s="7">
        <f t="shared" si="428"/>
        <v>0</v>
      </c>
      <c r="BN375" s="7">
        <f t="shared" si="428"/>
        <v>0</v>
      </c>
      <c r="BO375" s="7">
        <f t="shared" si="428"/>
        <v>0</v>
      </c>
      <c r="BP375" s="7">
        <f t="shared" si="428"/>
        <v>0</v>
      </c>
      <c r="BQ375" s="7">
        <f t="shared" si="428"/>
        <v>0</v>
      </c>
      <c r="BR375" s="7">
        <f t="shared" si="428"/>
        <v>0</v>
      </c>
      <c r="BS375" s="7">
        <f t="shared" si="428"/>
        <v>0</v>
      </c>
      <c r="BT375" s="7">
        <f t="shared" si="428"/>
        <v>0</v>
      </c>
      <c r="BU375" s="7">
        <v>1</v>
      </c>
      <c r="BV375" s="7">
        <f t="shared" ref="BV375:CH375" si="429">(0)/3097.59</f>
        <v>0</v>
      </c>
      <c r="BW375" s="7">
        <f t="shared" si="429"/>
        <v>0</v>
      </c>
      <c r="BX375" s="7">
        <f t="shared" si="429"/>
        <v>0</v>
      </c>
      <c r="BY375" s="7">
        <f t="shared" si="429"/>
        <v>0</v>
      </c>
      <c r="BZ375" s="7">
        <f t="shared" si="429"/>
        <v>0</v>
      </c>
      <c r="CA375" s="7">
        <f t="shared" si="429"/>
        <v>0</v>
      </c>
      <c r="CB375" s="7">
        <f t="shared" si="429"/>
        <v>0</v>
      </c>
      <c r="CC375" s="7">
        <f t="shared" si="429"/>
        <v>0</v>
      </c>
      <c r="CD375" s="7">
        <f t="shared" si="429"/>
        <v>0</v>
      </c>
      <c r="CE375" s="7">
        <f t="shared" si="429"/>
        <v>0</v>
      </c>
      <c r="CF375" s="7">
        <f t="shared" si="429"/>
        <v>0</v>
      </c>
      <c r="CG375" s="7">
        <f t="shared" si="429"/>
        <v>0</v>
      </c>
      <c r="CH375" s="7">
        <f t="shared" si="429"/>
        <v>0</v>
      </c>
      <c r="CI375">
        <f>0</f>
        <v>0</v>
      </c>
      <c r="CJ375">
        <v>3097.59</v>
      </c>
    </row>
    <row r="376" spans="1:88" x14ac:dyDescent="0.25">
      <c r="A376" s="5" t="s">
        <v>604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>
        <v>0</v>
      </c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>
        <v>0</v>
      </c>
      <c r="AT376" t="s">
        <v>604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  <c r="BY376" s="7">
        <v>0</v>
      </c>
      <c r="BZ376" s="7">
        <v>0</v>
      </c>
      <c r="CA376" s="7">
        <v>0</v>
      </c>
      <c r="CB376" s="7">
        <v>0</v>
      </c>
      <c r="CC376" s="7">
        <v>0</v>
      </c>
      <c r="CD376" s="7">
        <v>0</v>
      </c>
      <c r="CE376" s="7">
        <v>0</v>
      </c>
      <c r="CF376" s="7">
        <v>0</v>
      </c>
      <c r="CG376" s="7">
        <v>0</v>
      </c>
      <c r="CH376" s="7">
        <v>0</v>
      </c>
      <c r="CI376">
        <f>0</f>
        <v>0</v>
      </c>
      <c r="CJ376">
        <v>0</v>
      </c>
    </row>
    <row r="377" spans="1:88" x14ac:dyDescent="0.25">
      <c r="A377" s="5" t="s">
        <v>605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>
        <v>0</v>
      </c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>
        <v>0</v>
      </c>
      <c r="AT377" t="s">
        <v>605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  <c r="BY377" s="7">
        <v>0</v>
      </c>
      <c r="BZ377" s="7">
        <v>0</v>
      </c>
      <c r="CA377" s="7">
        <v>0</v>
      </c>
      <c r="CB377" s="7">
        <v>0</v>
      </c>
      <c r="CC377" s="7">
        <v>0</v>
      </c>
      <c r="CD377" s="7">
        <v>0</v>
      </c>
      <c r="CE377" s="7">
        <v>0</v>
      </c>
      <c r="CF377" s="7">
        <v>0</v>
      </c>
      <c r="CG377" s="7">
        <v>0</v>
      </c>
      <c r="CH377" s="7">
        <v>0</v>
      </c>
      <c r="CI377">
        <f>0</f>
        <v>0</v>
      </c>
      <c r="CJ377">
        <v>0</v>
      </c>
    </row>
    <row r="378" spans="1:88" x14ac:dyDescent="0.25">
      <c r="A378" s="5" t="s">
        <v>608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>
        <v>0</v>
      </c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>
        <v>0</v>
      </c>
      <c r="AT378" t="s">
        <v>608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0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  <c r="BY378" s="7">
        <v>0</v>
      </c>
      <c r="BZ378" s="7">
        <v>0</v>
      </c>
      <c r="CA378" s="7">
        <v>0</v>
      </c>
      <c r="CB378" s="7">
        <v>0</v>
      </c>
      <c r="CC378" s="7">
        <v>0</v>
      </c>
      <c r="CD378" s="7">
        <v>0</v>
      </c>
      <c r="CE378" s="7">
        <v>0</v>
      </c>
      <c r="CF378" s="7">
        <v>0</v>
      </c>
      <c r="CG378" s="7">
        <v>0</v>
      </c>
      <c r="CH378" s="7">
        <v>0</v>
      </c>
      <c r="CI378">
        <f>0</f>
        <v>0</v>
      </c>
      <c r="CJ378">
        <v>0</v>
      </c>
    </row>
    <row r="379" spans="1:88" x14ac:dyDescent="0.25">
      <c r="A379" s="5" t="s">
        <v>606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>
        <v>619.51800000000003</v>
      </c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>
        <v>619.51800000000003</v>
      </c>
      <c r="AT379" t="s">
        <v>606</v>
      </c>
      <c r="AU379" s="7">
        <f t="shared" ref="AU379:BD380" si="430">(0)/619.518</f>
        <v>0</v>
      </c>
      <c r="AV379" s="7">
        <f t="shared" si="430"/>
        <v>0</v>
      </c>
      <c r="AW379" s="7">
        <f t="shared" si="430"/>
        <v>0</v>
      </c>
      <c r="AX379" s="7">
        <f t="shared" si="430"/>
        <v>0</v>
      </c>
      <c r="AY379" s="7">
        <f t="shared" si="430"/>
        <v>0</v>
      </c>
      <c r="AZ379" s="7">
        <f t="shared" si="430"/>
        <v>0</v>
      </c>
      <c r="BA379" s="7">
        <f t="shared" si="430"/>
        <v>0</v>
      </c>
      <c r="BB379" s="7">
        <f t="shared" si="430"/>
        <v>0</v>
      </c>
      <c r="BC379" s="7">
        <f t="shared" si="430"/>
        <v>0</v>
      </c>
      <c r="BD379" s="7">
        <f t="shared" si="430"/>
        <v>0</v>
      </c>
      <c r="BE379" s="7">
        <f t="shared" ref="BE379:BN380" si="431">(0)/619.518</f>
        <v>0</v>
      </c>
      <c r="BF379" s="7">
        <f t="shared" si="431"/>
        <v>0</v>
      </c>
      <c r="BG379" s="7">
        <f t="shared" si="431"/>
        <v>0</v>
      </c>
      <c r="BH379" s="7">
        <f t="shared" si="431"/>
        <v>0</v>
      </c>
      <c r="BI379" s="7">
        <f t="shared" si="431"/>
        <v>0</v>
      </c>
      <c r="BJ379" s="7">
        <f t="shared" si="431"/>
        <v>0</v>
      </c>
      <c r="BK379" s="7">
        <f t="shared" si="431"/>
        <v>0</v>
      </c>
      <c r="BL379" s="7">
        <f t="shared" si="431"/>
        <v>0</v>
      </c>
      <c r="BM379" s="7">
        <f t="shared" si="431"/>
        <v>0</v>
      </c>
      <c r="BN379" s="7">
        <f t="shared" si="431"/>
        <v>0</v>
      </c>
      <c r="BO379" s="7">
        <f t="shared" ref="BO379:BT380" si="432">(0)/619.518</f>
        <v>0</v>
      </c>
      <c r="BP379" s="7">
        <f t="shared" si="432"/>
        <v>0</v>
      </c>
      <c r="BQ379" s="7">
        <f t="shared" si="432"/>
        <v>0</v>
      </c>
      <c r="BR379" s="7">
        <f t="shared" si="432"/>
        <v>0</v>
      </c>
      <c r="BS379" s="7">
        <f t="shared" si="432"/>
        <v>0</v>
      </c>
      <c r="BT379" s="7">
        <f t="shared" si="432"/>
        <v>0</v>
      </c>
      <c r="BU379" s="7">
        <v>1</v>
      </c>
      <c r="BV379" s="7">
        <f t="shared" ref="BV379:CH380" si="433">(0)/619.518</f>
        <v>0</v>
      </c>
      <c r="BW379" s="7">
        <f t="shared" si="433"/>
        <v>0</v>
      </c>
      <c r="BX379" s="7">
        <f t="shared" si="433"/>
        <v>0</v>
      </c>
      <c r="BY379" s="7">
        <f t="shared" si="433"/>
        <v>0</v>
      </c>
      <c r="BZ379" s="7">
        <f t="shared" si="433"/>
        <v>0</v>
      </c>
      <c r="CA379" s="7">
        <f t="shared" si="433"/>
        <v>0</v>
      </c>
      <c r="CB379" s="7">
        <f t="shared" si="433"/>
        <v>0</v>
      </c>
      <c r="CC379" s="7">
        <f t="shared" si="433"/>
        <v>0</v>
      </c>
      <c r="CD379" s="7">
        <f t="shared" si="433"/>
        <v>0</v>
      </c>
      <c r="CE379" s="7">
        <f t="shared" si="433"/>
        <v>0</v>
      </c>
      <c r="CF379" s="7">
        <f t="shared" si="433"/>
        <v>0</v>
      </c>
      <c r="CG379" s="7">
        <f t="shared" si="433"/>
        <v>0</v>
      </c>
      <c r="CH379" s="7">
        <f t="shared" si="433"/>
        <v>0</v>
      </c>
      <c r="CI379">
        <f>0</f>
        <v>0</v>
      </c>
      <c r="CJ379">
        <v>619.51800000000003</v>
      </c>
    </row>
    <row r="380" spans="1:88" x14ac:dyDescent="0.25">
      <c r="A380" s="5" t="s">
        <v>607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>
        <v>619.51800000000003</v>
      </c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>
        <v>619.51800000000003</v>
      </c>
      <c r="AT380" t="s">
        <v>607</v>
      </c>
      <c r="AU380" s="7">
        <f t="shared" si="430"/>
        <v>0</v>
      </c>
      <c r="AV380" s="7">
        <f t="shared" si="430"/>
        <v>0</v>
      </c>
      <c r="AW380" s="7">
        <f t="shared" si="430"/>
        <v>0</v>
      </c>
      <c r="AX380" s="7">
        <f t="shared" si="430"/>
        <v>0</v>
      </c>
      <c r="AY380" s="7">
        <f t="shared" si="430"/>
        <v>0</v>
      </c>
      <c r="AZ380" s="7">
        <f t="shared" si="430"/>
        <v>0</v>
      </c>
      <c r="BA380" s="7">
        <f t="shared" si="430"/>
        <v>0</v>
      </c>
      <c r="BB380" s="7">
        <f t="shared" si="430"/>
        <v>0</v>
      </c>
      <c r="BC380" s="7">
        <f t="shared" si="430"/>
        <v>0</v>
      </c>
      <c r="BD380" s="7">
        <f t="shared" si="430"/>
        <v>0</v>
      </c>
      <c r="BE380" s="7">
        <f t="shared" si="431"/>
        <v>0</v>
      </c>
      <c r="BF380" s="7">
        <f t="shared" si="431"/>
        <v>0</v>
      </c>
      <c r="BG380" s="7">
        <f t="shared" si="431"/>
        <v>0</v>
      </c>
      <c r="BH380" s="7">
        <f t="shared" si="431"/>
        <v>0</v>
      </c>
      <c r="BI380" s="7">
        <f t="shared" si="431"/>
        <v>0</v>
      </c>
      <c r="BJ380" s="7">
        <f t="shared" si="431"/>
        <v>0</v>
      </c>
      <c r="BK380" s="7">
        <f t="shared" si="431"/>
        <v>0</v>
      </c>
      <c r="BL380" s="7">
        <f t="shared" si="431"/>
        <v>0</v>
      </c>
      <c r="BM380" s="7">
        <f t="shared" si="431"/>
        <v>0</v>
      </c>
      <c r="BN380" s="7">
        <f t="shared" si="431"/>
        <v>0</v>
      </c>
      <c r="BO380" s="7">
        <f t="shared" si="432"/>
        <v>0</v>
      </c>
      <c r="BP380" s="7">
        <f t="shared" si="432"/>
        <v>0</v>
      </c>
      <c r="BQ380" s="7">
        <f t="shared" si="432"/>
        <v>0</v>
      </c>
      <c r="BR380" s="7">
        <f t="shared" si="432"/>
        <v>0</v>
      </c>
      <c r="BS380" s="7">
        <f t="shared" si="432"/>
        <v>0</v>
      </c>
      <c r="BT380" s="7">
        <f t="shared" si="432"/>
        <v>0</v>
      </c>
      <c r="BU380" s="7">
        <v>1</v>
      </c>
      <c r="BV380" s="7">
        <f t="shared" si="433"/>
        <v>0</v>
      </c>
      <c r="BW380" s="7">
        <f t="shared" si="433"/>
        <v>0</v>
      </c>
      <c r="BX380" s="7">
        <f t="shared" si="433"/>
        <v>0</v>
      </c>
      <c r="BY380" s="7">
        <f t="shared" si="433"/>
        <v>0</v>
      </c>
      <c r="BZ380" s="7">
        <f t="shared" si="433"/>
        <v>0</v>
      </c>
      <c r="CA380" s="7">
        <f t="shared" si="433"/>
        <v>0</v>
      </c>
      <c r="CB380" s="7">
        <f t="shared" si="433"/>
        <v>0</v>
      </c>
      <c r="CC380" s="7">
        <f t="shared" si="433"/>
        <v>0</v>
      </c>
      <c r="CD380" s="7">
        <f t="shared" si="433"/>
        <v>0</v>
      </c>
      <c r="CE380" s="7">
        <f t="shared" si="433"/>
        <v>0</v>
      </c>
      <c r="CF380" s="7">
        <f t="shared" si="433"/>
        <v>0</v>
      </c>
      <c r="CG380" s="7">
        <f t="shared" si="433"/>
        <v>0</v>
      </c>
      <c r="CH380" s="7">
        <f t="shared" si="433"/>
        <v>0</v>
      </c>
      <c r="CI380">
        <f>0</f>
        <v>0</v>
      </c>
      <c r="CJ380">
        <v>619.51800000000003</v>
      </c>
    </row>
    <row r="381" spans="1:88" x14ac:dyDescent="0.25">
      <c r="A381" s="5" t="s">
        <v>609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>
        <v>0</v>
      </c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>
        <v>0</v>
      </c>
      <c r="AT381" t="s">
        <v>609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0</v>
      </c>
      <c r="BR381" s="7">
        <v>0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  <c r="BY381" s="7">
        <v>0</v>
      </c>
      <c r="BZ381" s="7">
        <v>0</v>
      </c>
      <c r="CA381" s="7">
        <v>0</v>
      </c>
      <c r="CB381" s="7">
        <v>0</v>
      </c>
      <c r="CC381" s="7">
        <v>0</v>
      </c>
      <c r="CD381" s="7">
        <v>0</v>
      </c>
      <c r="CE381" s="7">
        <v>0</v>
      </c>
      <c r="CF381" s="7">
        <v>0</v>
      </c>
      <c r="CG381" s="7">
        <v>0</v>
      </c>
      <c r="CH381" s="7">
        <v>0</v>
      </c>
      <c r="CI381">
        <f>0</f>
        <v>0</v>
      </c>
      <c r="CJ381">
        <v>0</v>
      </c>
    </row>
    <row r="382" spans="1:88" x14ac:dyDescent="0.25">
      <c r="A382" s="5" t="s">
        <v>121</v>
      </c>
      <c r="B382" s="6"/>
      <c r="C382" s="6"/>
      <c r="D382" s="6"/>
      <c r="E382" s="6"/>
      <c r="F382" s="6"/>
      <c r="G382" s="6"/>
      <c r="H382" s="6">
        <v>57.472999999999999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>
        <v>57.472999999999999</v>
      </c>
      <c r="AT382" t="s">
        <v>121</v>
      </c>
      <c r="AU382" s="7">
        <f t="shared" ref="AU382:AZ382" si="434">(0)/57.473</f>
        <v>0</v>
      </c>
      <c r="AV382" s="7">
        <f t="shared" si="434"/>
        <v>0</v>
      </c>
      <c r="AW382" s="7">
        <f t="shared" si="434"/>
        <v>0</v>
      </c>
      <c r="AX382" s="7">
        <f t="shared" si="434"/>
        <v>0</v>
      </c>
      <c r="AY382" s="7">
        <f t="shared" si="434"/>
        <v>0</v>
      </c>
      <c r="AZ382" s="7">
        <f t="shared" si="434"/>
        <v>0</v>
      </c>
      <c r="BA382" s="7">
        <v>1</v>
      </c>
      <c r="BB382" s="7">
        <f t="shared" ref="BB382:CH382" si="435">(0)/57.473</f>
        <v>0</v>
      </c>
      <c r="BC382" s="7">
        <f t="shared" si="435"/>
        <v>0</v>
      </c>
      <c r="BD382" s="7">
        <f t="shared" si="435"/>
        <v>0</v>
      </c>
      <c r="BE382" s="7">
        <f t="shared" si="435"/>
        <v>0</v>
      </c>
      <c r="BF382" s="7">
        <f t="shared" si="435"/>
        <v>0</v>
      </c>
      <c r="BG382" s="7">
        <f t="shared" si="435"/>
        <v>0</v>
      </c>
      <c r="BH382" s="7">
        <f t="shared" si="435"/>
        <v>0</v>
      </c>
      <c r="BI382" s="7">
        <f t="shared" si="435"/>
        <v>0</v>
      </c>
      <c r="BJ382" s="7">
        <f t="shared" si="435"/>
        <v>0</v>
      </c>
      <c r="BK382" s="7">
        <f t="shared" si="435"/>
        <v>0</v>
      </c>
      <c r="BL382" s="7">
        <f t="shared" si="435"/>
        <v>0</v>
      </c>
      <c r="BM382" s="7">
        <f t="shared" si="435"/>
        <v>0</v>
      </c>
      <c r="BN382" s="7">
        <f t="shared" si="435"/>
        <v>0</v>
      </c>
      <c r="BO382" s="7">
        <f t="shared" si="435"/>
        <v>0</v>
      </c>
      <c r="BP382" s="7">
        <f t="shared" si="435"/>
        <v>0</v>
      </c>
      <c r="BQ382" s="7">
        <f t="shared" si="435"/>
        <v>0</v>
      </c>
      <c r="BR382" s="7">
        <f t="shared" si="435"/>
        <v>0</v>
      </c>
      <c r="BS382" s="7">
        <f t="shared" si="435"/>
        <v>0</v>
      </c>
      <c r="BT382" s="7">
        <f t="shared" si="435"/>
        <v>0</v>
      </c>
      <c r="BU382" s="7">
        <f t="shared" si="435"/>
        <v>0</v>
      </c>
      <c r="BV382" s="7">
        <f t="shared" si="435"/>
        <v>0</v>
      </c>
      <c r="BW382" s="7">
        <f t="shared" si="435"/>
        <v>0</v>
      </c>
      <c r="BX382" s="7">
        <f t="shared" si="435"/>
        <v>0</v>
      </c>
      <c r="BY382" s="7">
        <f t="shared" si="435"/>
        <v>0</v>
      </c>
      <c r="BZ382" s="7">
        <f t="shared" si="435"/>
        <v>0</v>
      </c>
      <c r="CA382" s="7">
        <f t="shared" si="435"/>
        <v>0</v>
      </c>
      <c r="CB382" s="7">
        <f t="shared" si="435"/>
        <v>0</v>
      </c>
      <c r="CC382" s="7">
        <f t="shared" si="435"/>
        <v>0</v>
      </c>
      <c r="CD382" s="7">
        <f t="shared" si="435"/>
        <v>0</v>
      </c>
      <c r="CE382" s="7">
        <f t="shared" si="435"/>
        <v>0</v>
      </c>
      <c r="CF382" s="7">
        <f t="shared" si="435"/>
        <v>0</v>
      </c>
      <c r="CG382" s="7">
        <f t="shared" si="435"/>
        <v>0</v>
      </c>
      <c r="CH382" s="7">
        <f t="shared" si="435"/>
        <v>0</v>
      </c>
      <c r="CI382">
        <f>0</f>
        <v>0</v>
      </c>
      <c r="CJ382">
        <v>57.472999999999999</v>
      </c>
    </row>
    <row r="383" spans="1:88" x14ac:dyDescent="0.25">
      <c r="A383" s="5" t="s">
        <v>120</v>
      </c>
      <c r="B383" s="6"/>
      <c r="C383" s="6"/>
      <c r="D383" s="6"/>
      <c r="E383" s="6"/>
      <c r="F383" s="6"/>
      <c r="G383" s="6"/>
      <c r="H383" s="6">
        <v>19655.766000000003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>
        <v>19655.766000000003</v>
      </c>
      <c r="AT383" t="s">
        <v>120</v>
      </c>
      <c r="AU383" s="7">
        <f t="shared" ref="AU383:AZ383" si="436">(0)/19655.766</f>
        <v>0</v>
      </c>
      <c r="AV383" s="7">
        <f t="shared" si="436"/>
        <v>0</v>
      </c>
      <c r="AW383" s="7">
        <f t="shared" si="436"/>
        <v>0</v>
      </c>
      <c r="AX383" s="7">
        <f t="shared" si="436"/>
        <v>0</v>
      </c>
      <c r="AY383" s="7">
        <f t="shared" si="436"/>
        <v>0</v>
      </c>
      <c r="AZ383" s="7">
        <f t="shared" si="436"/>
        <v>0</v>
      </c>
      <c r="BA383" s="7">
        <v>1</v>
      </c>
      <c r="BB383" s="7">
        <f t="shared" ref="BB383:CH383" si="437">(0)/19655.766</f>
        <v>0</v>
      </c>
      <c r="BC383" s="7">
        <f t="shared" si="437"/>
        <v>0</v>
      </c>
      <c r="BD383" s="7">
        <f t="shared" si="437"/>
        <v>0</v>
      </c>
      <c r="BE383" s="7">
        <f t="shared" si="437"/>
        <v>0</v>
      </c>
      <c r="BF383" s="7">
        <f t="shared" si="437"/>
        <v>0</v>
      </c>
      <c r="BG383" s="7">
        <f t="shared" si="437"/>
        <v>0</v>
      </c>
      <c r="BH383" s="7">
        <f t="shared" si="437"/>
        <v>0</v>
      </c>
      <c r="BI383" s="7">
        <f t="shared" si="437"/>
        <v>0</v>
      </c>
      <c r="BJ383" s="7">
        <f t="shared" si="437"/>
        <v>0</v>
      </c>
      <c r="BK383" s="7">
        <f t="shared" si="437"/>
        <v>0</v>
      </c>
      <c r="BL383" s="7">
        <f t="shared" si="437"/>
        <v>0</v>
      </c>
      <c r="BM383" s="7">
        <f t="shared" si="437"/>
        <v>0</v>
      </c>
      <c r="BN383" s="7">
        <f t="shared" si="437"/>
        <v>0</v>
      </c>
      <c r="BO383" s="7">
        <f t="shared" si="437"/>
        <v>0</v>
      </c>
      <c r="BP383" s="7">
        <f t="shared" si="437"/>
        <v>0</v>
      </c>
      <c r="BQ383" s="7">
        <f t="shared" si="437"/>
        <v>0</v>
      </c>
      <c r="BR383" s="7">
        <f t="shared" si="437"/>
        <v>0</v>
      </c>
      <c r="BS383" s="7">
        <f t="shared" si="437"/>
        <v>0</v>
      </c>
      <c r="BT383" s="7">
        <f t="shared" si="437"/>
        <v>0</v>
      </c>
      <c r="BU383" s="7">
        <f t="shared" si="437"/>
        <v>0</v>
      </c>
      <c r="BV383" s="7">
        <f t="shared" si="437"/>
        <v>0</v>
      </c>
      <c r="BW383" s="7">
        <f t="shared" si="437"/>
        <v>0</v>
      </c>
      <c r="BX383" s="7">
        <f t="shared" si="437"/>
        <v>0</v>
      </c>
      <c r="BY383" s="7">
        <f t="shared" si="437"/>
        <v>0</v>
      </c>
      <c r="BZ383" s="7">
        <f t="shared" si="437"/>
        <v>0</v>
      </c>
      <c r="CA383" s="7">
        <f t="shared" si="437"/>
        <v>0</v>
      </c>
      <c r="CB383" s="7">
        <f t="shared" si="437"/>
        <v>0</v>
      </c>
      <c r="CC383" s="7">
        <f t="shared" si="437"/>
        <v>0</v>
      </c>
      <c r="CD383" s="7">
        <f t="shared" si="437"/>
        <v>0</v>
      </c>
      <c r="CE383" s="7">
        <f t="shared" si="437"/>
        <v>0</v>
      </c>
      <c r="CF383" s="7">
        <f t="shared" si="437"/>
        <v>0</v>
      </c>
      <c r="CG383" s="7">
        <f t="shared" si="437"/>
        <v>0</v>
      </c>
      <c r="CH383" s="7">
        <f t="shared" si="437"/>
        <v>0</v>
      </c>
      <c r="CI383">
        <f>0</f>
        <v>0</v>
      </c>
      <c r="CJ383">
        <v>19655.766000000003</v>
      </c>
    </row>
    <row r="384" spans="1:88" x14ac:dyDescent="0.25">
      <c r="A384" s="5" t="s">
        <v>111</v>
      </c>
      <c r="B384" s="6"/>
      <c r="C384" s="6"/>
      <c r="D384" s="6"/>
      <c r="E384" s="6"/>
      <c r="F384" s="6"/>
      <c r="G384" s="6"/>
      <c r="H384" s="6">
        <v>12299.222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>
        <v>12299.222</v>
      </c>
      <c r="AT384" t="s">
        <v>111</v>
      </c>
      <c r="AU384" s="7">
        <f t="shared" ref="AU384:AZ384" si="438">(0)/12299.222</f>
        <v>0</v>
      </c>
      <c r="AV384" s="7">
        <f t="shared" si="438"/>
        <v>0</v>
      </c>
      <c r="AW384" s="7">
        <f t="shared" si="438"/>
        <v>0</v>
      </c>
      <c r="AX384" s="7">
        <f t="shared" si="438"/>
        <v>0</v>
      </c>
      <c r="AY384" s="7">
        <f t="shared" si="438"/>
        <v>0</v>
      </c>
      <c r="AZ384" s="7">
        <f t="shared" si="438"/>
        <v>0</v>
      </c>
      <c r="BA384" s="7">
        <v>1</v>
      </c>
      <c r="BB384" s="7">
        <f t="shared" ref="BB384:CH384" si="439">(0)/12299.222</f>
        <v>0</v>
      </c>
      <c r="BC384" s="7">
        <f t="shared" si="439"/>
        <v>0</v>
      </c>
      <c r="BD384" s="7">
        <f t="shared" si="439"/>
        <v>0</v>
      </c>
      <c r="BE384" s="7">
        <f t="shared" si="439"/>
        <v>0</v>
      </c>
      <c r="BF384" s="7">
        <f t="shared" si="439"/>
        <v>0</v>
      </c>
      <c r="BG384" s="7">
        <f t="shared" si="439"/>
        <v>0</v>
      </c>
      <c r="BH384" s="7">
        <f t="shared" si="439"/>
        <v>0</v>
      </c>
      <c r="BI384" s="7">
        <f t="shared" si="439"/>
        <v>0</v>
      </c>
      <c r="BJ384" s="7">
        <f t="shared" si="439"/>
        <v>0</v>
      </c>
      <c r="BK384" s="7">
        <f t="shared" si="439"/>
        <v>0</v>
      </c>
      <c r="BL384" s="7">
        <f t="shared" si="439"/>
        <v>0</v>
      </c>
      <c r="BM384" s="7">
        <f t="shared" si="439"/>
        <v>0</v>
      </c>
      <c r="BN384" s="7">
        <f t="shared" si="439"/>
        <v>0</v>
      </c>
      <c r="BO384" s="7">
        <f t="shared" si="439"/>
        <v>0</v>
      </c>
      <c r="BP384" s="7">
        <f t="shared" si="439"/>
        <v>0</v>
      </c>
      <c r="BQ384" s="7">
        <f t="shared" si="439"/>
        <v>0</v>
      </c>
      <c r="BR384" s="7">
        <f t="shared" si="439"/>
        <v>0</v>
      </c>
      <c r="BS384" s="7">
        <f t="shared" si="439"/>
        <v>0</v>
      </c>
      <c r="BT384" s="7">
        <f t="shared" si="439"/>
        <v>0</v>
      </c>
      <c r="BU384" s="7">
        <f t="shared" si="439"/>
        <v>0</v>
      </c>
      <c r="BV384" s="7">
        <f t="shared" si="439"/>
        <v>0</v>
      </c>
      <c r="BW384" s="7">
        <f t="shared" si="439"/>
        <v>0</v>
      </c>
      <c r="BX384" s="7">
        <f t="shared" si="439"/>
        <v>0</v>
      </c>
      <c r="BY384" s="7">
        <f t="shared" si="439"/>
        <v>0</v>
      </c>
      <c r="BZ384" s="7">
        <f t="shared" si="439"/>
        <v>0</v>
      </c>
      <c r="CA384" s="7">
        <f t="shared" si="439"/>
        <v>0</v>
      </c>
      <c r="CB384" s="7">
        <f t="shared" si="439"/>
        <v>0</v>
      </c>
      <c r="CC384" s="7">
        <f t="shared" si="439"/>
        <v>0</v>
      </c>
      <c r="CD384" s="7">
        <f t="shared" si="439"/>
        <v>0</v>
      </c>
      <c r="CE384" s="7">
        <f t="shared" si="439"/>
        <v>0</v>
      </c>
      <c r="CF384" s="7">
        <f t="shared" si="439"/>
        <v>0</v>
      </c>
      <c r="CG384" s="7">
        <f t="shared" si="439"/>
        <v>0</v>
      </c>
      <c r="CH384" s="7">
        <f t="shared" si="439"/>
        <v>0</v>
      </c>
      <c r="CI384">
        <f>0</f>
        <v>0</v>
      </c>
      <c r="CJ384">
        <v>12299.222</v>
      </c>
    </row>
    <row r="385" spans="1:88" x14ac:dyDescent="0.25">
      <c r="A385" s="5" t="s">
        <v>112</v>
      </c>
      <c r="B385" s="6"/>
      <c r="C385" s="6"/>
      <c r="D385" s="6"/>
      <c r="E385" s="6"/>
      <c r="F385" s="6"/>
      <c r="G385" s="6"/>
      <c r="H385" s="6">
        <v>344.83800000000002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>
        <v>344.83800000000002</v>
      </c>
      <c r="AT385" t="s">
        <v>112</v>
      </c>
      <c r="AU385" s="7">
        <f t="shared" ref="AU385:AZ385" si="440">(0)/344.838</f>
        <v>0</v>
      </c>
      <c r="AV385" s="7">
        <f t="shared" si="440"/>
        <v>0</v>
      </c>
      <c r="AW385" s="7">
        <f t="shared" si="440"/>
        <v>0</v>
      </c>
      <c r="AX385" s="7">
        <f t="shared" si="440"/>
        <v>0</v>
      </c>
      <c r="AY385" s="7">
        <f t="shared" si="440"/>
        <v>0</v>
      </c>
      <c r="AZ385" s="7">
        <f t="shared" si="440"/>
        <v>0</v>
      </c>
      <c r="BA385" s="7">
        <v>1</v>
      </c>
      <c r="BB385" s="7">
        <f t="shared" ref="BB385:CH385" si="441">(0)/344.838</f>
        <v>0</v>
      </c>
      <c r="BC385" s="7">
        <f t="shared" si="441"/>
        <v>0</v>
      </c>
      <c r="BD385" s="7">
        <f t="shared" si="441"/>
        <v>0</v>
      </c>
      <c r="BE385" s="7">
        <f t="shared" si="441"/>
        <v>0</v>
      </c>
      <c r="BF385" s="7">
        <f t="shared" si="441"/>
        <v>0</v>
      </c>
      <c r="BG385" s="7">
        <f t="shared" si="441"/>
        <v>0</v>
      </c>
      <c r="BH385" s="7">
        <f t="shared" si="441"/>
        <v>0</v>
      </c>
      <c r="BI385" s="7">
        <f t="shared" si="441"/>
        <v>0</v>
      </c>
      <c r="BJ385" s="7">
        <f t="shared" si="441"/>
        <v>0</v>
      </c>
      <c r="BK385" s="7">
        <f t="shared" si="441"/>
        <v>0</v>
      </c>
      <c r="BL385" s="7">
        <f t="shared" si="441"/>
        <v>0</v>
      </c>
      <c r="BM385" s="7">
        <f t="shared" si="441"/>
        <v>0</v>
      </c>
      <c r="BN385" s="7">
        <f t="shared" si="441"/>
        <v>0</v>
      </c>
      <c r="BO385" s="7">
        <f t="shared" si="441"/>
        <v>0</v>
      </c>
      <c r="BP385" s="7">
        <f t="shared" si="441"/>
        <v>0</v>
      </c>
      <c r="BQ385" s="7">
        <f t="shared" si="441"/>
        <v>0</v>
      </c>
      <c r="BR385" s="7">
        <f t="shared" si="441"/>
        <v>0</v>
      </c>
      <c r="BS385" s="7">
        <f t="shared" si="441"/>
        <v>0</v>
      </c>
      <c r="BT385" s="7">
        <f t="shared" si="441"/>
        <v>0</v>
      </c>
      <c r="BU385" s="7">
        <f t="shared" si="441"/>
        <v>0</v>
      </c>
      <c r="BV385" s="7">
        <f t="shared" si="441"/>
        <v>0</v>
      </c>
      <c r="BW385" s="7">
        <f t="shared" si="441"/>
        <v>0</v>
      </c>
      <c r="BX385" s="7">
        <f t="shared" si="441"/>
        <v>0</v>
      </c>
      <c r="BY385" s="7">
        <f t="shared" si="441"/>
        <v>0</v>
      </c>
      <c r="BZ385" s="7">
        <f t="shared" si="441"/>
        <v>0</v>
      </c>
      <c r="CA385" s="7">
        <f t="shared" si="441"/>
        <v>0</v>
      </c>
      <c r="CB385" s="7">
        <f t="shared" si="441"/>
        <v>0</v>
      </c>
      <c r="CC385" s="7">
        <f t="shared" si="441"/>
        <v>0</v>
      </c>
      <c r="CD385" s="7">
        <f t="shared" si="441"/>
        <v>0</v>
      </c>
      <c r="CE385" s="7">
        <f t="shared" si="441"/>
        <v>0</v>
      </c>
      <c r="CF385" s="7">
        <f t="shared" si="441"/>
        <v>0</v>
      </c>
      <c r="CG385" s="7">
        <f t="shared" si="441"/>
        <v>0</v>
      </c>
      <c r="CH385" s="7">
        <f t="shared" si="441"/>
        <v>0</v>
      </c>
      <c r="CI385">
        <f>0</f>
        <v>0</v>
      </c>
      <c r="CJ385">
        <v>344.83800000000002</v>
      </c>
    </row>
    <row r="386" spans="1:88" x14ac:dyDescent="0.25">
      <c r="A386" s="5" t="s">
        <v>113</v>
      </c>
      <c r="B386" s="6"/>
      <c r="C386" s="6"/>
      <c r="D386" s="6"/>
      <c r="E386" s="6"/>
      <c r="F386" s="6"/>
      <c r="G386" s="6"/>
      <c r="H386" s="6">
        <v>2126.5009999999997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>
        <v>2126.5009999999997</v>
      </c>
      <c r="AT386" t="s">
        <v>113</v>
      </c>
      <c r="AU386" s="7">
        <f t="shared" ref="AU386:AZ386" si="442">(0)/2126.501</f>
        <v>0</v>
      </c>
      <c r="AV386" s="7">
        <f t="shared" si="442"/>
        <v>0</v>
      </c>
      <c r="AW386" s="7">
        <f t="shared" si="442"/>
        <v>0</v>
      </c>
      <c r="AX386" s="7">
        <f t="shared" si="442"/>
        <v>0</v>
      </c>
      <c r="AY386" s="7">
        <f t="shared" si="442"/>
        <v>0</v>
      </c>
      <c r="AZ386" s="7">
        <f t="shared" si="442"/>
        <v>0</v>
      </c>
      <c r="BA386" s="7">
        <v>1</v>
      </c>
      <c r="BB386" s="7">
        <f t="shared" ref="BB386:CH386" si="443">(0)/2126.501</f>
        <v>0</v>
      </c>
      <c r="BC386" s="7">
        <f t="shared" si="443"/>
        <v>0</v>
      </c>
      <c r="BD386" s="7">
        <f t="shared" si="443"/>
        <v>0</v>
      </c>
      <c r="BE386" s="7">
        <f t="shared" si="443"/>
        <v>0</v>
      </c>
      <c r="BF386" s="7">
        <f t="shared" si="443"/>
        <v>0</v>
      </c>
      <c r="BG386" s="7">
        <f t="shared" si="443"/>
        <v>0</v>
      </c>
      <c r="BH386" s="7">
        <f t="shared" si="443"/>
        <v>0</v>
      </c>
      <c r="BI386" s="7">
        <f t="shared" si="443"/>
        <v>0</v>
      </c>
      <c r="BJ386" s="7">
        <f t="shared" si="443"/>
        <v>0</v>
      </c>
      <c r="BK386" s="7">
        <f t="shared" si="443"/>
        <v>0</v>
      </c>
      <c r="BL386" s="7">
        <f t="shared" si="443"/>
        <v>0</v>
      </c>
      <c r="BM386" s="7">
        <f t="shared" si="443"/>
        <v>0</v>
      </c>
      <c r="BN386" s="7">
        <f t="shared" si="443"/>
        <v>0</v>
      </c>
      <c r="BO386" s="7">
        <f t="shared" si="443"/>
        <v>0</v>
      </c>
      <c r="BP386" s="7">
        <f t="shared" si="443"/>
        <v>0</v>
      </c>
      <c r="BQ386" s="7">
        <f t="shared" si="443"/>
        <v>0</v>
      </c>
      <c r="BR386" s="7">
        <f t="shared" si="443"/>
        <v>0</v>
      </c>
      <c r="BS386" s="7">
        <f t="shared" si="443"/>
        <v>0</v>
      </c>
      <c r="BT386" s="7">
        <f t="shared" si="443"/>
        <v>0</v>
      </c>
      <c r="BU386" s="7">
        <f t="shared" si="443"/>
        <v>0</v>
      </c>
      <c r="BV386" s="7">
        <f t="shared" si="443"/>
        <v>0</v>
      </c>
      <c r="BW386" s="7">
        <f t="shared" si="443"/>
        <v>0</v>
      </c>
      <c r="BX386" s="7">
        <f t="shared" si="443"/>
        <v>0</v>
      </c>
      <c r="BY386" s="7">
        <f t="shared" si="443"/>
        <v>0</v>
      </c>
      <c r="BZ386" s="7">
        <f t="shared" si="443"/>
        <v>0</v>
      </c>
      <c r="CA386" s="7">
        <f t="shared" si="443"/>
        <v>0</v>
      </c>
      <c r="CB386" s="7">
        <f t="shared" si="443"/>
        <v>0</v>
      </c>
      <c r="CC386" s="7">
        <f t="shared" si="443"/>
        <v>0</v>
      </c>
      <c r="CD386" s="7">
        <f t="shared" si="443"/>
        <v>0</v>
      </c>
      <c r="CE386" s="7">
        <f t="shared" si="443"/>
        <v>0</v>
      </c>
      <c r="CF386" s="7">
        <f t="shared" si="443"/>
        <v>0</v>
      </c>
      <c r="CG386" s="7">
        <f t="shared" si="443"/>
        <v>0</v>
      </c>
      <c r="CH386" s="7">
        <f t="shared" si="443"/>
        <v>0</v>
      </c>
      <c r="CI386">
        <f>0</f>
        <v>0</v>
      </c>
      <c r="CJ386">
        <v>2126.5009999999997</v>
      </c>
    </row>
    <row r="387" spans="1:88" x14ac:dyDescent="0.25">
      <c r="A387" s="5" t="s">
        <v>114</v>
      </c>
      <c r="B387" s="6"/>
      <c r="C387" s="6"/>
      <c r="D387" s="6"/>
      <c r="E387" s="6"/>
      <c r="F387" s="6"/>
      <c r="G387" s="6"/>
      <c r="H387" s="6">
        <v>0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>
        <v>0</v>
      </c>
      <c r="AT387" t="s">
        <v>114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  <c r="BY387" s="7">
        <v>0</v>
      </c>
      <c r="BZ387" s="7">
        <v>0</v>
      </c>
      <c r="CA387" s="7">
        <v>0</v>
      </c>
      <c r="CB387" s="7">
        <v>0</v>
      </c>
      <c r="CC387" s="7">
        <v>0</v>
      </c>
      <c r="CD387" s="7">
        <v>0</v>
      </c>
      <c r="CE387" s="7">
        <v>0</v>
      </c>
      <c r="CF387" s="7">
        <v>0</v>
      </c>
      <c r="CG387" s="7">
        <v>0</v>
      </c>
      <c r="CH387" s="7">
        <v>0</v>
      </c>
      <c r="CI387">
        <f>0</f>
        <v>0</v>
      </c>
      <c r="CJ387">
        <v>0</v>
      </c>
    </row>
    <row r="388" spans="1:88" x14ac:dyDescent="0.25">
      <c r="A388" s="5" t="s">
        <v>115</v>
      </c>
      <c r="B388" s="6"/>
      <c r="C388" s="6"/>
      <c r="D388" s="6"/>
      <c r="E388" s="6"/>
      <c r="F388" s="6"/>
      <c r="G388" s="6"/>
      <c r="H388" s="6">
        <v>8103.6929999999993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>
        <v>8103.6929999999993</v>
      </c>
      <c r="AT388" t="s">
        <v>115</v>
      </c>
      <c r="AU388" s="7">
        <f t="shared" ref="AU388:AZ388" si="444">(0)/8103.693</f>
        <v>0</v>
      </c>
      <c r="AV388" s="7">
        <f t="shared" si="444"/>
        <v>0</v>
      </c>
      <c r="AW388" s="7">
        <f t="shared" si="444"/>
        <v>0</v>
      </c>
      <c r="AX388" s="7">
        <f t="shared" si="444"/>
        <v>0</v>
      </c>
      <c r="AY388" s="7">
        <f t="shared" si="444"/>
        <v>0</v>
      </c>
      <c r="AZ388" s="7">
        <f t="shared" si="444"/>
        <v>0</v>
      </c>
      <c r="BA388" s="7">
        <v>1</v>
      </c>
      <c r="BB388" s="7">
        <f t="shared" ref="BB388:CH388" si="445">(0)/8103.693</f>
        <v>0</v>
      </c>
      <c r="BC388" s="7">
        <f t="shared" si="445"/>
        <v>0</v>
      </c>
      <c r="BD388" s="7">
        <f t="shared" si="445"/>
        <v>0</v>
      </c>
      <c r="BE388" s="7">
        <f t="shared" si="445"/>
        <v>0</v>
      </c>
      <c r="BF388" s="7">
        <f t="shared" si="445"/>
        <v>0</v>
      </c>
      <c r="BG388" s="7">
        <f t="shared" si="445"/>
        <v>0</v>
      </c>
      <c r="BH388" s="7">
        <f t="shared" si="445"/>
        <v>0</v>
      </c>
      <c r="BI388" s="7">
        <f t="shared" si="445"/>
        <v>0</v>
      </c>
      <c r="BJ388" s="7">
        <f t="shared" si="445"/>
        <v>0</v>
      </c>
      <c r="BK388" s="7">
        <f t="shared" si="445"/>
        <v>0</v>
      </c>
      <c r="BL388" s="7">
        <f t="shared" si="445"/>
        <v>0</v>
      </c>
      <c r="BM388" s="7">
        <f t="shared" si="445"/>
        <v>0</v>
      </c>
      <c r="BN388" s="7">
        <f t="shared" si="445"/>
        <v>0</v>
      </c>
      <c r="BO388" s="7">
        <f t="shared" si="445"/>
        <v>0</v>
      </c>
      <c r="BP388" s="7">
        <f t="shared" si="445"/>
        <v>0</v>
      </c>
      <c r="BQ388" s="7">
        <f t="shared" si="445"/>
        <v>0</v>
      </c>
      <c r="BR388" s="7">
        <f t="shared" si="445"/>
        <v>0</v>
      </c>
      <c r="BS388" s="7">
        <f t="shared" si="445"/>
        <v>0</v>
      </c>
      <c r="BT388" s="7">
        <f t="shared" si="445"/>
        <v>0</v>
      </c>
      <c r="BU388" s="7">
        <f t="shared" si="445"/>
        <v>0</v>
      </c>
      <c r="BV388" s="7">
        <f t="shared" si="445"/>
        <v>0</v>
      </c>
      <c r="BW388" s="7">
        <f t="shared" si="445"/>
        <v>0</v>
      </c>
      <c r="BX388" s="7">
        <f t="shared" si="445"/>
        <v>0</v>
      </c>
      <c r="BY388" s="7">
        <f t="shared" si="445"/>
        <v>0</v>
      </c>
      <c r="BZ388" s="7">
        <f t="shared" si="445"/>
        <v>0</v>
      </c>
      <c r="CA388" s="7">
        <f t="shared" si="445"/>
        <v>0</v>
      </c>
      <c r="CB388" s="7">
        <f t="shared" si="445"/>
        <v>0</v>
      </c>
      <c r="CC388" s="7">
        <f t="shared" si="445"/>
        <v>0</v>
      </c>
      <c r="CD388" s="7">
        <f t="shared" si="445"/>
        <v>0</v>
      </c>
      <c r="CE388" s="7">
        <f t="shared" si="445"/>
        <v>0</v>
      </c>
      <c r="CF388" s="7">
        <f t="shared" si="445"/>
        <v>0</v>
      </c>
      <c r="CG388" s="7">
        <f t="shared" si="445"/>
        <v>0</v>
      </c>
      <c r="CH388" s="7">
        <f t="shared" si="445"/>
        <v>0</v>
      </c>
      <c r="CI388">
        <f>0</f>
        <v>0</v>
      </c>
      <c r="CJ388">
        <v>8103.6929999999993</v>
      </c>
    </row>
    <row r="389" spans="1:88" x14ac:dyDescent="0.25">
      <c r="A389" s="5" t="s">
        <v>116</v>
      </c>
      <c r="B389" s="6"/>
      <c r="C389" s="6"/>
      <c r="D389" s="6"/>
      <c r="E389" s="6"/>
      <c r="F389" s="6"/>
      <c r="G389" s="6"/>
      <c r="H389" s="6">
        <v>5747.3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>
        <v>5747.3</v>
      </c>
      <c r="AT389" t="s">
        <v>116</v>
      </c>
      <c r="AU389" s="7">
        <f t="shared" ref="AU389:AZ389" si="446">(0)/5747.3</f>
        <v>0</v>
      </c>
      <c r="AV389" s="7">
        <f t="shared" si="446"/>
        <v>0</v>
      </c>
      <c r="AW389" s="7">
        <f t="shared" si="446"/>
        <v>0</v>
      </c>
      <c r="AX389" s="7">
        <f t="shared" si="446"/>
        <v>0</v>
      </c>
      <c r="AY389" s="7">
        <f t="shared" si="446"/>
        <v>0</v>
      </c>
      <c r="AZ389" s="7">
        <f t="shared" si="446"/>
        <v>0</v>
      </c>
      <c r="BA389" s="7">
        <v>1</v>
      </c>
      <c r="BB389" s="7">
        <f t="shared" ref="BB389:CH389" si="447">(0)/5747.3</f>
        <v>0</v>
      </c>
      <c r="BC389" s="7">
        <f t="shared" si="447"/>
        <v>0</v>
      </c>
      <c r="BD389" s="7">
        <f t="shared" si="447"/>
        <v>0</v>
      </c>
      <c r="BE389" s="7">
        <f t="shared" si="447"/>
        <v>0</v>
      </c>
      <c r="BF389" s="7">
        <f t="shared" si="447"/>
        <v>0</v>
      </c>
      <c r="BG389" s="7">
        <f t="shared" si="447"/>
        <v>0</v>
      </c>
      <c r="BH389" s="7">
        <f t="shared" si="447"/>
        <v>0</v>
      </c>
      <c r="BI389" s="7">
        <f t="shared" si="447"/>
        <v>0</v>
      </c>
      <c r="BJ389" s="7">
        <f t="shared" si="447"/>
        <v>0</v>
      </c>
      <c r="BK389" s="7">
        <f t="shared" si="447"/>
        <v>0</v>
      </c>
      <c r="BL389" s="7">
        <f t="shared" si="447"/>
        <v>0</v>
      </c>
      <c r="BM389" s="7">
        <f t="shared" si="447"/>
        <v>0</v>
      </c>
      <c r="BN389" s="7">
        <f t="shared" si="447"/>
        <v>0</v>
      </c>
      <c r="BO389" s="7">
        <f t="shared" si="447"/>
        <v>0</v>
      </c>
      <c r="BP389" s="7">
        <f t="shared" si="447"/>
        <v>0</v>
      </c>
      <c r="BQ389" s="7">
        <f t="shared" si="447"/>
        <v>0</v>
      </c>
      <c r="BR389" s="7">
        <f t="shared" si="447"/>
        <v>0</v>
      </c>
      <c r="BS389" s="7">
        <f t="shared" si="447"/>
        <v>0</v>
      </c>
      <c r="BT389" s="7">
        <f t="shared" si="447"/>
        <v>0</v>
      </c>
      <c r="BU389" s="7">
        <f t="shared" si="447"/>
        <v>0</v>
      </c>
      <c r="BV389" s="7">
        <f t="shared" si="447"/>
        <v>0</v>
      </c>
      <c r="BW389" s="7">
        <f t="shared" si="447"/>
        <v>0</v>
      </c>
      <c r="BX389" s="7">
        <f t="shared" si="447"/>
        <v>0</v>
      </c>
      <c r="BY389" s="7">
        <f t="shared" si="447"/>
        <v>0</v>
      </c>
      <c r="BZ389" s="7">
        <f t="shared" si="447"/>
        <v>0</v>
      </c>
      <c r="CA389" s="7">
        <f t="shared" si="447"/>
        <v>0</v>
      </c>
      <c r="CB389" s="7">
        <f t="shared" si="447"/>
        <v>0</v>
      </c>
      <c r="CC389" s="7">
        <f t="shared" si="447"/>
        <v>0</v>
      </c>
      <c r="CD389" s="7">
        <f t="shared" si="447"/>
        <v>0</v>
      </c>
      <c r="CE389" s="7">
        <f t="shared" si="447"/>
        <v>0</v>
      </c>
      <c r="CF389" s="7">
        <f t="shared" si="447"/>
        <v>0</v>
      </c>
      <c r="CG389" s="7">
        <f t="shared" si="447"/>
        <v>0</v>
      </c>
      <c r="CH389" s="7">
        <f t="shared" si="447"/>
        <v>0</v>
      </c>
      <c r="CI389">
        <f>0</f>
        <v>0</v>
      </c>
      <c r="CJ389">
        <v>5747.3</v>
      </c>
    </row>
    <row r="390" spans="1:88" x14ac:dyDescent="0.25">
      <c r="A390" s="5" t="s">
        <v>119</v>
      </c>
      <c r="B390" s="6"/>
      <c r="C390" s="6"/>
      <c r="D390" s="6"/>
      <c r="E390" s="6"/>
      <c r="F390" s="6"/>
      <c r="G390" s="6"/>
      <c r="H390" s="6">
        <v>8563.476999999999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>
        <v>8563.476999999999</v>
      </c>
      <c r="AT390" t="s">
        <v>119</v>
      </c>
      <c r="AU390" s="7">
        <f t="shared" ref="AU390:AZ390" si="448">(0)/8563.477</f>
        <v>0</v>
      </c>
      <c r="AV390" s="7">
        <f t="shared" si="448"/>
        <v>0</v>
      </c>
      <c r="AW390" s="7">
        <f t="shared" si="448"/>
        <v>0</v>
      </c>
      <c r="AX390" s="7">
        <f t="shared" si="448"/>
        <v>0</v>
      </c>
      <c r="AY390" s="7">
        <f t="shared" si="448"/>
        <v>0</v>
      </c>
      <c r="AZ390" s="7">
        <f t="shared" si="448"/>
        <v>0</v>
      </c>
      <c r="BA390" s="7">
        <v>1</v>
      </c>
      <c r="BB390" s="7">
        <f t="shared" ref="BB390:CH390" si="449">(0)/8563.477</f>
        <v>0</v>
      </c>
      <c r="BC390" s="7">
        <f t="shared" si="449"/>
        <v>0</v>
      </c>
      <c r="BD390" s="7">
        <f t="shared" si="449"/>
        <v>0</v>
      </c>
      <c r="BE390" s="7">
        <f t="shared" si="449"/>
        <v>0</v>
      </c>
      <c r="BF390" s="7">
        <f t="shared" si="449"/>
        <v>0</v>
      </c>
      <c r="BG390" s="7">
        <f t="shared" si="449"/>
        <v>0</v>
      </c>
      <c r="BH390" s="7">
        <f t="shared" si="449"/>
        <v>0</v>
      </c>
      <c r="BI390" s="7">
        <f t="shared" si="449"/>
        <v>0</v>
      </c>
      <c r="BJ390" s="7">
        <f t="shared" si="449"/>
        <v>0</v>
      </c>
      <c r="BK390" s="7">
        <f t="shared" si="449"/>
        <v>0</v>
      </c>
      <c r="BL390" s="7">
        <f t="shared" si="449"/>
        <v>0</v>
      </c>
      <c r="BM390" s="7">
        <f t="shared" si="449"/>
        <v>0</v>
      </c>
      <c r="BN390" s="7">
        <f t="shared" si="449"/>
        <v>0</v>
      </c>
      <c r="BO390" s="7">
        <f t="shared" si="449"/>
        <v>0</v>
      </c>
      <c r="BP390" s="7">
        <f t="shared" si="449"/>
        <v>0</v>
      </c>
      <c r="BQ390" s="7">
        <f t="shared" si="449"/>
        <v>0</v>
      </c>
      <c r="BR390" s="7">
        <f t="shared" si="449"/>
        <v>0</v>
      </c>
      <c r="BS390" s="7">
        <f t="shared" si="449"/>
        <v>0</v>
      </c>
      <c r="BT390" s="7">
        <f t="shared" si="449"/>
        <v>0</v>
      </c>
      <c r="BU390" s="7">
        <f t="shared" si="449"/>
        <v>0</v>
      </c>
      <c r="BV390" s="7">
        <f t="shared" si="449"/>
        <v>0</v>
      </c>
      <c r="BW390" s="7">
        <f t="shared" si="449"/>
        <v>0</v>
      </c>
      <c r="BX390" s="7">
        <f t="shared" si="449"/>
        <v>0</v>
      </c>
      <c r="BY390" s="7">
        <f t="shared" si="449"/>
        <v>0</v>
      </c>
      <c r="BZ390" s="7">
        <f t="shared" si="449"/>
        <v>0</v>
      </c>
      <c r="CA390" s="7">
        <f t="shared" si="449"/>
        <v>0</v>
      </c>
      <c r="CB390" s="7">
        <f t="shared" si="449"/>
        <v>0</v>
      </c>
      <c r="CC390" s="7">
        <f t="shared" si="449"/>
        <v>0</v>
      </c>
      <c r="CD390" s="7">
        <f t="shared" si="449"/>
        <v>0</v>
      </c>
      <c r="CE390" s="7">
        <f t="shared" si="449"/>
        <v>0</v>
      </c>
      <c r="CF390" s="7">
        <f t="shared" si="449"/>
        <v>0</v>
      </c>
      <c r="CG390" s="7">
        <f t="shared" si="449"/>
        <v>0</v>
      </c>
      <c r="CH390" s="7">
        <f t="shared" si="449"/>
        <v>0</v>
      </c>
      <c r="CI390">
        <f>0</f>
        <v>0</v>
      </c>
      <c r="CJ390">
        <v>8563.476999999999</v>
      </c>
    </row>
    <row r="391" spans="1:88" x14ac:dyDescent="0.25">
      <c r="A391" s="5" t="s">
        <v>117</v>
      </c>
      <c r="B391" s="6"/>
      <c r="C391" s="6"/>
      <c r="D391" s="6"/>
      <c r="E391" s="6"/>
      <c r="F391" s="6"/>
      <c r="G391" s="6"/>
      <c r="H391" s="6">
        <v>0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>
        <v>0</v>
      </c>
      <c r="AT391" t="s">
        <v>117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  <c r="BY391" s="7">
        <v>0</v>
      </c>
      <c r="BZ391" s="7">
        <v>0</v>
      </c>
      <c r="CA391" s="7">
        <v>0</v>
      </c>
      <c r="CB391" s="7">
        <v>0</v>
      </c>
      <c r="CC391" s="7">
        <v>0</v>
      </c>
      <c r="CD391" s="7">
        <v>0</v>
      </c>
      <c r="CE391" s="7">
        <v>0</v>
      </c>
      <c r="CF391" s="7">
        <v>0</v>
      </c>
      <c r="CG391" s="7">
        <v>0</v>
      </c>
      <c r="CH391" s="7">
        <v>0</v>
      </c>
      <c r="CI391">
        <f>0</f>
        <v>0</v>
      </c>
      <c r="CJ391">
        <v>0</v>
      </c>
    </row>
    <row r="392" spans="1:88" x14ac:dyDescent="0.25">
      <c r="A392" s="5" t="s">
        <v>118</v>
      </c>
      <c r="B392" s="6"/>
      <c r="C392" s="6"/>
      <c r="D392" s="6"/>
      <c r="E392" s="6"/>
      <c r="F392" s="6"/>
      <c r="G392" s="6"/>
      <c r="H392" s="6">
        <v>229.892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>
        <v>229.892</v>
      </c>
      <c r="AT392" t="s">
        <v>118</v>
      </c>
      <c r="AU392" s="7">
        <f t="shared" ref="AU392:AZ392" si="450">(0)/229.892</f>
        <v>0</v>
      </c>
      <c r="AV392" s="7">
        <f t="shared" si="450"/>
        <v>0</v>
      </c>
      <c r="AW392" s="7">
        <f t="shared" si="450"/>
        <v>0</v>
      </c>
      <c r="AX392" s="7">
        <f t="shared" si="450"/>
        <v>0</v>
      </c>
      <c r="AY392" s="7">
        <f t="shared" si="450"/>
        <v>0</v>
      </c>
      <c r="AZ392" s="7">
        <f t="shared" si="450"/>
        <v>0</v>
      </c>
      <c r="BA392" s="7">
        <v>1</v>
      </c>
      <c r="BB392" s="7">
        <f t="shared" ref="BB392:CH392" si="451">(0)/229.892</f>
        <v>0</v>
      </c>
      <c r="BC392" s="7">
        <f t="shared" si="451"/>
        <v>0</v>
      </c>
      <c r="BD392" s="7">
        <f t="shared" si="451"/>
        <v>0</v>
      </c>
      <c r="BE392" s="7">
        <f t="shared" si="451"/>
        <v>0</v>
      </c>
      <c r="BF392" s="7">
        <f t="shared" si="451"/>
        <v>0</v>
      </c>
      <c r="BG392" s="7">
        <f t="shared" si="451"/>
        <v>0</v>
      </c>
      <c r="BH392" s="7">
        <f t="shared" si="451"/>
        <v>0</v>
      </c>
      <c r="BI392" s="7">
        <f t="shared" si="451"/>
        <v>0</v>
      </c>
      <c r="BJ392" s="7">
        <f t="shared" si="451"/>
        <v>0</v>
      </c>
      <c r="BK392" s="7">
        <f t="shared" si="451"/>
        <v>0</v>
      </c>
      <c r="BL392" s="7">
        <f t="shared" si="451"/>
        <v>0</v>
      </c>
      <c r="BM392" s="7">
        <f t="shared" si="451"/>
        <v>0</v>
      </c>
      <c r="BN392" s="7">
        <f t="shared" si="451"/>
        <v>0</v>
      </c>
      <c r="BO392" s="7">
        <f t="shared" si="451"/>
        <v>0</v>
      </c>
      <c r="BP392" s="7">
        <f t="shared" si="451"/>
        <v>0</v>
      </c>
      <c r="BQ392" s="7">
        <f t="shared" si="451"/>
        <v>0</v>
      </c>
      <c r="BR392" s="7">
        <f t="shared" si="451"/>
        <v>0</v>
      </c>
      <c r="BS392" s="7">
        <f t="shared" si="451"/>
        <v>0</v>
      </c>
      <c r="BT392" s="7">
        <f t="shared" si="451"/>
        <v>0</v>
      </c>
      <c r="BU392" s="7">
        <f t="shared" si="451"/>
        <v>0</v>
      </c>
      <c r="BV392" s="7">
        <f t="shared" si="451"/>
        <v>0</v>
      </c>
      <c r="BW392" s="7">
        <f t="shared" si="451"/>
        <v>0</v>
      </c>
      <c r="BX392" s="7">
        <f t="shared" si="451"/>
        <v>0</v>
      </c>
      <c r="BY392" s="7">
        <f t="shared" si="451"/>
        <v>0</v>
      </c>
      <c r="BZ392" s="7">
        <f t="shared" si="451"/>
        <v>0</v>
      </c>
      <c r="CA392" s="7">
        <f t="shared" si="451"/>
        <v>0</v>
      </c>
      <c r="CB392" s="7">
        <f t="shared" si="451"/>
        <v>0</v>
      </c>
      <c r="CC392" s="7">
        <f t="shared" si="451"/>
        <v>0</v>
      </c>
      <c r="CD392" s="7">
        <f t="shared" si="451"/>
        <v>0</v>
      </c>
      <c r="CE392" s="7">
        <f t="shared" si="451"/>
        <v>0</v>
      </c>
      <c r="CF392" s="7">
        <f t="shared" si="451"/>
        <v>0</v>
      </c>
      <c r="CG392" s="7">
        <f t="shared" si="451"/>
        <v>0</v>
      </c>
      <c r="CH392" s="7">
        <f t="shared" si="451"/>
        <v>0</v>
      </c>
      <c r="CI392">
        <f>0</f>
        <v>0</v>
      </c>
      <c r="CJ392">
        <v>229.892</v>
      </c>
    </row>
    <row r="393" spans="1:88" x14ac:dyDescent="0.25">
      <c r="A393" s="5" t="s">
        <v>128</v>
      </c>
      <c r="B393" s="6"/>
      <c r="C393" s="6"/>
      <c r="D393" s="6"/>
      <c r="E393" s="6"/>
      <c r="F393" s="6"/>
      <c r="G393" s="6"/>
      <c r="H393" s="6">
        <v>8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>
        <v>8</v>
      </c>
      <c r="AT393" t="s">
        <v>128</v>
      </c>
      <c r="AU393" s="7">
        <f t="shared" ref="AU393:AZ393" si="452">(0)/8</f>
        <v>0</v>
      </c>
      <c r="AV393" s="7">
        <f t="shared" si="452"/>
        <v>0</v>
      </c>
      <c r="AW393" s="7">
        <f t="shared" si="452"/>
        <v>0</v>
      </c>
      <c r="AX393" s="7">
        <f t="shared" si="452"/>
        <v>0</v>
      </c>
      <c r="AY393" s="7">
        <f t="shared" si="452"/>
        <v>0</v>
      </c>
      <c r="AZ393" s="7">
        <f t="shared" si="452"/>
        <v>0</v>
      </c>
      <c r="BA393" s="7">
        <v>1</v>
      </c>
      <c r="BB393" s="7">
        <f t="shared" ref="BB393:CH393" si="453">(0)/8</f>
        <v>0</v>
      </c>
      <c r="BC393" s="7">
        <f t="shared" si="453"/>
        <v>0</v>
      </c>
      <c r="BD393" s="7">
        <f t="shared" si="453"/>
        <v>0</v>
      </c>
      <c r="BE393" s="7">
        <f t="shared" si="453"/>
        <v>0</v>
      </c>
      <c r="BF393" s="7">
        <f t="shared" si="453"/>
        <v>0</v>
      </c>
      <c r="BG393" s="7">
        <f t="shared" si="453"/>
        <v>0</v>
      </c>
      <c r="BH393" s="7">
        <f t="shared" si="453"/>
        <v>0</v>
      </c>
      <c r="BI393" s="7">
        <f t="shared" si="453"/>
        <v>0</v>
      </c>
      <c r="BJ393" s="7">
        <f t="shared" si="453"/>
        <v>0</v>
      </c>
      <c r="BK393" s="7">
        <f t="shared" si="453"/>
        <v>0</v>
      </c>
      <c r="BL393" s="7">
        <f t="shared" si="453"/>
        <v>0</v>
      </c>
      <c r="BM393" s="7">
        <f t="shared" si="453"/>
        <v>0</v>
      </c>
      <c r="BN393" s="7">
        <f t="shared" si="453"/>
        <v>0</v>
      </c>
      <c r="BO393" s="7">
        <f t="shared" si="453"/>
        <v>0</v>
      </c>
      <c r="BP393" s="7">
        <f t="shared" si="453"/>
        <v>0</v>
      </c>
      <c r="BQ393" s="7">
        <f t="shared" si="453"/>
        <v>0</v>
      </c>
      <c r="BR393" s="7">
        <f t="shared" si="453"/>
        <v>0</v>
      </c>
      <c r="BS393" s="7">
        <f t="shared" si="453"/>
        <v>0</v>
      </c>
      <c r="BT393" s="7">
        <f t="shared" si="453"/>
        <v>0</v>
      </c>
      <c r="BU393" s="7">
        <f t="shared" si="453"/>
        <v>0</v>
      </c>
      <c r="BV393" s="7">
        <f t="shared" si="453"/>
        <v>0</v>
      </c>
      <c r="BW393" s="7">
        <f t="shared" si="453"/>
        <v>0</v>
      </c>
      <c r="BX393" s="7">
        <f t="shared" si="453"/>
        <v>0</v>
      </c>
      <c r="BY393" s="7">
        <f t="shared" si="453"/>
        <v>0</v>
      </c>
      <c r="BZ393" s="7">
        <f t="shared" si="453"/>
        <v>0</v>
      </c>
      <c r="CA393" s="7">
        <f t="shared" si="453"/>
        <v>0</v>
      </c>
      <c r="CB393" s="7">
        <f t="shared" si="453"/>
        <v>0</v>
      </c>
      <c r="CC393" s="7">
        <f t="shared" si="453"/>
        <v>0</v>
      </c>
      <c r="CD393" s="7">
        <f t="shared" si="453"/>
        <v>0</v>
      </c>
      <c r="CE393" s="7">
        <f t="shared" si="453"/>
        <v>0</v>
      </c>
      <c r="CF393" s="7">
        <f t="shared" si="453"/>
        <v>0</v>
      </c>
      <c r="CG393" s="7">
        <f t="shared" si="453"/>
        <v>0</v>
      </c>
      <c r="CH393" s="7">
        <f t="shared" si="453"/>
        <v>0</v>
      </c>
      <c r="CI393">
        <f>0</f>
        <v>0</v>
      </c>
      <c r="CJ393">
        <v>8</v>
      </c>
    </row>
    <row r="394" spans="1:88" x14ac:dyDescent="0.25">
      <c r="A394" s="5" t="s">
        <v>771</v>
      </c>
      <c r="B394" s="6" t="e">
        <v>#VALUE!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/>
      <c r="AQ394" s="6" t="e">
        <v>#VALUE!</v>
      </c>
      <c r="AT394" t="s">
        <v>771</v>
      </c>
      <c r="AU394" t="e">
        <v>#VALUE!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J394" t="e">
        <v>#VALUE!</v>
      </c>
    </row>
    <row r="395" spans="1:88" x14ac:dyDescent="0.25">
      <c r="A395" s="5" t="s">
        <v>772</v>
      </c>
      <c r="B395" s="6" t="e">
        <v>#VALUE!</v>
      </c>
      <c r="C395" s="6">
        <v>151.86599999999999</v>
      </c>
      <c r="D395" s="6">
        <v>14</v>
      </c>
      <c r="E395" s="6">
        <v>141</v>
      </c>
      <c r="F395" s="6">
        <v>26.976999999999997</v>
      </c>
      <c r="G395" s="6">
        <v>78001.993999999977</v>
      </c>
      <c r="H395" s="6">
        <v>60336.560000000005</v>
      </c>
      <c r="I395" s="6">
        <v>5694.3499999999995</v>
      </c>
      <c r="J395" s="6">
        <v>43</v>
      </c>
      <c r="K395" s="6">
        <v>3</v>
      </c>
      <c r="L395" s="6">
        <v>5983.6319999999987</v>
      </c>
      <c r="M395" s="6">
        <v>2</v>
      </c>
      <c r="N395" s="6">
        <v>10387.879999999997</v>
      </c>
      <c r="O395" s="6">
        <v>1379</v>
      </c>
      <c r="P395" s="6">
        <v>84.512</v>
      </c>
      <c r="Q395" s="6">
        <v>338.52100000000007</v>
      </c>
      <c r="R395" s="6">
        <v>2252.6799999999994</v>
      </c>
      <c r="S395" s="6">
        <v>2766.9429999999998</v>
      </c>
      <c r="T395" s="6">
        <v>11</v>
      </c>
      <c r="U395" s="6">
        <v>0</v>
      </c>
      <c r="V395" s="6">
        <v>250.881</v>
      </c>
      <c r="W395" s="6">
        <v>188</v>
      </c>
      <c r="X395" s="6">
        <v>0</v>
      </c>
      <c r="Y395" s="6">
        <v>9445.4399999999987</v>
      </c>
      <c r="Z395" s="6">
        <v>4</v>
      </c>
      <c r="AA395" s="6">
        <v>21</v>
      </c>
      <c r="AB395" s="6">
        <v>581078.79400000034</v>
      </c>
      <c r="AC395" s="6">
        <v>2223.0450000000001</v>
      </c>
      <c r="AD395" s="6">
        <v>2192.8880000000008</v>
      </c>
      <c r="AE395" s="6">
        <v>4567</v>
      </c>
      <c r="AF395" s="6">
        <v>2</v>
      </c>
      <c r="AG395" s="6">
        <v>5</v>
      </c>
      <c r="AH395" s="6">
        <v>2191.4760000000001</v>
      </c>
      <c r="AI395" s="6">
        <v>3013.4050000000007</v>
      </c>
      <c r="AJ395" s="6">
        <v>1379.2399999999998</v>
      </c>
      <c r="AK395" s="6">
        <v>3453.0529999999994</v>
      </c>
      <c r="AL395" s="6">
        <v>2</v>
      </c>
      <c r="AM395" s="6">
        <v>35.963999999999999</v>
      </c>
      <c r="AN395" s="6">
        <v>2048.2280000000001</v>
      </c>
      <c r="AO395" s="6">
        <v>79.44</v>
      </c>
      <c r="AP395" s="6"/>
      <c r="AQ395" s="6" t="e">
        <v>#VALUE!</v>
      </c>
      <c r="AT395" t="s">
        <v>772</v>
      </c>
      <c r="AU395" t="e">
        <v>#VALUE!</v>
      </c>
      <c r="AV395">
        <v>151.86599999999999</v>
      </c>
      <c r="AW395">
        <v>14</v>
      </c>
      <c r="AX395">
        <v>141</v>
      </c>
      <c r="AY395">
        <v>26.976999999999997</v>
      </c>
      <c r="AZ395">
        <v>78001.993999999977</v>
      </c>
      <c r="BA395">
        <v>60336.560000000005</v>
      </c>
      <c r="BB395">
        <v>5694.3499999999995</v>
      </c>
      <c r="BC395">
        <v>43</v>
      </c>
      <c r="BD395">
        <v>3</v>
      </c>
      <c r="BE395">
        <v>5983.6319999999987</v>
      </c>
      <c r="BF395">
        <v>2</v>
      </c>
      <c r="BG395">
        <v>10387.879999999997</v>
      </c>
      <c r="BH395">
        <v>1379</v>
      </c>
      <c r="BI395">
        <v>84.512</v>
      </c>
      <c r="BJ395">
        <v>338.52100000000007</v>
      </c>
      <c r="BK395">
        <v>2252.6799999999994</v>
      </c>
      <c r="BL395">
        <v>2766.9429999999998</v>
      </c>
      <c r="BM395">
        <v>11</v>
      </c>
      <c r="BN395">
        <v>0</v>
      </c>
      <c r="BO395">
        <v>250.881</v>
      </c>
      <c r="BP395">
        <v>188</v>
      </c>
      <c r="BQ395">
        <v>0</v>
      </c>
      <c r="BR395">
        <v>9445.4399999999987</v>
      </c>
      <c r="BS395">
        <v>4</v>
      </c>
      <c r="BT395">
        <v>21</v>
      </c>
      <c r="BU395">
        <v>581078.79400000034</v>
      </c>
      <c r="BV395">
        <v>2223.0450000000001</v>
      </c>
      <c r="BW395">
        <v>2192.8880000000008</v>
      </c>
      <c r="BX395">
        <v>4567</v>
      </c>
      <c r="BY395">
        <v>2</v>
      </c>
      <c r="BZ395">
        <v>5</v>
      </c>
      <c r="CA395">
        <v>2191.4760000000001</v>
      </c>
      <c r="CB395">
        <v>3013.4050000000007</v>
      </c>
      <c r="CC395">
        <v>1379.2399999999998</v>
      </c>
      <c r="CD395">
        <v>3453.0529999999994</v>
      </c>
      <c r="CE395">
        <v>2</v>
      </c>
      <c r="CF395">
        <v>35.963999999999999</v>
      </c>
      <c r="CG395">
        <v>2048.2280000000001</v>
      </c>
      <c r="CH395">
        <v>79.44</v>
      </c>
      <c r="CJ395" t="e">
        <v>#VALUE!</v>
      </c>
    </row>
    <row r="399" spans="1:88" x14ac:dyDescent="0.25">
      <c r="AT399" t="s">
        <v>776</v>
      </c>
      <c r="AU399">
        <f>SUM(AQ5:AQ393)</f>
        <v>780020.10600000038</v>
      </c>
    </row>
    <row r="400" spans="1:88" x14ac:dyDescent="0.25">
      <c r="AT400" t="s">
        <v>775</v>
      </c>
      <c r="AU400" t="s">
        <v>777</v>
      </c>
      <c r="AV400" t="s">
        <v>778</v>
      </c>
      <c r="AW400" t="s">
        <v>779</v>
      </c>
    </row>
    <row r="401" spans="46:51" x14ac:dyDescent="0.25">
      <c r="AT401" t="s">
        <v>216</v>
      </c>
      <c r="AU401">
        <f>(AQ5/AU$399)*100</f>
        <v>0.10959820053664099</v>
      </c>
      <c r="AV401" s="8">
        <f>MAX(AU5:CH5)</f>
        <v>0.72290171344082499</v>
      </c>
      <c r="AW401">
        <f t="shared" ref="AW401:AW464" si="454">AU401*AV401</f>
        <v>7.9228726957968912E-2</v>
      </c>
      <c r="AX401" s="6">
        <f>COUNTIF(AU5:CH5, "&lt;.05") - COUNTIF(AU5:CH5, "=0")</f>
        <v>1</v>
      </c>
      <c r="AY401">
        <f t="shared" ref="AY400:AY463" si="455">COUNTIF(AU5:CH5, "&gt;.05")</f>
        <v>3</v>
      </c>
    </row>
    <row r="402" spans="46:51" x14ac:dyDescent="0.25">
      <c r="AT402" t="s">
        <v>100</v>
      </c>
      <c r="AU402">
        <f t="shared" ref="AU402:AU465" si="456">(AQ6/AU$399)*100</f>
        <v>4.48706382448044E-3</v>
      </c>
      <c r="AV402" s="8">
        <f t="shared" ref="AV402:AV465" si="457">MAX(AU6:CH6)</f>
        <v>0.42857142857142855</v>
      </c>
      <c r="AW402">
        <f t="shared" si="454"/>
        <v>1.9230273533487599E-3</v>
      </c>
      <c r="AX402" s="6">
        <f t="shared" ref="AX402:AX465" si="458">COUNTIF(AU6:CH6, "&lt;.05") - COUNTIF(AU6:CH6, "=0")</f>
        <v>0</v>
      </c>
      <c r="AY402">
        <f t="shared" si="455"/>
        <v>4</v>
      </c>
    </row>
    <row r="403" spans="46:51" x14ac:dyDescent="0.25">
      <c r="AT403" t="s">
        <v>657</v>
      </c>
      <c r="AU403">
        <f t="shared" si="456"/>
        <v>0.50498698298938438</v>
      </c>
      <c r="AV403" s="8">
        <f t="shared" si="457"/>
        <v>1</v>
      </c>
      <c r="AW403">
        <f t="shared" si="454"/>
        <v>0.50498698298938438</v>
      </c>
      <c r="AX403" s="6">
        <f t="shared" si="458"/>
        <v>0</v>
      </c>
      <c r="AY403">
        <f t="shared" si="455"/>
        <v>1</v>
      </c>
    </row>
    <row r="404" spans="46:51" x14ac:dyDescent="0.25">
      <c r="AT404" t="s">
        <v>672</v>
      </c>
      <c r="AU404">
        <f t="shared" si="456"/>
        <v>8.6577255484232302E-3</v>
      </c>
      <c r="AV404" s="8">
        <f t="shared" si="457"/>
        <v>0.98815376414144407</v>
      </c>
      <c r="AW404">
        <f t="shared" si="454"/>
        <v>8.5551640895779636E-3</v>
      </c>
      <c r="AX404" s="6">
        <f t="shared" si="458"/>
        <v>1</v>
      </c>
      <c r="AY404">
        <f t="shared" si="455"/>
        <v>1</v>
      </c>
    </row>
    <row r="405" spans="46:51" x14ac:dyDescent="0.25">
      <c r="AT405" t="s">
        <v>26</v>
      </c>
      <c r="AU405">
        <f t="shared" si="456"/>
        <v>7.6939042389248341E-2</v>
      </c>
      <c r="AV405" s="8">
        <f t="shared" si="457"/>
        <v>0.38878261738927578</v>
      </c>
      <c r="AW405">
        <f t="shared" si="454"/>
        <v>2.9912562279516407E-2</v>
      </c>
      <c r="AX405" s="6">
        <f t="shared" si="458"/>
        <v>5</v>
      </c>
      <c r="AY405">
        <f t="shared" si="455"/>
        <v>4</v>
      </c>
    </row>
    <row r="406" spans="46:51" x14ac:dyDescent="0.25">
      <c r="AT406" t="s">
        <v>732</v>
      </c>
      <c r="AU406">
        <f t="shared" si="456"/>
        <v>1.1281760472979391E-4</v>
      </c>
      <c r="AV406" s="8">
        <f t="shared" si="457"/>
        <v>1</v>
      </c>
      <c r="AW406">
        <f t="shared" si="454"/>
        <v>1.1281760472979391E-4</v>
      </c>
      <c r="AX406" s="6">
        <f t="shared" si="458"/>
        <v>0</v>
      </c>
      <c r="AY406">
        <f t="shared" si="455"/>
        <v>40</v>
      </c>
    </row>
    <row r="407" spans="46:51" x14ac:dyDescent="0.25">
      <c r="AT407" t="s">
        <v>733</v>
      </c>
      <c r="AU407">
        <f t="shared" si="456"/>
        <v>7.1793021191687053E-4</v>
      </c>
      <c r="AV407" s="8">
        <f t="shared" si="457"/>
        <v>1</v>
      </c>
      <c r="AW407">
        <f t="shared" si="454"/>
        <v>7.1793021191687053E-4</v>
      </c>
      <c r="AX407" s="6">
        <f t="shared" si="458"/>
        <v>0</v>
      </c>
      <c r="AY407">
        <f t="shared" si="455"/>
        <v>1</v>
      </c>
    </row>
    <row r="408" spans="46:51" x14ac:dyDescent="0.25">
      <c r="AT408" t="s">
        <v>679</v>
      </c>
      <c r="AU408">
        <f t="shared" si="456"/>
        <v>3.3473752534271206E-2</v>
      </c>
      <c r="AV408" s="8">
        <f t="shared" si="457"/>
        <v>0.99018774272123533</v>
      </c>
      <c r="AW408">
        <f t="shared" si="454"/>
        <v>3.3145299462319235E-2</v>
      </c>
      <c r="AX408" s="6">
        <f t="shared" si="458"/>
        <v>1</v>
      </c>
      <c r="AY408">
        <f t="shared" si="455"/>
        <v>1</v>
      </c>
    </row>
    <row r="409" spans="46:51" x14ac:dyDescent="0.25">
      <c r="AT409" t="s">
        <v>689</v>
      </c>
      <c r="AU409">
        <f t="shared" si="456"/>
        <v>3.857644151547035E-2</v>
      </c>
      <c r="AV409" s="8">
        <f t="shared" si="457"/>
        <v>1</v>
      </c>
      <c r="AW409">
        <f t="shared" si="454"/>
        <v>3.857644151547035E-2</v>
      </c>
      <c r="AX409" s="6">
        <f t="shared" si="458"/>
        <v>0</v>
      </c>
      <c r="AY409">
        <f t="shared" si="455"/>
        <v>1</v>
      </c>
    </row>
    <row r="410" spans="46:51" x14ac:dyDescent="0.25">
      <c r="AT410" t="s">
        <v>32</v>
      </c>
      <c r="AU410">
        <f t="shared" si="456"/>
        <v>8.2751713069303852E-3</v>
      </c>
      <c r="AV410" s="8">
        <f t="shared" si="457"/>
        <v>0.94975831939022126</v>
      </c>
      <c r="AW410">
        <f t="shared" si="454"/>
        <v>7.8594127931363843E-3</v>
      </c>
      <c r="AX410" s="6">
        <f t="shared" si="458"/>
        <v>0</v>
      </c>
      <c r="AY410">
        <f t="shared" si="455"/>
        <v>2</v>
      </c>
    </row>
    <row r="411" spans="46:51" x14ac:dyDescent="0.25">
      <c r="AT411" t="s">
        <v>157</v>
      </c>
      <c r="AU411">
        <f t="shared" si="456"/>
        <v>7.3616051122661671E-3</v>
      </c>
      <c r="AV411" s="8">
        <f t="shared" si="457"/>
        <v>0.89551043154191767</v>
      </c>
      <c r="AW411">
        <f t="shared" si="454"/>
        <v>6.5923941709266623E-3</v>
      </c>
      <c r="AX411" s="6">
        <f t="shared" si="458"/>
        <v>0</v>
      </c>
      <c r="AY411">
        <f t="shared" si="455"/>
        <v>2</v>
      </c>
    </row>
    <row r="412" spans="46:51" x14ac:dyDescent="0.25">
      <c r="AT412" t="s">
        <v>106</v>
      </c>
      <c r="AU412">
        <f t="shared" si="456"/>
        <v>2.3626057659595755E-2</v>
      </c>
      <c r="AV412" s="8">
        <f t="shared" si="457"/>
        <v>0.90623372113214096</v>
      </c>
      <c r="AW412">
        <f t="shared" si="454"/>
        <v>2.1410730148537983E-2</v>
      </c>
      <c r="AX412" s="6">
        <f t="shared" si="458"/>
        <v>1</v>
      </c>
      <c r="AY412">
        <f t="shared" si="455"/>
        <v>2</v>
      </c>
    </row>
    <row r="413" spans="46:51" x14ac:dyDescent="0.25">
      <c r="AT413" t="s">
        <v>109</v>
      </c>
      <c r="AU413">
        <f t="shared" si="456"/>
        <v>0.10254094655349813</v>
      </c>
      <c r="AV413" s="8">
        <f t="shared" si="457"/>
        <v>0.51466918383676741</v>
      </c>
      <c r="AW413">
        <f t="shared" si="454"/>
        <v>5.2774665272538469E-2</v>
      </c>
      <c r="AX413" s="6">
        <f t="shared" si="458"/>
        <v>5</v>
      </c>
      <c r="AY413">
        <f t="shared" si="455"/>
        <v>2</v>
      </c>
    </row>
    <row r="414" spans="46:51" x14ac:dyDescent="0.25">
      <c r="AT414" t="s">
        <v>641</v>
      </c>
      <c r="AU414">
        <f t="shared" si="456"/>
        <v>2.56403647113168E-4</v>
      </c>
      <c r="AV414" s="8">
        <f t="shared" si="457"/>
        <v>1</v>
      </c>
      <c r="AW414">
        <f t="shared" si="454"/>
        <v>2.56403647113168E-4</v>
      </c>
      <c r="AX414" s="6">
        <f t="shared" si="458"/>
        <v>0</v>
      </c>
      <c r="AY414">
        <f t="shared" si="455"/>
        <v>1</v>
      </c>
    </row>
    <row r="415" spans="46:51" x14ac:dyDescent="0.25">
      <c r="AT415" t="s">
        <v>692</v>
      </c>
      <c r="AU415">
        <f t="shared" si="456"/>
        <v>5.6408802364896959E-3</v>
      </c>
      <c r="AV415" s="8">
        <f t="shared" si="457"/>
        <v>1</v>
      </c>
      <c r="AW415">
        <f t="shared" si="454"/>
        <v>5.6408802364896959E-3</v>
      </c>
      <c r="AX415" s="6">
        <f t="shared" si="458"/>
        <v>0</v>
      </c>
      <c r="AY415">
        <f t="shared" si="455"/>
        <v>1</v>
      </c>
    </row>
    <row r="416" spans="46:51" x14ac:dyDescent="0.25">
      <c r="AT416" t="s">
        <v>269</v>
      </c>
      <c r="AU416">
        <f t="shared" si="456"/>
        <v>5.4294497890801784E-2</v>
      </c>
      <c r="AV416" s="8">
        <f t="shared" si="457"/>
        <v>0.55136620795829117</v>
      </c>
      <c r="AW416">
        <f t="shared" si="454"/>
        <v>2.9936151415050818E-2</v>
      </c>
      <c r="AX416" s="6">
        <f t="shared" si="458"/>
        <v>1</v>
      </c>
      <c r="AY416">
        <f t="shared" si="455"/>
        <v>2</v>
      </c>
    </row>
    <row r="417" spans="46:51" x14ac:dyDescent="0.25">
      <c r="AT417" t="s">
        <v>218</v>
      </c>
      <c r="AU417">
        <f t="shared" si="456"/>
        <v>2.219942776705809E-3</v>
      </c>
      <c r="AV417" s="8">
        <f t="shared" si="457"/>
        <v>1</v>
      </c>
      <c r="AW417">
        <f t="shared" si="454"/>
        <v>2.219942776705809E-3</v>
      </c>
      <c r="AX417" s="6">
        <f t="shared" si="458"/>
        <v>0</v>
      </c>
      <c r="AY417">
        <f t="shared" si="455"/>
        <v>1</v>
      </c>
    </row>
    <row r="418" spans="46:51" x14ac:dyDescent="0.25">
      <c r="AT418" t="s">
        <v>311</v>
      </c>
      <c r="AU418">
        <f t="shared" si="456"/>
        <v>5.799850497699861E-3</v>
      </c>
      <c r="AV418" s="8">
        <f t="shared" si="457"/>
        <v>1</v>
      </c>
      <c r="AW418">
        <f t="shared" si="454"/>
        <v>5.799850497699861E-3</v>
      </c>
      <c r="AX418" s="6">
        <f t="shared" si="458"/>
        <v>0</v>
      </c>
      <c r="AY418">
        <f t="shared" si="455"/>
        <v>1</v>
      </c>
    </row>
    <row r="419" spans="46:51" x14ac:dyDescent="0.25">
      <c r="AT419" t="s">
        <v>309</v>
      </c>
      <c r="AU419">
        <f t="shared" si="456"/>
        <v>8.923616130479586E-3</v>
      </c>
      <c r="AV419" s="8">
        <f t="shared" si="457"/>
        <v>1</v>
      </c>
      <c r="AW419">
        <f t="shared" si="454"/>
        <v>8.923616130479586E-3</v>
      </c>
      <c r="AX419" s="6">
        <f t="shared" si="458"/>
        <v>0</v>
      </c>
      <c r="AY419">
        <f t="shared" si="455"/>
        <v>1</v>
      </c>
    </row>
    <row r="420" spans="46:51" x14ac:dyDescent="0.25">
      <c r="AT420" t="s">
        <v>63</v>
      </c>
      <c r="AU420">
        <f t="shared" si="456"/>
        <v>1.9597058950682988E-2</v>
      </c>
      <c r="AV420" s="8">
        <f t="shared" si="457"/>
        <v>0.28119664270153932</v>
      </c>
      <c r="AW420">
        <f t="shared" si="454"/>
        <v>5.510627183756207E-3</v>
      </c>
      <c r="AX420" s="6">
        <f t="shared" si="458"/>
        <v>4</v>
      </c>
      <c r="AY420">
        <f t="shared" si="455"/>
        <v>7</v>
      </c>
    </row>
    <row r="421" spans="46:51" x14ac:dyDescent="0.25">
      <c r="AT421" t="s">
        <v>62</v>
      </c>
      <c r="AU421">
        <f t="shared" si="456"/>
        <v>7.2773765141894917E-3</v>
      </c>
      <c r="AV421" s="8">
        <f t="shared" si="457"/>
        <v>0.9052937549546376</v>
      </c>
      <c r="AW421">
        <f t="shared" si="454"/>
        <v>6.5881635107492963E-3</v>
      </c>
      <c r="AX421" s="6">
        <f t="shared" si="458"/>
        <v>3</v>
      </c>
      <c r="AY421">
        <f t="shared" si="455"/>
        <v>1</v>
      </c>
    </row>
    <row r="422" spans="46:51" x14ac:dyDescent="0.25">
      <c r="AT422" t="s">
        <v>665</v>
      </c>
      <c r="AU422">
        <f t="shared" si="456"/>
        <v>1.1179199014134124E-3</v>
      </c>
      <c r="AV422" s="8">
        <f t="shared" si="457"/>
        <v>0.77064220183486243</v>
      </c>
      <c r="AW422">
        <f t="shared" si="454"/>
        <v>8.6151625430024449E-4</v>
      </c>
      <c r="AX422" s="6">
        <f t="shared" si="458"/>
        <v>0</v>
      </c>
      <c r="AY422">
        <f t="shared" si="455"/>
        <v>2</v>
      </c>
    </row>
    <row r="423" spans="46:51" x14ac:dyDescent="0.25">
      <c r="AT423" t="s">
        <v>40</v>
      </c>
      <c r="AU423">
        <f t="shared" si="456"/>
        <v>5.7913378966157031E-2</v>
      </c>
      <c r="AV423" s="8">
        <f t="shared" si="457"/>
        <v>0.4668700302831742</v>
      </c>
      <c r="AW423">
        <f t="shared" si="454"/>
        <v>2.7038020991730676E-2</v>
      </c>
      <c r="AX423" s="6">
        <f t="shared" si="458"/>
        <v>2</v>
      </c>
      <c r="AY423">
        <f t="shared" si="455"/>
        <v>3</v>
      </c>
    </row>
    <row r="424" spans="46:51" x14ac:dyDescent="0.25">
      <c r="AT424" t="s">
        <v>172</v>
      </c>
      <c r="AU424">
        <f t="shared" si="456"/>
        <v>3.6207271816144679E-2</v>
      </c>
      <c r="AV424" s="8">
        <f t="shared" si="457"/>
        <v>0.98583689771407534</v>
      </c>
      <c r="AW424">
        <f t="shared" si="454"/>
        <v>3.5694464521918344E-2</v>
      </c>
      <c r="AX424" s="6">
        <f t="shared" si="458"/>
        <v>2</v>
      </c>
      <c r="AY424">
        <f t="shared" si="455"/>
        <v>1</v>
      </c>
    </row>
    <row r="425" spans="46:51" x14ac:dyDescent="0.25">
      <c r="AT425" t="s">
        <v>15</v>
      </c>
      <c r="AU425">
        <f t="shared" si="456"/>
        <v>2.1465582580764901</v>
      </c>
      <c r="AV425" s="8">
        <f t="shared" si="457"/>
        <v>0.63594405642853324</v>
      </c>
      <c r="AW425">
        <f t="shared" si="454"/>
        <v>1.3650909660013295</v>
      </c>
      <c r="AX425" s="6">
        <f t="shared" si="458"/>
        <v>12</v>
      </c>
      <c r="AY425">
        <f t="shared" si="455"/>
        <v>4</v>
      </c>
    </row>
    <row r="426" spans="46:51" x14ac:dyDescent="0.25">
      <c r="AT426" t="s">
        <v>20</v>
      </c>
      <c r="AU426">
        <f t="shared" si="456"/>
        <v>1.1981614227774785E-2</v>
      </c>
      <c r="AV426" s="8">
        <f t="shared" si="457"/>
        <v>0.63925357643458625</v>
      </c>
      <c r="AW426">
        <f t="shared" si="454"/>
        <v>7.6592897465645546E-3</v>
      </c>
      <c r="AX426" s="6">
        <f t="shared" si="458"/>
        <v>2</v>
      </c>
      <c r="AY426">
        <f t="shared" si="455"/>
        <v>2</v>
      </c>
    </row>
    <row r="427" spans="46:51" x14ac:dyDescent="0.25">
      <c r="AT427" t="s">
        <v>9</v>
      </c>
      <c r="AU427">
        <f t="shared" si="456"/>
        <v>0.13466101603283542</v>
      </c>
      <c r="AV427" s="8">
        <f t="shared" si="457"/>
        <v>0.61982438786614014</v>
      </c>
      <c r="AW427">
        <f t="shared" si="454"/>
        <v>8.3466181831984704E-2</v>
      </c>
      <c r="AX427" s="6">
        <f t="shared" si="458"/>
        <v>7</v>
      </c>
      <c r="AY427">
        <f t="shared" si="455"/>
        <v>3</v>
      </c>
    </row>
    <row r="428" spans="46:51" x14ac:dyDescent="0.25">
      <c r="AT428" t="s">
        <v>18</v>
      </c>
      <c r="AU428">
        <f t="shared" si="456"/>
        <v>0.18020830350237144</v>
      </c>
      <c r="AV428" s="8">
        <f t="shared" si="457"/>
        <v>0.4286794611218494</v>
      </c>
      <c r="AW428">
        <f t="shared" si="454"/>
        <v>7.7251598435079269E-2</v>
      </c>
      <c r="AX428" s="6">
        <f t="shared" si="458"/>
        <v>8</v>
      </c>
      <c r="AY428">
        <f t="shared" si="455"/>
        <v>5</v>
      </c>
    </row>
    <row r="429" spans="46:51" x14ac:dyDescent="0.25">
      <c r="AT429" t="s">
        <v>135</v>
      </c>
      <c r="AU429">
        <f t="shared" si="456"/>
        <v>1.3783490857862573E-2</v>
      </c>
      <c r="AV429" s="8">
        <f t="shared" si="457"/>
        <v>0.54150157188831227</v>
      </c>
      <c r="AW429">
        <f t="shared" si="454"/>
        <v>7.4637819656407653E-3</v>
      </c>
      <c r="AX429" s="6">
        <f t="shared" si="458"/>
        <v>2</v>
      </c>
      <c r="AY429">
        <f t="shared" si="455"/>
        <v>6</v>
      </c>
    </row>
    <row r="430" spans="46:51" x14ac:dyDescent="0.25">
      <c r="AT430" t="s">
        <v>139</v>
      </c>
      <c r="AU430">
        <f t="shared" si="456"/>
        <v>0.71016682228957784</v>
      </c>
      <c r="AV430" s="8">
        <f t="shared" si="457"/>
        <v>1</v>
      </c>
      <c r="AW430">
        <f t="shared" si="454"/>
        <v>0.71016682228957784</v>
      </c>
      <c r="AX430" s="6">
        <f t="shared" si="458"/>
        <v>0</v>
      </c>
      <c r="AY430">
        <f t="shared" si="455"/>
        <v>1</v>
      </c>
    </row>
    <row r="431" spans="46:51" x14ac:dyDescent="0.25">
      <c r="AT431" t="s">
        <v>154</v>
      </c>
      <c r="AU431">
        <f t="shared" si="456"/>
        <v>0.29913498152828372</v>
      </c>
      <c r="AV431" s="8">
        <f t="shared" si="457"/>
        <v>0.7475520858110335</v>
      </c>
      <c r="AW431">
        <f t="shared" si="454"/>
        <v>0.22361897938051348</v>
      </c>
      <c r="AX431" s="6">
        <f t="shared" si="458"/>
        <v>3</v>
      </c>
      <c r="AY431">
        <f t="shared" si="455"/>
        <v>2</v>
      </c>
    </row>
    <row r="432" spans="46:51" x14ac:dyDescent="0.25">
      <c r="AT432" t="s">
        <v>613</v>
      </c>
      <c r="AU432">
        <f t="shared" si="456"/>
        <v>1.8281580039168882E-4</v>
      </c>
      <c r="AV432" s="8">
        <f t="shared" si="457"/>
        <v>0.55119214586255261</v>
      </c>
      <c r="AW432">
        <f t="shared" si="454"/>
        <v>1.0076663331547504E-4</v>
      </c>
      <c r="AX432" s="6">
        <f t="shared" si="458"/>
        <v>0</v>
      </c>
      <c r="AY432">
        <f t="shared" si="455"/>
        <v>2</v>
      </c>
    </row>
    <row r="433" spans="46:51" x14ac:dyDescent="0.25">
      <c r="AT433" t="s">
        <v>229</v>
      </c>
      <c r="AU433">
        <f t="shared" si="456"/>
        <v>0.21666479966351007</v>
      </c>
      <c r="AV433" s="8">
        <f t="shared" si="457"/>
        <v>0.81250676763534835</v>
      </c>
      <c r="AW433">
        <f t="shared" si="454"/>
        <v>0.17604161603495888</v>
      </c>
      <c r="AX433" s="6">
        <f t="shared" si="458"/>
        <v>1</v>
      </c>
      <c r="AY433">
        <f t="shared" si="455"/>
        <v>2</v>
      </c>
    </row>
    <row r="434" spans="46:51" x14ac:dyDescent="0.25">
      <c r="AT434" t="s">
        <v>130</v>
      </c>
      <c r="AU434">
        <f t="shared" si="456"/>
        <v>7.0511643965238985E-2</v>
      </c>
      <c r="AV434" s="8">
        <f t="shared" si="457"/>
        <v>0.64866319397096395</v>
      </c>
      <c r="AW434">
        <f t="shared" si="454"/>
        <v>4.5738308186635365E-2</v>
      </c>
      <c r="AX434" s="6">
        <f t="shared" si="458"/>
        <v>4</v>
      </c>
      <c r="AY434">
        <f t="shared" si="455"/>
        <v>3</v>
      </c>
    </row>
    <row r="435" spans="46:51" x14ac:dyDescent="0.25">
      <c r="AT435" t="s">
        <v>161</v>
      </c>
      <c r="AU435">
        <f t="shared" si="456"/>
        <v>2.9839359038265598E-2</v>
      </c>
      <c r="AV435" s="8">
        <f t="shared" si="457"/>
        <v>0.75306870373314194</v>
      </c>
      <c r="AW435">
        <f t="shared" si="454"/>
        <v>2.2471087431174486E-2</v>
      </c>
      <c r="AX435" s="6">
        <f t="shared" si="458"/>
        <v>0</v>
      </c>
      <c r="AY435">
        <f t="shared" si="455"/>
        <v>2</v>
      </c>
    </row>
    <row r="436" spans="46:51" x14ac:dyDescent="0.25">
      <c r="AT436" t="s">
        <v>132</v>
      </c>
      <c r="AU436">
        <f t="shared" si="456"/>
        <v>2.6902511664231368E-2</v>
      </c>
      <c r="AV436" s="8">
        <f t="shared" si="457"/>
        <v>0.87857704496175737</v>
      </c>
      <c r="AW436">
        <f t="shared" si="454"/>
        <v>2.3635929200009606E-2</v>
      </c>
      <c r="AX436" s="6">
        <f t="shared" si="458"/>
        <v>3</v>
      </c>
      <c r="AY436">
        <f t="shared" si="455"/>
        <v>2</v>
      </c>
    </row>
    <row r="437" spans="46:51" x14ac:dyDescent="0.25">
      <c r="AT437" t="s">
        <v>188</v>
      </c>
      <c r="AU437">
        <f t="shared" si="456"/>
        <v>4.592445723443952E-3</v>
      </c>
      <c r="AV437" s="8">
        <f t="shared" si="457"/>
        <v>0.38456814248227345</v>
      </c>
      <c r="AW437">
        <f t="shared" si="454"/>
        <v>1.7661083213155011E-3</v>
      </c>
      <c r="AX437" s="6">
        <f t="shared" si="458"/>
        <v>2</v>
      </c>
      <c r="AY437">
        <f t="shared" si="455"/>
        <v>5</v>
      </c>
    </row>
    <row r="438" spans="46:51" x14ac:dyDescent="0.25">
      <c r="AT438" t="s">
        <v>152</v>
      </c>
      <c r="AU438">
        <f t="shared" si="456"/>
        <v>0.43884150852901199</v>
      </c>
      <c r="AV438" s="8">
        <f t="shared" si="457"/>
        <v>0.87968689929337907</v>
      </c>
      <c r="AW438">
        <f t="shared" si="454"/>
        <v>0.38604312591911555</v>
      </c>
      <c r="AX438" s="6">
        <f t="shared" si="458"/>
        <v>3</v>
      </c>
      <c r="AY438">
        <f t="shared" si="455"/>
        <v>2</v>
      </c>
    </row>
    <row r="439" spans="46:51" x14ac:dyDescent="0.25">
      <c r="AT439" t="s">
        <v>36</v>
      </c>
      <c r="AU439">
        <f t="shared" si="456"/>
        <v>1.132011589455105</v>
      </c>
      <c r="AV439" s="8">
        <f t="shared" si="457"/>
        <v>0.36389069524767947</v>
      </c>
      <c r="AW439">
        <f t="shared" si="454"/>
        <v>0.41192848431524887</v>
      </c>
      <c r="AX439" s="6">
        <f t="shared" si="458"/>
        <v>6</v>
      </c>
      <c r="AY439">
        <f t="shared" si="455"/>
        <v>5</v>
      </c>
    </row>
    <row r="440" spans="46:51" x14ac:dyDescent="0.25">
      <c r="AT440" t="s">
        <v>45</v>
      </c>
      <c r="AU440">
        <f t="shared" si="456"/>
        <v>4.1291756138398798E-2</v>
      </c>
      <c r="AV440" s="8">
        <f t="shared" si="457"/>
        <v>0.50315445660138358</v>
      </c>
      <c r="AW440">
        <f t="shared" si="454"/>
        <v>2.0776131121932891E-2</v>
      </c>
      <c r="AX440" s="6">
        <f t="shared" si="458"/>
        <v>3</v>
      </c>
      <c r="AY440">
        <f t="shared" si="455"/>
        <v>3</v>
      </c>
    </row>
    <row r="441" spans="46:51" x14ac:dyDescent="0.25">
      <c r="AT441" t="s">
        <v>11</v>
      </c>
      <c r="AU441">
        <f t="shared" si="456"/>
        <v>0.23526214079409888</v>
      </c>
      <c r="AV441" s="8">
        <f t="shared" si="457"/>
        <v>0.47913674082825275</v>
      </c>
      <c r="AW441">
        <f t="shared" si="454"/>
        <v>0.11272273538036207</v>
      </c>
      <c r="AX441" s="6">
        <f t="shared" si="458"/>
        <v>2</v>
      </c>
      <c r="AY441">
        <f t="shared" si="455"/>
        <v>5</v>
      </c>
    </row>
    <row r="442" spans="46:51" x14ac:dyDescent="0.25">
      <c r="AT442" t="s">
        <v>159</v>
      </c>
      <c r="AU442">
        <f t="shared" si="456"/>
        <v>0.20341808984087892</v>
      </c>
      <c r="AV442" s="8">
        <f t="shared" si="457"/>
        <v>0.53947874270026763</v>
      </c>
      <c r="AW442">
        <f t="shared" si="454"/>
        <v>0.10973973534984745</v>
      </c>
      <c r="AX442" s="6">
        <f t="shared" si="458"/>
        <v>3</v>
      </c>
      <c r="AY442">
        <f t="shared" si="455"/>
        <v>2</v>
      </c>
    </row>
    <row r="443" spans="46:51" x14ac:dyDescent="0.25">
      <c r="AT443" t="s">
        <v>10</v>
      </c>
      <c r="AU443">
        <f t="shared" si="456"/>
        <v>0.61490171382838654</v>
      </c>
      <c r="AV443" s="8">
        <f t="shared" si="457"/>
        <v>0.71579242329126047</v>
      </c>
      <c r="AW443">
        <f t="shared" si="454"/>
        <v>0.44014198782716996</v>
      </c>
      <c r="AX443" s="6">
        <f t="shared" si="458"/>
        <v>7</v>
      </c>
      <c r="AY443">
        <f t="shared" si="455"/>
        <v>3</v>
      </c>
    </row>
    <row r="444" spans="46:51" x14ac:dyDescent="0.25">
      <c r="AT444" t="s">
        <v>176</v>
      </c>
      <c r="AU444">
        <f t="shared" si="456"/>
        <v>0.40969354192518703</v>
      </c>
      <c r="AV444" s="8">
        <f t="shared" si="457"/>
        <v>1</v>
      </c>
      <c r="AW444">
        <f t="shared" si="454"/>
        <v>0.40969354192518703</v>
      </c>
      <c r="AX444" s="6">
        <f t="shared" si="458"/>
        <v>0</v>
      </c>
      <c r="AY444">
        <f t="shared" si="455"/>
        <v>1</v>
      </c>
    </row>
    <row r="445" spans="46:51" x14ac:dyDescent="0.25">
      <c r="AT445" t="s">
        <v>14</v>
      </c>
      <c r="AU445">
        <f t="shared" si="456"/>
        <v>4.5154861687629347E-2</v>
      </c>
      <c r="AV445" s="8">
        <f t="shared" si="457"/>
        <v>0.35450304783698688</v>
      </c>
      <c r="AW445">
        <f t="shared" si="454"/>
        <v>1.6007536092922194E-2</v>
      </c>
      <c r="AX445" s="6">
        <f t="shared" si="458"/>
        <v>3</v>
      </c>
      <c r="AY445">
        <f t="shared" si="455"/>
        <v>4</v>
      </c>
    </row>
    <row r="446" spans="46:51" x14ac:dyDescent="0.25">
      <c r="AT446" t="s">
        <v>12</v>
      </c>
      <c r="AU446">
        <f t="shared" si="456"/>
        <v>5.1791229084035911E-2</v>
      </c>
      <c r="AV446" s="8">
        <f t="shared" si="457"/>
        <v>0.86016951250303231</v>
      </c>
      <c r="AW446">
        <f t="shared" si="454"/>
        <v>4.4549236273148038E-2</v>
      </c>
      <c r="AX446" s="6">
        <f t="shared" si="458"/>
        <v>3</v>
      </c>
      <c r="AY446">
        <f t="shared" si="455"/>
        <v>2</v>
      </c>
    </row>
    <row r="447" spans="46:51" x14ac:dyDescent="0.25">
      <c r="AT447" t="s">
        <v>13</v>
      </c>
      <c r="AU447">
        <f t="shared" si="456"/>
        <v>1.9571290384148114E-2</v>
      </c>
      <c r="AV447" s="8">
        <f t="shared" si="457"/>
        <v>0.23250360277741386</v>
      </c>
      <c r="AW447">
        <f t="shared" si="454"/>
        <v>4.5503955253173925E-3</v>
      </c>
      <c r="AX447" s="6">
        <f t="shared" si="458"/>
        <v>0</v>
      </c>
      <c r="AY447">
        <f t="shared" si="455"/>
        <v>7</v>
      </c>
    </row>
    <row r="448" spans="46:51" x14ac:dyDescent="0.25">
      <c r="AT448" t="s">
        <v>50</v>
      </c>
      <c r="AU448">
        <f t="shared" si="456"/>
        <v>2.3613987457907903</v>
      </c>
      <c r="AV448" s="8">
        <f t="shared" si="457"/>
        <v>0.55782997097894416</v>
      </c>
      <c r="AW448">
        <f t="shared" si="454"/>
        <v>1.3172589938341916</v>
      </c>
      <c r="AX448" s="6">
        <f t="shared" si="458"/>
        <v>10</v>
      </c>
      <c r="AY448">
        <f t="shared" si="455"/>
        <v>3</v>
      </c>
    </row>
    <row r="449" spans="46:51" x14ac:dyDescent="0.25">
      <c r="AT449" t="s">
        <v>275</v>
      </c>
      <c r="AU449">
        <f t="shared" si="456"/>
        <v>9.8587202315013095E-4</v>
      </c>
      <c r="AV449" s="8">
        <f t="shared" si="457"/>
        <v>0.75188556566970088</v>
      </c>
      <c r="AW449">
        <f t="shared" si="454"/>
        <v>7.4126294380416863E-4</v>
      </c>
      <c r="AX449" s="6">
        <f t="shared" si="458"/>
        <v>0</v>
      </c>
      <c r="AY449">
        <f t="shared" si="455"/>
        <v>2</v>
      </c>
    </row>
    <row r="450" spans="46:51" x14ac:dyDescent="0.25">
      <c r="AT450" t="s">
        <v>46</v>
      </c>
      <c r="AU450">
        <f t="shared" si="456"/>
        <v>0.27457958884972622</v>
      </c>
      <c r="AV450" s="8">
        <f t="shared" si="457"/>
        <v>0.97004168503148802</v>
      </c>
      <c r="AW450">
        <f t="shared" si="454"/>
        <v>0.2663536470430416</v>
      </c>
      <c r="AX450" s="6">
        <f t="shared" si="458"/>
        <v>2</v>
      </c>
      <c r="AY450">
        <f t="shared" si="455"/>
        <v>1</v>
      </c>
    </row>
    <row r="451" spans="46:51" x14ac:dyDescent="0.25">
      <c r="AT451" t="s">
        <v>93</v>
      </c>
      <c r="AU451">
        <f t="shared" si="456"/>
        <v>1.410220059122424E-3</v>
      </c>
      <c r="AV451" s="8">
        <f t="shared" si="457"/>
        <v>1</v>
      </c>
      <c r="AW451">
        <f t="shared" si="454"/>
        <v>1.410220059122424E-3</v>
      </c>
      <c r="AX451" s="6">
        <f t="shared" si="458"/>
        <v>0</v>
      </c>
      <c r="AY451">
        <f t="shared" si="455"/>
        <v>1</v>
      </c>
    </row>
    <row r="452" spans="46:51" x14ac:dyDescent="0.25">
      <c r="AT452" t="s">
        <v>43</v>
      </c>
      <c r="AU452">
        <f t="shared" si="456"/>
        <v>1.253619608620703</v>
      </c>
      <c r="AV452" s="8">
        <f t="shared" si="457"/>
        <v>0.91185331879120346</v>
      </c>
      <c r="AW452">
        <f t="shared" si="454"/>
        <v>1.1431172006225176</v>
      </c>
      <c r="AX452" s="6">
        <f t="shared" si="458"/>
        <v>11</v>
      </c>
      <c r="AY452">
        <f t="shared" si="455"/>
        <v>1</v>
      </c>
    </row>
    <row r="453" spans="46:51" x14ac:dyDescent="0.25">
      <c r="AT453" t="s">
        <v>234</v>
      </c>
      <c r="AU453">
        <f t="shared" si="456"/>
        <v>3.003768725930763E-3</v>
      </c>
      <c r="AV453" s="8">
        <f t="shared" si="457"/>
        <v>1</v>
      </c>
      <c r="AW453">
        <f t="shared" si="454"/>
        <v>3.003768725930763E-3</v>
      </c>
      <c r="AX453" s="6">
        <f t="shared" si="458"/>
        <v>0</v>
      </c>
      <c r="AY453">
        <f t="shared" si="455"/>
        <v>1</v>
      </c>
    </row>
    <row r="454" spans="46:51" x14ac:dyDescent="0.25">
      <c r="AT454" t="s">
        <v>282</v>
      </c>
      <c r="AU454">
        <f t="shared" si="456"/>
        <v>1.9334117010568431E-3</v>
      </c>
      <c r="AV454" s="8">
        <f t="shared" si="457"/>
        <v>0.53948677143425505</v>
      </c>
      <c r="AW454">
        <f t="shared" si="454"/>
        <v>1.0430500364563674E-3</v>
      </c>
      <c r="AX454" s="6">
        <f t="shared" si="458"/>
        <v>0</v>
      </c>
      <c r="AY454">
        <f t="shared" si="455"/>
        <v>3</v>
      </c>
    </row>
    <row r="455" spans="46:51" x14ac:dyDescent="0.25">
      <c r="AT455" t="s">
        <v>33</v>
      </c>
      <c r="AU455">
        <f t="shared" si="456"/>
        <v>0.61387084296516803</v>
      </c>
      <c r="AV455" s="8">
        <f t="shared" si="457"/>
        <v>0.94088213893986949</v>
      </c>
      <c r="AW455">
        <f t="shared" si="454"/>
        <v>0.57758011176188806</v>
      </c>
      <c r="AX455" s="6">
        <f t="shared" si="458"/>
        <v>9</v>
      </c>
      <c r="AY455">
        <f t="shared" si="455"/>
        <v>1</v>
      </c>
    </row>
    <row r="456" spans="46:51" x14ac:dyDescent="0.25">
      <c r="AT456" t="s">
        <v>65</v>
      </c>
      <c r="AU456">
        <f t="shared" si="456"/>
        <v>7.3075039427252884E-3</v>
      </c>
      <c r="AV456" s="8">
        <f t="shared" si="457"/>
        <v>1</v>
      </c>
      <c r="AW456">
        <f t="shared" si="454"/>
        <v>7.3075039427252884E-3</v>
      </c>
      <c r="AX456" s="6">
        <f t="shared" si="458"/>
        <v>0</v>
      </c>
      <c r="AY456">
        <f t="shared" si="455"/>
        <v>1</v>
      </c>
    </row>
    <row r="457" spans="46:51" x14ac:dyDescent="0.25">
      <c r="AT457" t="s">
        <v>189</v>
      </c>
      <c r="AU457">
        <f t="shared" si="456"/>
        <v>1.9756157413716707E-2</v>
      </c>
      <c r="AV457" s="8">
        <f t="shared" si="457"/>
        <v>0.40882013212028401</v>
      </c>
      <c r="AW457">
        <f t="shared" si="454"/>
        <v>8.0767148840647923E-3</v>
      </c>
      <c r="AX457" s="6">
        <f t="shared" si="458"/>
        <v>3</v>
      </c>
      <c r="AY457">
        <f t="shared" si="455"/>
        <v>5</v>
      </c>
    </row>
    <row r="458" spans="46:51" x14ac:dyDescent="0.25">
      <c r="AT458" t="s">
        <v>58</v>
      </c>
      <c r="AU458">
        <f t="shared" si="456"/>
        <v>0.20683992471342774</v>
      </c>
      <c r="AV458" s="8">
        <f t="shared" si="457"/>
        <v>0.34373398173910508</v>
      </c>
      <c r="AW458">
        <f t="shared" si="454"/>
        <v>7.1097910904363237E-2</v>
      </c>
      <c r="AX458" s="6">
        <f t="shared" si="458"/>
        <v>4</v>
      </c>
      <c r="AY458">
        <f t="shared" si="455"/>
        <v>4</v>
      </c>
    </row>
    <row r="459" spans="46:51" x14ac:dyDescent="0.25">
      <c r="AT459" t="s">
        <v>734</v>
      </c>
      <c r="AU459">
        <f t="shared" si="456"/>
        <v>5.6203679447206431E-3</v>
      </c>
      <c r="AV459" s="8">
        <f t="shared" si="457"/>
        <v>1</v>
      </c>
      <c r="AW459">
        <f t="shared" si="454"/>
        <v>5.6203679447206431E-3</v>
      </c>
      <c r="AX459" s="6">
        <f t="shared" si="458"/>
        <v>0</v>
      </c>
      <c r="AY459">
        <f t="shared" si="455"/>
        <v>1</v>
      </c>
    </row>
    <row r="460" spans="46:51" x14ac:dyDescent="0.25">
      <c r="AT460" t="s">
        <v>47</v>
      </c>
      <c r="AU460">
        <f t="shared" si="456"/>
        <v>3.5414087133800093E-2</v>
      </c>
      <c r="AV460" s="8">
        <f t="shared" si="457"/>
        <v>0.74802072133711284</v>
      </c>
      <c r="AW460">
        <f t="shared" si="454"/>
        <v>2.6490471003320512E-2</v>
      </c>
      <c r="AX460" s="6">
        <f t="shared" si="458"/>
        <v>0</v>
      </c>
      <c r="AY460">
        <f t="shared" si="455"/>
        <v>2</v>
      </c>
    </row>
    <row r="461" spans="46:51" x14ac:dyDescent="0.25">
      <c r="AT461" t="s">
        <v>41</v>
      </c>
      <c r="AU461">
        <f t="shared" si="456"/>
        <v>8.4582435109691861E-3</v>
      </c>
      <c r="AV461" s="8">
        <f t="shared" si="457"/>
        <v>0.52131077967745842</v>
      </c>
      <c r="AW461">
        <f t="shared" si="454"/>
        <v>4.4093735194051494E-3</v>
      </c>
      <c r="AX461" s="6">
        <f t="shared" si="458"/>
        <v>1</v>
      </c>
      <c r="AY461">
        <f t="shared" si="455"/>
        <v>2</v>
      </c>
    </row>
    <row r="462" spans="46:51" x14ac:dyDescent="0.25">
      <c r="AT462" t="s">
        <v>305</v>
      </c>
      <c r="AU462">
        <f t="shared" si="456"/>
        <v>0.11869604294533395</v>
      </c>
      <c r="AV462" s="8">
        <f t="shared" si="457"/>
        <v>0.99592159878512032</v>
      </c>
      <c r="AW462">
        <f t="shared" si="454"/>
        <v>0.11821195285958429</v>
      </c>
      <c r="AX462" s="6">
        <f t="shared" si="458"/>
        <v>1</v>
      </c>
      <c r="AY462">
        <f t="shared" si="455"/>
        <v>1</v>
      </c>
    </row>
    <row r="463" spans="46:51" x14ac:dyDescent="0.25">
      <c r="AT463" t="s">
        <v>126</v>
      </c>
      <c r="AU463">
        <f t="shared" si="456"/>
        <v>6.9331546179400624E-3</v>
      </c>
      <c r="AV463" s="8">
        <f t="shared" si="457"/>
        <v>0.93106508875739646</v>
      </c>
      <c r="AW463">
        <f t="shared" si="454"/>
        <v>6.4552182197211176E-3</v>
      </c>
      <c r="AX463" s="6">
        <f t="shared" si="458"/>
        <v>0</v>
      </c>
      <c r="AY463">
        <f t="shared" si="455"/>
        <v>2</v>
      </c>
    </row>
    <row r="464" spans="46:51" x14ac:dyDescent="0.25">
      <c r="AT464" t="s">
        <v>91</v>
      </c>
      <c r="AU464">
        <f t="shared" si="456"/>
        <v>0</v>
      </c>
      <c r="AV464" s="8">
        <f t="shared" si="457"/>
        <v>0</v>
      </c>
      <c r="AW464">
        <f t="shared" si="454"/>
        <v>0</v>
      </c>
      <c r="AX464" s="6">
        <f t="shared" si="458"/>
        <v>0</v>
      </c>
      <c r="AY464">
        <f t="shared" ref="AY464:AY527" si="459">COUNTIF(AU68:CH68, "&gt;.05")</f>
        <v>0</v>
      </c>
    </row>
    <row r="465" spans="46:51" x14ac:dyDescent="0.25">
      <c r="AT465" t="s">
        <v>69</v>
      </c>
      <c r="AU465">
        <f t="shared" si="456"/>
        <v>2.0652309954687231</v>
      </c>
      <c r="AV465" s="8">
        <f t="shared" si="457"/>
        <v>1</v>
      </c>
      <c r="AW465">
        <f t="shared" ref="AW465:AW528" si="460">AU465*AV465</f>
        <v>2.0652309954687231</v>
      </c>
      <c r="AX465" s="6">
        <f t="shared" si="458"/>
        <v>0</v>
      </c>
      <c r="AY465">
        <f t="shared" si="459"/>
        <v>1</v>
      </c>
    </row>
    <row r="466" spans="46:51" x14ac:dyDescent="0.25">
      <c r="AT466" t="s">
        <v>67</v>
      </c>
      <c r="AU466">
        <f t="shared" ref="AU466:AU529" si="461">(AQ70/AU$399)*100</f>
        <v>0.15660519396919231</v>
      </c>
      <c r="AV466" s="8">
        <f t="shared" ref="AV466:AV529" si="462">MAX(AU70:CH70)</f>
        <v>1</v>
      </c>
      <c r="AW466">
        <f t="shared" si="460"/>
        <v>0.15660519396919231</v>
      </c>
      <c r="AX466" s="6">
        <f t="shared" ref="AX466:AX529" si="463">COUNTIF(AU70:CH70, "&lt;.05") - COUNTIF(AU70:CH70, "=0")</f>
        <v>0</v>
      </c>
      <c r="AY466">
        <f t="shared" si="459"/>
        <v>1</v>
      </c>
    </row>
    <row r="467" spans="46:51" x14ac:dyDescent="0.25">
      <c r="AT467" t="s">
        <v>68</v>
      </c>
      <c r="AU467">
        <f t="shared" si="461"/>
        <v>0.74387467135366347</v>
      </c>
      <c r="AV467" s="8">
        <f t="shared" si="462"/>
        <v>1</v>
      </c>
      <c r="AW467">
        <f t="shared" si="460"/>
        <v>0.74387467135366347</v>
      </c>
      <c r="AX467" s="6">
        <f t="shared" si="463"/>
        <v>0</v>
      </c>
      <c r="AY467">
        <f t="shared" si="459"/>
        <v>1</v>
      </c>
    </row>
    <row r="468" spans="46:51" x14ac:dyDescent="0.25">
      <c r="AT468" t="s">
        <v>71</v>
      </c>
      <c r="AU468">
        <f t="shared" si="461"/>
        <v>5.0015783823910791</v>
      </c>
      <c r="AV468" s="8">
        <f t="shared" si="462"/>
        <v>1</v>
      </c>
      <c r="AW468">
        <f t="shared" si="460"/>
        <v>5.0015783823910791</v>
      </c>
      <c r="AX468" s="6">
        <f t="shared" si="463"/>
        <v>0</v>
      </c>
      <c r="AY468">
        <f t="shared" si="459"/>
        <v>1</v>
      </c>
    </row>
    <row r="469" spans="46:51" x14ac:dyDescent="0.25">
      <c r="AT469" t="s">
        <v>70</v>
      </c>
      <c r="AU469">
        <f t="shared" si="461"/>
        <v>0.66736689989885956</v>
      </c>
      <c r="AV469" s="8">
        <f t="shared" si="462"/>
        <v>0.99731058653034155</v>
      </c>
      <c r="AW469">
        <f t="shared" si="460"/>
        <v>0.6655720743690674</v>
      </c>
      <c r="AX469" s="6">
        <f t="shared" si="463"/>
        <v>1</v>
      </c>
      <c r="AY469">
        <f t="shared" si="459"/>
        <v>1</v>
      </c>
    </row>
    <row r="470" spans="46:51" x14ac:dyDescent="0.25">
      <c r="AT470" t="s">
        <v>72</v>
      </c>
      <c r="AU470">
        <f t="shared" si="461"/>
        <v>1.9575649246149039E-2</v>
      </c>
      <c r="AV470" s="8">
        <f t="shared" si="462"/>
        <v>1</v>
      </c>
      <c r="AW470">
        <f t="shared" si="460"/>
        <v>1.9575649246149039E-2</v>
      </c>
      <c r="AX470" s="6">
        <f t="shared" si="463"/>
        <v>0</v>
      </c>
      <c r="AY470">
        <f t="shared" si="459"/>
        <v>1</v>
      </c>
    </row>
    <row r="471" spans="46:51" x14ac:dyDescent="0.25">
      <c r="AT471" t="s">
        <v>90</v>
      </c>
      <c r="AU471">
        <f t="shared" si="461"/>
        <v>9.7878246230745203E-2</v>
      </c>
      <c r="AV471" s="8">
        <f t="shared" si="462"/>
        <v>1</v>
      </c>
      <c r="AW471">
        <f t="shared" si="460"/>
        <v>9.7878246230745203E-2</v>
      </c>
      <c r="AX471" s="6">
        <f t="shared" si="463"/>
        <v>0</v>
      </c>
      <c r="AY471">
        <f t="shared" si="459"/>
        <v>1</v>
      </c>
    </row>
    <row r="472" spans="46:51" x14ac:dyDescent="0.25">
      <c r="AT472" t="s">
        <v>73</v>
      </c>
      <c r="AU472">
        <f t="shared" si="461"/>
        <v>9.7878246230745196E-3</v>
      </c>
      <c r="AV472" s="8">
        <f t="shared" si="462"/>
        <v>1</v>
      </c>
      <c r="AW472">
        <f t="shared" si="460"/>
        <v>9.7878246230745196E-3</v>
      </c>
      <c r="AX472" s="6">
        <f t="shared" si="463"/>
        <v>0</v>
      </c>
      <c r="AY472">
        <f t="shared" si="459"/>
        <v>1</v>
      </c>
    </row>
    <row r="473" spans="46:51" x14ac:dyDescent="0.25">
      <c r="AT473" t="s">
        <v>74</v>
      </c>
      <c r="AU473">
        <f t="shared" si="461"/>
        <v>6.851477236152162E-2</v>
      </c>
      <c r="AV473" s="8">
        <f t="shared" si="462"/>
        <v>1</v>
      </c>
      <c r="AW473">
        <f t="shared" si="460"/>
        <v>6.851477236152162E-2</v>
      </c>
      <c r="AX473" s="6">
        <f t="shared" si="463"/>
        <v>0</v>
      </c>
      <c r="AY473">
        <f t="shared" si="459"/>
        <v>1</v>
      </c>
    </row>
    <row r="474" spans="46:51" x14ac:dyDescent="0.25">
      <c r="AT474" t="s">
        <v>75</v>
      </c>
      <c r="AU474">
        <f t="shared" si="461"/>
        <v>0.22511996633071393</v>
      </c>
      <c r="AV474" s="8">
        <f t="shared" si="462"/>
        <v>1</v>
      </c>
      <c r="AW474">
        <f t="shared" si="460"/>
        <v>0.22511996633071393</v>
      </c>
      <c r="AX474" s="6">
        <f t="shared" si="463"/>
        <v>0</v>
      </c>
      <c r="AY474">
        <f t="shared" si="459"/>
        <v>1</v>
      </c>
    </row>
    <row r="475" spans="46:51" x14ac:dyDescent="0.25">
      <c r="AT475" t="s">
        <v>76</v>
      </c>
      <c r="AU475">
        <f t="shared" si="461"/>
        <v>0</v>
      </c>
      <c r="AV475" s="8">
        <f t="shared" si="462"/>
        <v>0</v>
      </c>
      <c r="AW475">
        <f t="shared" si="460"/>
        <v>0</v>
      </c>
      <c r="AX475" s="6">
        <f t="shared" si="463"/>
        <v>0</v>
      </c>
      <c r="AY475">
        <f t="shared" si="459"/>
        <v>0</v>
      </c>
    </row>
    <row r="476" spans="46:51" x14ac:dyDescent="0.25">
      <c r="AT476" t="s">
        <v>77</v>
      </c>
      <c r="AU476">
        <f t="shared" si="461"/>
        <v>9.7878246230745196E-3</v>
      </c>
      <c r="AV476" s="8">
        <f t="shared" si="462"/>
        <v>1</v>
      </c>
      <c r="AW476">
        <f t="shared" si="460"/>
        <v>9.7878246230745196E-3</v>
      </c>
      <c r="AX476" s="6">
        <f t="shared" si="463"/>
        <v>0</v>
      </c>
      <c r="AY476">
        <f t="shared" si="459"/>
        <v>1</v>
      </c>
    </row>
    <row r="477" spans="46:51" x14ac:dyDescent="0.25">
      <c r="AT477" t="s">
        <v>78</v>
      </c>
      <c r="AU477">
        <f t="shared" si="461"/>
        <v>9.7878246230745196E-3</v>
      </c>
      <c r="AV477" s="8">
        <f t="shared" si="462"/>
        <v>1</v>
      </c>
      <c r="AW477">
        <f t="shared" si="460"/>
        <v>9.7878246230745196E-3</v>
      </c>
      <c r="AX477" s="6">
        <f t="shared" si="463"/>
        <v>0</v>
      </c>
      <c r="AY477">
        <f t="shared" si="459"/>
        <v>1</v>
      </c>
    </row>
    <row r="478" spans="46:51" x14ac:dyDescent="0.25">
      <c r="AT478" t="s">
        <v>79</v>
      </c>
      <c r="AU478">
        <f t="shared" si="461"/>
        <v>1.9575649246149039E-2</v>
      </c>
      <c r="AV478" s="8">
        <f t="shared" si="462"/>
        <v>1</v>
      </c>
      <c r="AW478">
        <f t="shared" si="460"/>
        <v>1.9575649246149039E-2</v>
      </c>
      <c r="AX478" s="6">
        <f t="shared" si="463"/>
        <v>0</v>
      </c>
      <c r="AY478">
        <f t="shared" si="459"/>
        <v>1</v>
      </c>
    </row>
    <row r="479" spans="46:51" x14ac:dyDescent="0.25">
      <c r="AT479" t="s">
        <v>80</v>
      </c>
      <c r="AU479">
        <f t="shared" si="461"/>
        <v>0.18596866783841587</v>
      </c>
      <c r="AV479" s="8">
        <f t="shared" si="462"/>
        <v>1</v>
      </c>
      <c r="AW479">
        <f t="shared" si="460"/>
        <v>0.18596866783841587</v>
      </c>
      <c r="AX479" s="6">
        <f t="shared" si="463"/>
        <v>0</v>
      </c>
      <c r="AY479">
        <f t="shared" si="459"/>
        <v>1</v>
      </c>
    </row>
    <row r="480" spans="46:51" x14ac:dyDescent="0.25">
      <c r="AT480" t="s">
        <v>81</v>
      </c>
      <c r="AU480">
        <f t="shared" si="461"/>
        <v>9.7878246230745196E-3</v>
      </c>
      <c r="AV480" s="8">
        <f t="shared" si="462"/>
        <v>1</v>
      </c>
      <c r="AW480">
        <f t="shared" si="460"/>
        <v>9.7878246230745196E-3</v>
      </c>
      <c r="AX480" s="6">
        <f t="shared" si="463"/>
        <v>0</v>
      </c>
      <c r="AY480">
        <f t="shared" si="459"/>
        <v>1</v>
      </c>
    </row>
    <row r="481" spans="46:51" x14ac:dyDescent="0.25">
      <c r="AT481" t="s">
        <v>82</v>
      </c>
      <c r="AU481">
        <f t="shared" si="461"/>
        <v>0</v>
      </c>
      <c r="AV481" s="8">
        <f t="shared" si="462"/>
        <v>0</v>
      </c>
      <c r="AW481">
        <f t="shared" si="460"/>
        <v>0</v>
      </c>
      <c r="AX481" s="6">
        <f t="shared" si="463"/>
        <v>0</v>
      </c>
      <c r="AY481">
        <f t="shared" si="459"/>
        <v>0</v>
      </c>
    </row>
    <row r="482" spans="46:51" x14ac:dyDescent="0.25">
      <c r="AT482" t="s">
        <v>83</v>
      </c>
      <c r="AU482">
        <f t="shared" si="461"/>
        <v>2.9363473869223555E-2</v>
      </c>
      <c r="AV482" s="8">
        <f t="shared" si="462"/>
        <v>1</v>
      </c>
      <c r="AW482">
        <f t="shared" si="460"/>
        <v>2.9363473869223555E-2</v>
      </c>
      <c r="AX482" s="6">
        <f t="shared" si="463"/>
        <v>0</v>
      </c>
      <c r="AY482">
        <f t="shared" si="459"/>
        <v>1</v>
      </c>
    </row>
    <row r="483" spans="46:51" x14ac:dyDescent="0.25">
      <c r="AT483" t="s">
        <v>84</v>
      </c>
      <c r="AU483">
        <f t="shared" si="461"/>
        <v>0</v>
      </c>
      <c r="AV483" s="8">
        <f t="shared" si="462"/>
        <v>0</v>
      </c>
      <c r="AW483">
        <f t="shared" si="460"/>
        <v>0</v>
      </c>
      <c r="AX483" s="6">
        <f t="shared" si="463"/>
        <v>0</v>
      </c>
      <c r="AY483">
        <f t="shared" si="459"/>
        <v>0</v>
      </c>
    </row>
    <row r="484" spans="46:51" x14ac:dyDescent="0.25">
      <c r="AT484" t="s">
        <v>86</v>
      </c>
      <c r="AU484">
        <f t="shared" si="461"/>
        <v>0.20554431708456489</v>
      </c>
      <c r="AV484" s="8">
        <f t="shared" si="462"/>
        <v>1</v>
      </c>
      <c r="AW484">
        <f t="shared" si="460"/>
        <v>0.20554431708456489</v>
      </c>
      <c r="AX484" s="6">
        <f t="shared" si="463"/>
        <v>0</v>
      </c>
      <c r="AY484">
        <f t="shared" si="459"/>
        <v>1</v>
      </c>
    </row>
    <row r="485" spans="46:51" x14ac:dyDescent="0.25">
      <c r="AT485" t="s">
        <v>85</v>
      </c>
      <c r="AU485">
        <f t="shared" si="461"/>
        <v>0</v>
      </c>
      <c r="AV485" s="8">
        <f t="shared" si="462"/>
        <v>0</v>
      </c>
      <c r="AW485">
        <f t="shared" si="460"/>
        <v>0</v>
      </c>
      <c r="AX485" s="6">
        <f t="shared" si="463"/>
        <v>0</v>
      </c>
      <c r="AY485">
        <f t="shared" si="459"/>
        <v>0</v>
      </c>
    </row>
    <row r="486" spans="46:51" x14ac:dyDescent="0.25">
      <c r="AT486" t="s">
        <v>87</v>
      </c>
      <c r="AU486">
        <f t="shared" si="461"/>
        <v>0</v>
      </c>
      <c r="AV486" s="8">
        <f t="shared" si="462"/>
        <v>0</v>
      </c>
      <c r="AW486">
        <f t="shared" si="460"/>
        <v>0</v>
      </c>
      <c r="AX486" s="6">
        <f t="shared" si="463"/>
        <v>0</v>
      </c>
      <c r="AY486">
        <f t="shared" si="459"/>
        <v>0</v>
      </c>
    </row>
    <row r="487" spans="46:51" x14ac:dyDescent="0.25">
      <c r="AT487" t="s">
        <v>88</v>
      </c>
      <c r="AU487">
        <f t="shared" si="461"/>
        <v>0.16639301859226685</v>
      </c>
      <c r="AV487" s="8">
        <f t="shared" si="462"/>
        <v>1</v>
      </c>
      <c r="AW487">
        <f t="shared" si="460"/>
        <v>0.16639301859226685</v>
      </c>
      <c r="AX487" s="6">
        <f t="shared" si="463"/>
        <v>0</v>
      </c>
      <c r="AY487">
        <f t="shared" si="459"/>
        <v>1</v>
      </c>
    </row>
    <row r="488" spans="46:51" x14ac:dyDescent="0.25">
      <c r="AT488" t="s">
        <v>89</v>
      </c>
      <c r="AU488">
        <f t="shared" si="461"/>
        <v>9.7878246230745196E-3</v>
      </c>
      <c r="AV488" s="8">
        <f t="shared" si="462"/>
        <v>1</v>
      </c>
      <c r="AW488">
        <f t="shared" si="460"/>
        <v>9.7878246230745196E-3</v>
      </c>
      <c r="AX488" s="6">
        <f t="shared" si="463"/>
        <v>0</v>
      </c>
      <c r="AY488">
        <f t="shared" si="459"/>
        <v>1</v>
      </c>
    </row>
    <row r="489" spans="46:51" x14ac:dyDescent="0.25">
      <c r="AT489" t="s">
        <v>315</v>
      </c>
      <c r="AU489">
        <f t="shared" si="461"/>
        <v>5.4187064762661356E-3</v>
      </c>
      <c r="AV489" s="8">
        <f t="shared" si="462"/>
        <v>1</v>
      </c>
      <c r="AW489">
        <f t="shared" si="460"/>
        <v>5.4187064762661356E-3</v>
      </c>
      <c r="AX489" s="6">
        <f t="shared" si="463"/>
        <v>0</v>
      </c>
      <c r="AY489">
        <f t="shared" si="459"/>
        <v>1</v>
      </c>
    </row>
    <row r="490" spans="46:51" x14ac:dyDescent="0.25">
      <c r="AT490" t="s">
        <v>591</v>
      </c>
      <c r="AU490">
        <f t="shared" si="461"/>
        <v>1.6678900838486839</v>
      </c>
      <c r="AV490" s="8">
        <f t="shared" si="462"/>
        <v>1</v>
      </c>
      <c r="AW490">
        <f t="shared" si="460"/>
        <v>1.6678900838486839</v>
      </c>
      <c r="AX490" s="6">
        <f t="shared" si="463"/>
        <v>0</v>
      </c>
      <c r="AY490">
        <f t="shared" si="459"/>
        <v>1</v>
      </c>
    </row>
    <row r="491" spans="46:51" x14ac:dyDescent="0.25">
      <c r="AT491" t="s">
        <v>329</v>
      </c>
      <c r="AU491">
        <f t="shared" si="461"/>
        <v>7.9423337326127816E-2</v>
      </c>
      <c r="AV491" s="8">
        <f t="shared" si="462"/>
        <v>1</v>
      </c>
      <c r="AW491">
        <f t="shared" si="460"/>
        <v>7.9423337326127816E-2</v>
      </c>
      <c r="AX491" s="6">
        <f t="shared" si="463"/>
        <v>0</v>
      </c>
      <c r="AY491">
        <f t="shared" si="459"/>
        <v>1</v>
      </c>
    </row>
    <row r="492" spans="46:51" x14ac:dyDescent="0.25">
      <c r="AT492" t="s">
        <v>322</v>
      </c>
      <c r="AU492">
        <f t="shared" si="461"/>
        <v>0.15884667465225563</v>
      </c>
      <c r="AV492" s="8">
        <f t="shared" si="462"/>
        <v>1</v>
      </c>
      <c r="AW492">
        <f t="shared" si="460"/>
        <v>0.15884667465225563</v>
      </c>
      <c r="AX492" s="6">
        <f t="shared" si="463"/>
        <v>0</v>
      </c>
      <c r="AY492">
        <f t="shared" si="459"/>
        <v>1</v>
      </c>
    </row>
    <row r="493" spans="46:51" x14ac:dyDescent="0.25">
      <c r="AT493" t="s">
        <v>323</v>
      </c>
      <c r="AU493">
        <f t="shared" si="461"/>
        <v>0</v>
      </c>
      <c r="AV493" s="8">
        <f t="shared" si="462"/>
        <v>0</v>
      </c>
      <c r="AW493">
        <f t="shared" si="460"/>
        <v>0</v>
      </c>
      <c r="AX493" s="6">
        <f t="shared" si="463"/>
        <v>0</v>
      </c>
      <c r="AY493">
        <f t="shared" si="459"/>
        <v>0</v>
      </c>
    </row>
    <row r="494" spans="46:51" x14ac:dyDescent="0.25">
      <c r="AT494" t="s">
        <v>325</v>
      </c>
      <c r="AU494">
        <f t="shared" si="461"/>
        <v>7.9423337326127816E-2</v>
      </c>
      <c r="AV494" s="8">
        <f t="shared" si="462"/>
        <v>1</v>
      </c>
      <c r="AW494">
        <f t="shared" si="460"/>
        <v>7.9423337326127816E-2</v>
      </c>
      <c r="AX494" s="6">
        <f t="shared" si="463"/>
        <v>0</v>
      </c>
      <c r="AY494">
        <f t="shared" si="459"/>
        <v>1</v>
      </c>
    </row>
    <row r="495" spans="46:51" x14ac:dyDescent="0.25">
      <c r="AT495" t="s">
        <v>324</v>
      </c>
      <c r="AU495">
        <f t="shared" si="461"/>
        <v>0</v>
      </c>
      <c r="AV495" s="8">
        <f t="shared" si="462"/>
        <v>0</v>
      </c>
      <c r="AW495">
        <f t="shared" si="460"/>
        <v>0</v>
      </c>
      <c r="AX495" s="6">
        <f t="shared" si="463"/>
        <v>0</v>
      </c>
      <c r="AY495">
        <f t="shared" si="459"/>
        <v>0</v>
      </c>
    </row>
    <row r="496" spans="46:51" x14ac:dyDescent="0.25">
      <c r="AT496" t="s">
        <v>328</v>
      </c>
      <c r="AU496">
        <f t="shared" si="461"/>
        <v>0.79423337326127808</v>
      </c>
      <c r="AV496" s="8">
        <f t="shared" si="462"/>
        <v>1</v>
      </c>
      <c r="AW496">
        <f t="shared" si="460"/>
        <v>0.79423337326127808</v>
      </c>
      <c r="AX496" s="6">
        <f t="shared" si="463"/>
        <v>0</v>
      </c>
      <c r="AY496">
        <f t="shared" si="459"/>
        <v>1</v>
      </c>
    </row>
    <row r="497" spans="46:51" x14ac:dyDescent="0.25">
      <c r="AT497" t="s">
        <v>326</v>
      </c>
      <c r="AU497">
        <f t="shared" si="461"/>
        <v>0.31769334930451126</v>
      </c>
      <c r="AV497" s="8">
        <f t="shared" si="462"/>
        <v>1</v>
      </c>
      <c r="AW497">
        <f t="shared" si="460"/>
        <v>0.31769334930451126</v>
      </c>
      <c r="AX497" s="6">
        <f t="shared" si="463"/>
        <v>0</v>
      </c>
      <c r="AY497">
        <f t="shared" si="459"/>
        <v>1</v>
      </c>
    </row>
    <row r="498" spans="46:51" x14ac:dyDescent="0.25">
      <c r="AT498" t="s">
        <v>327</v>
      </c>
      <c r="AU498">
        <f t="shared" si="461"/>
        <v>0</v>
      </c>
      <c r="AV498" s="8">
        <f t="shared" si="462"/>
        <v>0</v>
      </c>
      <c r="AW498">
        <f t="shared" si="460"/>
        <v>0</v>
      </c>
      <c r="AX498" s="6">
        <f t="shared" si="463"/>
        <v>0</v>
      </c>
      <c r="AY498">
        <f t="shared" si="459"/>
        <v>0</v>
      </c>
    </row>
    <row r="499" spans="46:51" x14ac:dyDescent="0.25">
      <c r="AT499" t="s">
        <v>333</v>
      </c>
      <c r="AU499">
        <f t="shared" si="461"/>
        <v>0.47654002395676692</v>
      </c>
      <c r="AV499" s="8">
        <f t="shared" si="462"/>
        <v>1</v>
      </c>
      <c r="AW499">
        <f t="shared" si="460"/>
        <v>0.47654002395676692</v>
      </c>
      <c r="AX499" s="6">
        <f t="shared" si="463"/>
        <v>0</v>
      </c>
      <c r="AY499">
        <f t="shared" si="459"/>
        <v>1</v>
      </c>
    </row>
    <row r="500" spans="46:51" x14ac:dyDescent="0.25">
      <c r="AT500" t="s">
        <v>330</v>
      </c>
      <c r="AU500">
        <f t="shared" si="461"/>
        <v>0.23827001197838346</v>
      </c>
      <c r="AV500" s="8">
        <f t="shared" si="462"/>
        <v>1</v>
      </c>
      <c r="AW500">
        <f t="shared" si="460"/>
        <v>0.23827001197838346</v>
      </c>
      <c r="AX500" s="6">
        <f t="shared" si="463"/>
        <v>0</v>
      </c>
      <c r="AY500">
        <f t="shared" si="459"/>
        <v>1</v>
      </c>
    </row>
    <row r="501" spans="46:51" x14ac:dyDescent="0.25">
      <c r="AT501" t="s">
        <v>331</v>
      </c>
      <c r="AU501">
        <f t="shared" si="461"/>
        <v>0.23827001197838346</v>
      </c>
      <c r="AV501" s="8">
        <f t="shared" si="462"/>
        <v>1</v>
      </c>
      <c r="AW501">
        <f t="shared" si="460"/>
        <v>0.23827001197838346</v>
      </c>
      <c r="AX501" s="6">
        <f t="shared" si="463"/>
        <v>0</v>
      </c>
      <c r="AY501">
        <f t="shared" si="459"/>
        <v>1</v>
      </c>
    </row>
    <row r="502" spans="46:51" x14ac:dyDescent="0.25">
      <c r="AT502" t="s">
        <v>332</v>
      </c>
      <c r="AU502">
        <f t="shared" si="461"/>
        <v>0.15884667465225563</v>
      </c>
      <c r="AV502" s="8">
        <f t="shared" si="462"/>
        <v>1</v>
      </c>
      <c r="AW502">
        <f t="shared" si="460"/>
        <v>0.15884667465225563</v>
      </c>
      <c r="AX502" s="6">
        <f t="shared" si="463"/>
        <v>0</v>
      </c>
      <c r="AY502">
        <f t="shared" si="459"/>
        <v>1</v>
      </c>
    </row>
    <row r="503" spans="46:51" x14ac:dyDescent="0.25">
      <c r="AT503" t="s">
        <v>334</v>
      </c>
      <c r="AU503">
        <f t="shared" si="461"/>
        <v>0</v>
      </c>
      <c r="AV503" s="8">
        <f t="shared" si="462"/>
        <v>0</v>
      </c>
      <c r="AW503">
        <f t="shared" si="460"/>
        <v>0</v>
      </c>
      <c r="AX503" s="6">
        <f t="shared" si="463"/>
        <v>0</v>
      </c>
      <c r="AY503">
        <f t="shared" si="459"/>
        <v>0</v>
      </c>
    </row>
    <row r="504" spans="46:51" x14ac:dyDescent="0.25">
      <c r="AT504" t="s">
        <v>336</v>
      </c>
      <c r="AU504">
        <f t="shared" si="461"/>
        <v>0</v>
      </c>
      <c r="AV504" s="8">
        <f t="shared" si="462"/>
        <v>0</v>
      </c>
      <c r="AW504">
        <f t="shared" si="460"/>
        <v>0</v>
      </c>
      <c r="AX504" s="6">
        <f t="shared" si="463"/>
        <v>0</v>
      </c>
      <c r="AY504">
        <f t="shared" si="459"/>
        <v>0</v>
      </c>
    </row>
    <row r="505" spans="46:51" x14ac:dyDescent="0.25">
      <c r="AT505" t="s">
        <v>335</v>
      </c>
      <c r="AU505">
        <f t="shared" si="461"/>
        <v>1.2707733972180451</v>
      </c>
      <c r="AV505" s="8">
        <f t="shared" si="462"/>
        <v>1</v>
      </c>
      <c r="AW505">
        <f t="shared" si="460"/>
        <v>1.2707733972180451</v>
      </c>
      <c r="AX505" s="6">
        <f t="shared" si="463"/>
        <v>0</v>
      </c>
      <c r="AY505">
        <f t="shared" si="459"/>
        <v>1</v>
      </c>
    </row>
    <row r="506" spans="46:51" x14ac:dyDescent="0.25">
      <c r="AT506" t="s">
        <v>337</v>
      </c>
      <c r="AU506">
        <f t="shared" si="461"/>
        <v>0.5559633612828947</v>
      </c>
      <c r="AV506" s="8">
        <f t="shared" si="462"/>
        <v>1</v>
      </c>
      <c r="AW506">
        <f t="shared" si="460"/>
        <v>0.5559633612828947</v>
      </c>
      <c r="AX506" s="6">
        <f t="shared" si="463"/>
        <v>0</v>
      </c>
      <c r="AY506">
        <f t="shared" si="459"/>
        <v>1</v>
      </c>
    </row>
    <row r="507" spans="46:51" x14ac:dyDescent="0.25">
      <c r="AT507" t="s">
        <v>349</v>
      </c>
      <c r="AU507">
        <f t="shared" si="461"/>
        <v>0.23827001197838346</v>
      </c>
      <c r="AV507" s="8">
        <f t="shared" si="462"/>
        <v>1</v>
      </c>
      <c r="AW507">
        <f t="shared" si="460"/>
        <v>0.23827001197838346</v>
      </c>
      <c r="AX507" s="6">
        <f t="shared" si="463"/>
        <v>0</v>
      </c>
      <c r="AY507">
        <f t="shared" si="459"/>
        <v>1</v>
      </c>
    </row>
    <row r="508" spans="46:51" x14ac:dyDescent="0.25">
      <c r="AT508" t="s">
        <v>343</v>
      </c>
      <c r="AU508">
        <f t="shared" si="461"/>
        <v>0</v>
      </c>
      <c r="AV508" s="8">
        <f t="shared" si="462"/>
        <v>0</v>
      </c>
      <c r="AW508">
        <f t="shared" si="460"/>
        <v>0</v>
      </c>
      <c r="AX508" s="6">
        <f t="shared" si="463"/>
        <v>0</v>
      </c>
      <c r="AY508">
        <f t="shared" si="459"/>
        <v>0</v>
      </c>
    </row>
    <row r="509" spans="46:51" x14ac:dyDescent="0.25">
      <c r="AT509" t="s">
        <v>341</v>
      </c>
      <c r="AU509">
        <f t="shared" si="461"/>
        <v>0</v>
      </c>
      <c r="AV509" s="8">
        <f t="shared" si="462"/>
        <v>0</v>
      </c>
      <c r="AW509">
        <f t="shared" si="460"/>
        <v>0</v>
      </c>
      <c r="AX509" s="6">
        <f t="shared" si="463"/>
        <v>0</v>
      </c>
      <c r="AY509">
        <f t="shared" si="459"/>
        <v>0</v>
      </c>
    </row>
    <row r="510" spans="46:51" x14ac:dyDescent="0.25">
      <c r="AT510" t="s">
        <v>338</v>
      </c>
      <c r="AU510">
        <f t="shared" si="461"/>
        <v>0</v>
      </c>
      <c r="AV510" s="8">
        <f t="shared" si="462"/>
        <v>0</v>
      </c>
      <c r="AW510">
        <f t="shared" si="460"/>
        <v>0</v>
      </c>
      <c r="AX510" s="6">
        <f t="shared" si="463"/>
        <v>0</v>
      </c>
      <c r="AY510">
        <f t="shared" si="459"/>
        <v>0</v>
      </c>
    </row>
    <row r="511" spans="46:51" x14ac:dyDescent="0.25">
      <c r="AT511" t="s">
        <v>339</v>
      </c>
      <c r="AU511">
        <f t="shared" si="461"/>
        <v>0</v>
      </c>
      <c r="AV511" s="8">
        <f t="shared" si="462"/>
        <v>0</v>
      </c>
      <c r="AW511">
        <f t="shared" si="460"/>
        <v>0</v>
      </c>
      <c r="AX511" s="6">
        <f t="shared" si="463"/>
        <v>0</v>
      </c>
      <c r="AY511">
        <f t="shared" si="459"/>
        <v>0</v>
      </c>
    </row>
    <row r="512" spans="46:51" x14ac:dyDescent="0.25">
      <c r="AT512" t="s">
        <v>340</v>
      </c>
      <c r="AU512">
        <f t="shared" si="461"/>
        <v>0</v>
      </c>
      <c r="AV512" s="8">
        <f t="shared" si="462"/>
        <v>0</v>
      </c>
      <c r="AW512">
        <f t="shared" si="460"/>
        <v>0</v>
      </c>
      <c r="AX512" s="6">
        <f t="shared" si="463"/>
        <v>0</v>
      </c>
      <c r="AY512">
        <f t="shared" si="459"/>
        <v>0</v>
      </c>
    </row>
    <row r="513" spans="46:51" x14ac:dyDescent="0.25">
      <c r="AT513" t="s">
        <v>342</v>
      </c>
      <c r="AU513">
        <f t="shared" si="461"/>
        <v>0</v>
      </c>
      <c r="AV513" s="8">
        <f t="shared" si="462"/>
        <v>0</v>
      </c>
      <c r="AW513">
        <f t="shared" si="460"/>
        <v>0</v>
      </c>
      <c r="AX513" s="6">
        <f t="shared" si="463"/>
        <v>0</v>
      </c>
      <c r="AY513">
        <f t="shared" si="459"/>
        <v>0</v>
      </c>
    </row>
    <row r="514" spans="46:51" x14ac:dyDescent="0.25">
      <c r="AT514" t="s">
        <v>345</v>
      </c>
      <c r="AU514">
        <f t="shared" si="461"/>
        <v>0.47654002395676692</v>
      </c>
      <c r="AV514" s="8">
        <f t="shared" si="462"/>
        <v>1</v>
      </c>
      <c r="AW514">
        <f t="shared" si="460"/>
        <v>0.47654002395676692</v>
      </c>
      <c r="AX514" s="6">
        <f t="shared" si="463"/>
        <v>0</v>
      </c>
      <c r="AY514">
        <f t="shared" si="459"/>
        <v>1</v>
      </c>
    </row>
    <row r="515" spans="46:51" x14ac:dyDescent="0.25">
      <c r="AT515" t="s">
        <v>344</v>
      </c>
      <c r="AU515">
        <f t="shared" si="461"/>
        <v>0</v>
      </c>
      <c r="AV515" s="8">
        <f t="shared" si="462"/>
        <v>0</v>
      </c>
      <c r="AW515">
        <f t="shared" si="460"/>
        <v>0</v>
      </c>
      <c r="AX515" s="6">
        <f t="shared" si="463"/>
        <v>0</v>
      </c>
      <c r="AY515">
        <f t="shared" si="459"/>
        <v>0</v>
      </c>
    </row>
    <row r="516" spans="46:51" x14ac:dyDescent="0.25">
      <c r="AT516" t="s">
        <v>346</v>
      </c>
      <c r="AU516">
        <f t="shared" si="461"/>
        <v>0</v>
      </c>
      <c r="AV516" s="8">
        <f t="shared" si="462"/>
        <v>0</v>
      </c>
      <c r="AW516">
        <f t="shared" si="460"/>
        <v>0</v>
      </c>
      <c r="AX516" s="6">
        <f t="shared" si="463"/>
        <v>0</v>
      </c>
      <c r="AY516">
        <f t="shared" si="459"/>
        <v>0</v>
      </c>
    </row>
    <row r="517" spans="46:51" x14ac:dyDescent="0.25">
      <c r="AT517" t="s">
        <v>348</v>
      </c>
      <c r="AU517">
        <f t="shared" si="461"/>
        <v>0</v>
      </c>
      <c r="AV517" s="8">
        <f t="shared" si="462"/>
        <v>0</v>
      </c>
      <c r="AW517">
        <f t="shared" si="460"/>
        <v>0</v>
      </c>
      <c r="AX517" s="6">
        <f t="shared" si="463"/>
        <v>0</v>
      </c>
      <c r="AY517">
        <f t="shared" si="459"/>
        <v>0</v>
      </c>
    </row>
    <row r="518" spans="46:51" x14ac:dyDescent="0.25">
      <c r="AT518" t="s">
        <v>347</v>
      </c>
      <c r="AU518">
        <f t="shared" si="461"/>
        <v>0</v>
      </c>
      <c r="AV518" s="8">
        <f t="shared" si="462"/>
        <v>0</v>
      </c>
      <c r="AW518">
        <f t="shared" si="460"/>
        <v>0</v>
      </c>
      <c r="AX518" s="6">
        <f t="shared" si="463"/>
        <v>0</v>
      </c>
      <c r="AY518">
        <f t="shared" si="459"/>
        <v>0</v>
      </c>
    </row>
    <row r="519" spans="46:51" x14ac:dyDescent="0.25">
      <c r="AT519" t="s">
        <v>351</v>
      </c>
      <c r="AU519">
        <f t="shared" si="461"/>
        <v>0</v>
      </c>
      <c r="AV519" s="8">
        <f t="shared" si="462"/>
        <v>0</v>
      </c>
      <c r="AW519">
        <f t="shared" si="460"/>
        <v>0</v>
      </c>
      <c r="AX519" s="6">
        <f t="shared" si="463"/>
        <v>0</v>
      </c>
      <c r="AY519">
        <f t="shared" si="459"/>
        <v>0</v>
      </c>
    </row>
    <row r="520" spans="46:51" x14ac:dyDescent="0.25">
      <c r="AT520" t="s">
        <v>350</v>
      </c>
      <c r="AU520">
        <f t="shared" si="461"/>
        <v>0</v>
      </c>
      <c r="AV520" s="8">
        <f t="shared" si="462"/>
        <v>0</v>
      </c>
      <c r="AW520">
        <f t="shared" si="460"/>
        <v>0</v>
      </c>
      <c r="AX520" s="6">
        <f t="shared" si="463"/>
        <v>0</v>
      </c>
      <c r="AY520">
        <f t="shared" si="459"/>
        <v>0</v>
      </c>
    </row>
    <row r="521" spans="46:51" x14ac:dyDescent="0.25">
      <c r="AT521" t="s">
        <v>357</v>
      </c>
      <c r="AU521">
        <f t="shared" si="461"/>
        <v>0.23827001197838346</v>
      </c>
      <c r="AV521" s="8">
        <f t="shared" si="462"/>
        <v>1</v>
      </c>
      <c r="AW521">
        <f t="shared" si="460"/>
        <v>0.23827001197838346</v>
      </c>
      <c r="AX521" s="6">
        <f t="shared" si="463"/>
        <v>0</v>
      </c>
      <c r="AY521">
        <f t="shared" si="459"/>
        <v>1</v>
      </c>
    </row>
    <row r="522" spans="46:51" x14ac:dyDescent="0.25">
      <c r="AT522" t="s">
        <v>352</v>
      </c>
      <c r="AU522">
        <f t="shared" si="461"/>
        <v>0</v>
      </c>
      <c r="AV522" s="8">
        <f t="shared" si="462"/>
        <v>0</v>
      </c>
      <c r="AW522">
        <f t="shared" si="460"/>
        <v>0</v>
      </c>
      <c r="AX522" s="6">
        <f t="shared" si="463"/>
        <v>0</v>
      </c>
      <c r="AY522">
        <f t="shared" si="459"/>
        <v>0</v>
      </c>
    </row>
    <row r="523" spans="46:51" x14ac:dyDescent="0.25">
      <c r="AT523" t="s">
        <v>353</v>
      </c>
      <c r="AU523">
        <f t="shared" si="461"/>
        <v>0.23827001197838346</v>
      </c>
      <c r="AV523" s="8">
        <f t="shared" si="462"/>
        <v>1</v>
      </c>
      <c r="AW523">
        <f t="shared" si="460"/>
        <v>0.23827001197838346</v>
      </c>
      <c r="AX523" s="6">
        <f t="shared" si="463"/>
        <v>0</v>
      </c>
      <c r="AY523">
        <f t="shared" si="459"/>
        <v>1</v>
      </c>
    </row>
    <row r="524" spans="46:51" x14ac:dyDescent="0.25">
      <c r="AT524" t="s">
        <v>354</v>
      </c>
      <c r="AU524">
        <f t="shared" si="461"/>
        <v>0</v>
      </c>
      <c r="AV524" s="8">
        <f t="shared" si="462"/>
        <v>0</v>
      </c>
      <c r="AW524">
        <f t="shared" si="460"/>
        <v>0</v>
      </c>
      <c r="AX524" s="6">
        <f t="shared" si="463"/>
        <v>0</v>
      </c>
      <c r="AY524">
        <f t="shared" si="459"/>
        <v>0</v>
      </c>
    </row>
    <row r="525" spans="46:51" x14ac:dyDescent="0.25">
      <c r="AT525" t="s">
        <v>355</v>
      </c>
      <c r="AU525">
        <f t="shared" si="461"/>
        <v>7.9423337326127816E-2</v>
      </c>
      <c r="AV525" s="8">
        <f t="shared" si="462"/>
        <v>1</v>
      </c>
      <c r="AW525">
        <f t="shared" si="460"/>
        <v>7.9423337326127816E-2</v>
      </c>
      <c r="AX525" s="6">
        <f t="shared" si="463"/>
        <v>0</v>
      </c>
      <c r="AY525">
        <f t="shared" si="459"/>
        <v>1</v>
      </c>
    </row>
    <row r="526" spans="46:51" x14ac:dyDescent="0.25">
      <c r="AT526" t="s">
        <v>356</v>
      </c>
      <c r="AU526">
        <f t="shared" si="461"/>
        <v>7.9423337326127816E-2</v>
      </c>
      <c r="AV526" s="8">
        <f t="shared" si="462"/>
        <v>1</v>
      </c>
      <c r="AW526">
        <f t="shared" si="460"/>
        <v>7.9423337326127816E-2</v>
      </c>
      <c r="AX526" s="6">
        <f t="shared" si="463"/>
        <v>0</v>
      </c>
      <c r="AY526">
        <f t="shared" si="459"/>
        <v>1</v>
      </c>
    </row>
    <row r="527" spans="46:51" x14ac:dyDescent="0.25">
      <c r="AT527" t="s">
        <v>359</v>
      </c>
      <c r="AU527">
        <f t="shared" si="461"/>
        <v>2.7798168064144733</v>
      </c>
      <c r="AV527" s="8">
        <f t="shared" si="462"/>
        <v>1</v>
      </c>
      <c r="AW527">
        <f t="shared" si="460"/>
        <v>2.7798168064144733</v>
      </c>
      <c r="AX527" s="6">
        <f t="shared" si="463"/>
        <v>0</v>
      </c>
      <c r="AY527">
        <f t="shared" si="459"/>
        <v>1</v>
      </c>
    </row>
    <row r="528" spans="46:51" x14ac:dyDescent="0.25">
      <c r="AT528" t="s">
        <v>358</v>
      </c>
      <c r="AU528">
        <f t="shared" si="461"/>
        <v>0.95308004791353385</v>
      </c>
      <c r="AV528" s="8">
        <f t="shared" si="462"/>
        <v>1</v>
      </c>
      <c r="AW528">
        <f t="shared" si="460"/>
        <v>0.95308004791353385</v>
      </c>
      <c r="AX528" s="6">
        <f t="shared" si="463"/>
        <v>0</v>
      </c>
      <c r="AY528">
        <f t="shared" ref="AY528:AY591" si="464">COUNTIF(AU132:CH132, "&gt;.05")</f>
        <v>1</v>
      </c>
    </row>
    <row r="529" spans="46:51" x14ac:dyDescent="0.25">
      <c r="AT529" t="s">
        <v>363</v>
      </c>
      <c r="AU529">
        <f t="shared" si="461"/>
        <v>1.5090434091964284</v>
      </c>
      <c r="AV529" s="8">
        <f t="shared" si="462"/>
        <v>1</v>
      </c>
      <c r="AW529">
        <f t="shared" ref="AW529:AW592" si="465">AU529*AV529</f>
        <v>1.5090434091964284</v>
      </c>
      <c r="AX529" s="6">
        <f t="shared" si="463"/>
        <v>0</v>
      </c>
      <c r="AY529">
        <f t="shared" si="464"/>
        <v>1</v>
      </c>
    </row>
    <row r="530" spans="46:51" x14ac:dyDescent="0.25">
      <c r="AT530" t="s">
        <v>360</v>
      </c>
      <c r="AU530">
        <f t="shared" ref="AU530:AU593" si="466">(AQ134/AU$399)*100</f>
        <v>0.31769334930451126</v>
      </c>
      <c r="AV530" s="8">
        <f t="shared" ref="AV530:AV593" si="467">MAX(AU134:CH134)</f>
        <v>1</v>
      </c>
      <c r="AW530">
        <f t="shared" si="465"/>
        <v>0.31769334930451126</v>
      </c>
      <c r="AX530" s="6">
        <f t="shared" ref="AX530:AX593" si="468">COUNTIF(AU134:CH134, "&lt;.05") - COUNTIF(AU134:CH134, "=0")</f>
        <v>0</v>
      </c>
      <c r="AY530">
        <f t="shared" si="464"/>
        <v>1</v>
      </c>
    </row>
    <row r="531" spans="46:51" x14ac:dyDescent="0.25">
      <c r="AT531" t="s">
        <v>361</v>
      </c>
      <c r="AU531">
        <f t="shared" si="466"/>
        <v>0.15884667465225563</v>
      </c>
      <c r="AV531" s="8">
        <f t="shared" si="467"/>
        <v>1</v>
      </c>
      <c r="AW531">
        <f t="shared" si="465"/>
        <v>0.15884667465225563</v>
      </c>
      <c r="AX531" s="6">
        <f t="shared" si="468"/>
        <v>0</v>
      </c>
      <c r="AY531">
        <f t="shared" si="464"/>
        <v>1</v>
      </c>
    </row>
    <row r="532" spans="46:51" x14ac:dyDescent="0.25">
      <c r="AT532" t="s">
        <v>362</v>
      </c>
      <c r="AU532">
        <f t="shared" si="466"/>
        <v>0.15884667465225563</v>
      </c>
      <c r="AV532" s="8">
        <f t="shared" si="467"/>
        <v>1</v>
      </c>
      <c r="AW532">
        <f t="shared" si="465"/>
        <v>0.15884667465225563</v>
      </c>
      <c r="AX532" s="6">
        <f t="shared" si="468"/>
        <v>0</v>
      </c>
      <c r="AY532">
        <f t="shared" si="464"/>
        <v>1</v>
      </c>
    </row>
    <row r="533" spans="46:51" x14ac:dyDescent="0.25">
      <c r="AT533" t="s">
        <v>365</v>
      </c>
      <c r="AU533">
        <f t="shared" si="466"/>
        <v>0.5559633612828947</v>
      </c>
      <c r="AV533" s="8">
        <f t="shared" si="467"/>
        <v>1</v>
      </c>
      <c r="AW533">
        <f t="shared" si="465"/>
        <v>0.5559633612828947</v>
      </c>
      <c r="AX533" s="6">
        <f t="shared" si="468"/>
        <v>0</v>
      </c>
      <c r="AY533">
        <f t="shared" si="464"/>
        <v>1</v>
      </c>
    </row>
    <row r="534" spans="46:51" x14ac:dyDescent="0.25">
      <c r="AT534" t="s">
        <v>364</v>
      </c>
      <c r="AU534">
        <f t="shared" si="466"/>
        <v>0</v>
      </c>
      <c r="AV534" s="8">
        <f t="shared" si="467"/>
        <v>0</v>
      </c>
      <c r="AW534">
        <f t="shared" si="465"/>
        <v>0</v>
      </c>
      <c r="AX534" s="6">
        <f t="shared" si="468"/>
        <v>0</v>
      </c>
      <c r="AY534">
        <f t="shared" si="464"/>
        <v>0</v>
      </c>
    </row>
    <row r="535" spans="46:51" x14ac:dyDescent="0.25">
      <c r="AT535" t="s">
        <v>367</v>
      </c>
      <c r="AU535">
        <f t="shared" si="466"/>
        <v>7.9423337326127816E-2</v>
      </c>
      <c r="AV535" s="8">
        <f t="shared" si="467"/>
        <v>1</v>
      </c>
      <c r="AW535">
        <f t="shared" si="465"/>
        <v>7.9423337326127816E-2</v>
      </c>
      <c r="AX535" s="6">
        <f t="shared" si="468"/>
        <v>0</v>
      </c>
      <c r="AY535">
        <f t="shared" si="464"/>
        <v>1</v>
      </c>
    </row>
    <row r="536" spans="46:51" x14ac:dyDescent="0.25">
      <c r="AT536" t="s">
        <v>366</v>
      </c>
      <c r="AU536">
        <f t="shared" si="466"/>
        <v>7.9423337326127816E-2</v>
      </c>
      <c r="AV536" s="8">
        <f t="shared" si="467"/>
        <v>1</v>
      </c>
      <c r="AW536">
        <f t="shared" si="465"/>
        <v>7.9423337326127816E-2</v>
      </c>
      <c r="AX536" s="6">
        <f t="shared" si="468"/>
        <v>0</v>
      </c>
      <c r="AY536">
        <f t="shared" si="464"/>
        <v>1</v>
      </c>
    </row>
    <row r="537" spans="46:51" x14ac:dyDescent="0.25">
      <c r="AT537" t="s">
        <v>369</v>
      </c>
      <c r="AU537">
        <f t="shared" si="466"/>
        <v>0.23827001197838346</v>
      </c>
      <c r="AV537" s="8">
        <f t="shared" si="467"/>
        <v>1</v>
      </c>
      <c r="AW537">
        <f t="shared" si="465"/>
        <v>0.23827001197838346</v>
      </c>
      <c r="AX537" s="6">
        <f t="shared" si="468"/>
        <v>0</v>
      </c>
      <c r="AY537">
        <f t="shared" si="464"/>
        <v>1</v>
      </c>
    </row>
    <row r="538" spans="46:51" x14ac:dyDescent="0.25">
      <c r="AT538" t="s">
        <v>368</v>
      </c>
      <c r="AU538">
        <f t="shared" si="466"/>
        <v>0</v>
      </c>
      <c r="AV538" s="8">
        <f t="shared" si="467"/>
        <v>0</v>
      </c>
      <c r="AW538">
        <f t="shared" si="465"/>
        <v>0</v>
      </c>
      <c r="AX538" s="6">
        <f t="shared" si="468"/>
        <v>0</v>
      </c>
      <c r="AY538">
        <f t="shared" si="464"/>
        <v>0</v>
      </c>
    </row>
    <row r="539" spans="46:51" x14ac:dyDescent="0.25">
      <c r="AT539" t="s">
        <v>371</v>
      </c>
      <c r="AU539">
        <f t="shared" si="466"/>
        <v>0.31769334930451126</v>
      </c>
      <c r="AV539" s="8">
        <f t="shared" si="467"/>
        <v>1</v>
      </c>
      <c r="AW539">
        <f t="shared" si="465"/>
        <v>0.31769334930451126</v>
      </c>
      <c r="AX539" s="6">
        <f t="shared" si="468"/>
        <v>0</v>
      </c>
      <c r="AY539">
        <f t="shared" si="464"/>
        <v>1</v>
      </c>
    </row>
    <row r="540" spans="46:51" x14ac:dyDescent="0.25">
      <c r="AT540" t="s">
        <v>370</v>
      </c>
      <c r="AU540">
        <f t="shared" si="466"/>
        <v>0</v>
      </c>
      <c r="AV540" s="8">
        <f t="shared" si="467"/>
        <v>0</v>
      </c>
      <c r="AW540">
        <f t="shared" si="465"/>
        <v>0</v>
      </c>
      <c r="AX540" s="6">
        <f t="shared" si="468"/>
        <v>0</v>
      </c>
      <c r="AY540">
        <f t="shared" si="464"/>
        <v>0</v>
      </c>
    </row>
    <row r="541" spans="46:51" x14ac:dyDescent="0.25">
      <c r="AT541" t="s">
        <v>373</v>
      </c>
      <c r="AU541">
        <f t="shared" si="466"/>
        <v>0.23827001197838346</v>
      </c>
      <c r="AV541" s="8">
        <f t="shared" si="467"/>
        <v>1</v>
      </c>
      <c r="AW541">
        <f t="shared" si="465"/>
        <v>0.23827001197838346</v>
      </c>
      <c r="AX541" s="6">
        <f t="shared" si="468"/>
        <v>0</v>
      </c>
      <c r="AY541">
        <f t="shared" si="464"/>
        <v>1</v>
      </c>
    </row>
    <row r="542" spans="46:51" x14ac:dyDescent="0.25">
      <c r="AT542" t="s">
        <v>372</v>
      </c>
      <c r="AU542">
        <f t="shared" si="466"/>
        <v>0</v>
      </c>
      <c r="AV542" s="8">
        <f t="shared" si="467"/>
        <v>0</v>
      </c>
      <c r="AW542">
        <f t="shared" si="465"/>
        <v>0</v>
      </c>
      <c r="AX542" s="6">
        <f t="shared" si="468"/>
        <v>0</v>
      </c>
      <c r="AY542">
        <f t="shared" si="464"/>
        <v>0</v>
      </c>
    </row>
    <row r="543" spans="46:51" x14ac:dyDescent="0.25">
      <c r="AT543" t="s">
        <v>376</v>
      </c>
      <c r="AU543">
        <f t="shared" si="466"/>
        <v>0</v>
      </c>
      <c r="AV543" s="8">
        <f t="shared" si="467"/>
        <v>0</v>
      </c>
      <c r="AW543">
        <f t="shared" si="465"/>
        <v>0</v>
      </c>
      <c r="AX543" s="6">
        <f t="shared" si="468"/>
        <v>0</v>
      </c>
      <c r="AY543">
        <f t="shared" si="464"/>
        <v>0</v>
      </c>
    </row>
    <row r="544" spans="46:51" x14ac:dyDescent="0.25">
      <c r="AT544" t="s">
        <v>375</v>
      </c>
      <c r="AU544">
        <f t="shared" si="466"/>
        <v>7.9423337326127816E-2</v>
      </c>
      <c r="AV544" s="8">
        <f t="shared" si="467"/>
        <v>1</v>
      </c>
      <c r="AW544">
        <f t="shared" si="465"/>
        <v>7.9423337326127816E-2</v>
      </c>
      <c r="AX544" s="6">
        <f t="shared" si="468"/>
        <v>0</v>
      </c>
      <c r="AY544">
        <f t="shared" si="464"/>
        <v>1</v>
      </c>
    </row>
    <row r="545" spans="46:51" x14ac:dyDescent="0.25">
      <c r="AT545" t="s">
        <v>374</v>
      </c>
      <c r="AU545">
        <f t="shared" si="466"/>
        <v>0</v>
      </c>
      <c r="AV545" s="8">
        <f t="shared" si="467"/>
        <v>0</v>
      </c>
      <c r="AW545">
        <f t="shared" si="465"/>
        <v>0</v>
      </c>
      <c r="AX545" s="6">
        <f t="shared" si="468"/>
        <v>0</v>
      </c>
      <c r="AY545">
        <f t="shared" si="464"/>
        <v>0</v>
      </c>
    </row>
    <row r="546" spans="46:51" x14ac:dyDescent="0.25">
      <c r="AT546" t="s">
        <v>414</v>
      </c>
      <c r="AU546">
        <f t="shared" si="466"/>
        <v>0</v>
      </c>
      <c r="AV546" s="8">
        <f t="shared" si="467"/>
        <v>0</v>
      </c>
      <c r="AW546">
        <f t="shared" si="465"/>
        <v>0</v>
      </c>
      <c r="AX546" s="6">
        <f t="shared" si="468"/>
        <v>0</v>
      </c>
      <c r="AY546">
        <f t="shared" si="464"/>
        <v>0</v>
      </c>
    </row>
    <row r="547" spans="46:51" x14ac:dyDescent="0.25">
      <c r="AT547" t="s">
        <v>381</v>
      </c>
      <c r="AU547">
        <f t="shared" si="466"/>
        <v>0</v>
      </c>
      <c r="AV547" s="8">
        <f t="shared" si="467"/>
        <v>0</v>
      </c>
      <c r="AW547">
        <f t="shared" si="465"/>
        <v>0</v>
      </c>
      <c r="AX547" s="6">
        <f t="shared" si="468"/>
        <v>0</v>
      </c>
      <c r="AY547">
        <f t="shared" si="464"/>
        <v>0</v>
      </c>
    </row>
    <row r="548" spans="46:51" x14ac:dyDescent="0.25">
      <c r="AT548" t="s">
        <v>378</v>
      </c>
      <c r="AU548">
        <f t="shared" si="466"/>
        <v>0</v>
      </c>
      <c r="AV548" s="8">
        <f t="shared" si="467"/>
        <v>0</v>
      </c>
      <c r="AW548">
        <f t="shared" si="465"/>
        <v>0</v>
      </c>
      <c r="AX548" s="6">
        <f t="shared" si="468"/>
        <v>0</v>
      </c>
      <c r="AY548">
        <f t="shared" si="464"/>
        <v>0</v>
      </c>
    </row>
    <row r="549" spans="46:51" x14ac:dyDescent="0.25">
      <c r="AT549" t="s">
        <v>377</v>
      </c>
      <c r="AU549">
        <f t="shared" si="466"/>
        <v>0</v>
      </c>
      <c r="AV549" s="8">
        <f t="shared" si="467"/>
        <v>0</v>
      </c>
      <c r="AW549">
        <f t="shared" si="465"/>
        <v>0</v>
      </c>
      <c r="AX549" s="6">
        <f t="shared" si="468"/>
        <v>0</v>
      </c>
      <c r="AY549">
        <f t="shared" si="464"/>
        <v>0</v>
      </c>
    </row>
    <row r="550" spans="46:51" x14ac:dyDescent="0.25">
      <c r="AT550" t="s">
        <v>380</v>
      </c>
      <c r="AU550">
        <f t="shared" si="466"/>
        <v>0</v>
      </c>
      <c r="AV550" s="8">
        <f t="shared" si="467"/>
        <v>0</v>
      </c>
      <c r="AW550">
        <f t="shared" si="465"/>
        <v>0</v>
      </c>
      <c r="AX550" s="6">
        <f t="shared" si="468"/>
        <v>0</v>
      </c>
      <c r="AY550">
        <f t="shared" si="464"/>
        <v>0</v>
      </c>
    </row>
    <row r="551" spans="46:51" x14ac:dyDescent="0.25">
      <c r="AT551" t="s">
        <v>379</v>
      </c>
      <c r="AU551">
        <f t="shared" si="466"/>
        <v>7.9423337326127816E-2</v>
      </c>
      <c r="AV551" s="8">
        <f t="shared" si="467"/>
        <v>1</v>
      </c>
      <c r="AW551">
        <f t="shared" si="465"/>
        <v>7.9423337326127816E-2</v>
      </c>
      <c r="AX551" s="6">
        <f t="shared" si="468"/>
        <v>0</v>
      </c>
      <c r="AY551">
        <f t="shared" si="464"/>
        <v>1</v>
      </c>
    </row>
    <row r="552" spans="46:51" x14ac:dyDescent="0.25">
      <c r="AT552" t="s">
        <v>382</v>
      </c>
      <c r="AU552">
        <f t="shared" si="466"/>
        <v>0</v>
      </c>
      <c r="AV552" s="8">
        <f t="shared" si="467"/>
        <v>0</v>
      </c>
      <c r="AW552">
        <f t="shared" si="465"/>
        <v>0</v>
      </c>
      <c r="AX552" s="6">
        <f t="shared" si="468"/>
        <v>0</v>
      </c>
      <c r="AY552">
        <f t="shared" si="464"/>
        <v>0</v>
      </c>
    </row>
    <row r="553" spans="46:51" x14ac:dyDescent="0.25">
      <c r="AT553" t="s">
        <v>383</v>
      </c>
      <c r="AU553">
        <f t="shared" si="466"/>
        <v>0</v>
      </c>
      <c r="AV553" s="8">
        <f t="shared" si="467"/>
        <v>0</v>
      </c>
      <c r="AW553">
        <f t="shared" si="465"/>
        <v>0</v>
      </c>
      <c r="AX553" s="6">
        <f t="shared" si="468"/>
        <v>0</v>
      </c>
      <c r="AY553">
        <f t="shared" si="464"/>
        <v>0</v>
      </c>
    </row>
    <row r="554" spans="46:51" x14ac:dyDescent="0.25">
      <c r="AT554" t="s">
        <v>386</v>
      </c>
      <c r="AU554">
        <f t="shared" si="466"/>
        <v>0</v>
      </c>
      <c r="AV554" s="8">
        <f t="shared" si="467"/>
        <v>0</v>
      </c>
      <c r="AW554">
        <f t="shared" si="465"/>
        <v>0</v>
      </c>
      <c r="AX554" s="6">
        <f t="shared" si="468"/>
        <v>0</v>
      </c>
      <c r="AY554">
        <f t="shared" si="464"/>
        <v>0</v>
      </c>
    </row>
    <row r="555" spans="46:51" x14ac:dyDescent="0.25">
      <c r="AT555" t="s">
        <v>385</v>
      </c>
      <c r="AU555">
        <f t="shared" si="466"/>
        <v>0</v>
      </c>
      <c r="AV555" s="8">
        <f t="shared" si="467"/>
        <v>0</v>
      </c>
      <c r="AW555">
        <f t="shared" si="465"/>
        <v>0</v>
      </c>
      <c r="AX555" s="6">
        <f t="shared" si="468"/>
        <v>0</v>
      </c>
      <c r="AY555">
        <f t="shared" si="464"/>
        <v>0</v>
      </c>
    </row>
    <row r="556" spans="46:51" x14ac:dyDescent="0.25">
      <c r="AT556" t="s">
        <v>384</v>
      </c>
      <c r="AU556">
        <f t="shared" si="466"/>
        <v>0</v>
      </c>
      <c r="AV556" s="8">
        <f t="shared" si="467"/>
        <v>0</v>
      </c>
      <c r="AW556">
        <f t="shared" si="465"/>
        <v>0</v>
      </c>
      <c r="AX556" s="6">
        <f t="shared" si="468"/>
        <v>0</v>
      </c>
      <c r="AY556">
        <f t="shared" si="464"/>
        <v>0</v>
      </c>
    </row>
    <row r="557" spans="46:51" x14ac:dyDescent="0.25">
      <c r="AT557" t="s">
        <v>389</v>
      </c>
      <c r="AU557">
        <f t="shared" si="466"/>
        <v>7.9423337326127816E-2</v>
      </c>
      <c r="AV557" s="8">
        <f t="shared" si="467"/>
        <v>1</v>
      </c>
      <c r="AW557">
        <f t="shared" si="465"/>
        <v>7.9423337326127816E-2</v>
      </c>
      <c r="AX557" s="6">
        <f t="shared" si="468"/>
        <v>0</v>
      </c>
      <c r="AY557">
        <f t="shared" si="464"/>
        <v>1</v>
      </c>
    </row>
    <row r="558" spans="46:51" x14ac:dyDescent="0.25">
      <c r="AT558" t="s">
        <v>388</v>
      </c>
      <c r="AU558">
        <f t="shared" si="466"/>
        <v>7.9423337326127816E-2</v>
      </c>
      <c r="AV558" s="8">
        <f t="shared" si="467"/>
        <v>1</v>
      </c>
      <c r="AW558">
        <f t="shared" si="465"/>
        <v>7.9423337326127816E-2</v>
      </c>
      <c r="AX558" s="6">
        <f t="shared" si="468"/>
        <v>0</v>
      </c>
      <c r="AY558">
        <f t="shared" si="464"/>
        <v>1</v>
      </c>
    </row>
    <row r="559" spans="46:51" x14ac:dyDescent="0.25">
      <c r="AT559" t="s">
        <v>387</v>
      </c>
      <c r="AU559">
        <f t="shared" si="466"/>
        <v>4.606553564915413</v>
      </c>
      <c r="AV559" s="8">
        <f t="shared" si="467"/>
        <v>1</v>
      </c>
      <c r="AW559">
        <f t="shared" si="465"/>
        <v>4.606553564915413</v>
      </c>
      <c r="AX559" s="6">
        <f t="shared" si="468"/>
        <v>0</v>
      </c>
      <c r="AY559">
        <f t="shared" si="464"/>
        <v>1</v>
      </c>
    </row>
    <row r="560" spans="46:51" x14ac:dyDescent="0.25">
      <c r="AT560" t="s">
        <v>390</v>
      </c>
      <c r="AU560">
        <f t="shared" si="466"/>
        <v>0</v>
      </c>
      <c r="AV560" s="8">
        <f t="shared" si="467"/>
        <v>0</v>
      </c>
      <c r="AW560">
        <f t="shared" si="465"/>
        <v>0</v>
      </c>
      <c r="AX560" s="6">
        <f t="shared" si="468"/>
        <v>0</v>
      </c>
      <c r="AY560">
        <f t="shared" si="464"/>
        <v>0</v>
      </c>
    </row>
    <row r="561" spans="46:51" x14ac:dyDescent="0.25">
      <c r="AT561" t="s">
        <v>393</v>
      </c>
      <c r="AU561">
        <f t="shared" si="466"/>
        <v>7.9423337326127816E-2</v>
      </c>
      <c r="AV561" s="8">
        <f t="shared" si="467"/>
        <v>1</v>
      </c>
      <c r="AW561">
        <f t="shared" si="465"/>
        <v>7.9423337326127816E-2</v>
      </c>
      <c r="AX561" s="6">
        <f t="shared" si="468"/>
        <v>0</v>
      </c>
      <c r="AY561">
        <f t="shared" si="464"/>
        <v>1</v>
      </c>
    </row>
    <row r="562" spans="46:51" x14ac:dyDescent="0.25">
      <c r="AT562" t="s">
        <v>391</v>
      </c>
      <c r="AU562">
        <f t="shared" si="466"/>
        <v>0</v>
      </c>
      <c r="AV562" s="8">
        <f t="shared" si="467"/>
        <v>0</v>
      </c>
      <c r="AW562">
        <f t="shared" si="465"/>
        <v>0</v>
      </c>
      <c r="AX562" s="6">
        <f t="shared" si="468"/>
        <v>0</v>
      </c>
      <c r="AY562">
        <f t="shared" si="464"/>
        <v>0</v>
      </c>
    </row>
    <row r="563" spans="46:51" x14ac:dyDescent="0.25">
      <c r="AT563" t="s">
        <v>392</v>
      </c>
      <c r="AU563">
        <f t="shared" si="466"/>
        <v>0</v>
      </c>
      <c r="AV563" s="8">
        <f t="shared" si="467"/>
        <v>0</v>
      </c>
      <c r="AW563">
        <f t="shared" si="465"/>
        <v>0</v>
      </c>
      <c r="AX563" s="6">
        <f t="shared" si="468"/>
        <v>0</v>
      </c>
      <c r="AY563">
        <f t="shared" si="464"/>
        <v>0</v>
      </c>
    </row>
    <row r="564" spans="46:51" x14ac:dyDescent="0.25">
      <c r="AT564" t="s">
        <v>394</v>
      </c>
      <c r="AU564">
        <f t="shared" si="466"/>
        <v>0</v>
      </c>
      <c r="AV564" s="8">
        <f t="shared" si="467"/>
        <v>0</v>
      </c>
      <c r="AW564">
        <f t="shared" si="465"/>
        <v>0</v>
      </c>
      <c r="AX564" s="6">
        <f t="shared" si="468"/>
        <v>0</v>
      </c>
      <c r="AY564">
        <f t="shared" si="464"/>
        <v>0</v>
      </c>
    </row>
    <row r="565" spans="46:51" x14ac:dyDescent="0.25">
      <c r="AT565" t="s">
        <v>401</v>
      </c>
      <c r="AU565">
        <f t="shared" si="466"/>
        <v>0</v>
      </c>
      <c r="AV565" s="8">
        <f t="shared" si="467"/>
        <v>0</v>
      </c>
      <c r="AW565">
        <f t="shared" si="465"/>
        <v>0</v>
      </c>
      <c r="AX565" s="6">
        <f t="shared" si="468"/>
        <v>0</v>
      </c>
      <c r="AY565">
        <f t="shared" si="464"/>
        <v>0</v>
      </c>
    </row>
    <row r="566" spans="46:51" x14ac:dyDescent="0.25">
      <c r="AT566" t="s">
        <v>396</v>
      </c>
      <c r="AU566">
        <f t="shared" si="466"/>
        <v>0</v>
      </c>
      <c r="AV566" s="8">
        <f t="shared" si="467"/>
        <v>0</v>
      </c>
      <c r="AW566">
        <f t="shared" si="465"/>
        <v>0</v>
      </c>
      <c r="AX566" s="6">
        <f t="shared" si="468"/>
        <v>0</v>
      </c>
      <c r="AY566">
        <f t="shared" si="464"/>
        <v>0</v>
      </c>
    </row>
    <row r="567" spans="46:51" x14ac:dyDescent="0.25">
      <c r="AT567" t="s">
        <v>395</v>
      </c>
      <c r="AU567">
        <f t="shared" si="466"/>
        <v>0</v>
      </c>
      <c r="AV567" s="8">
        <f t="shared" si="467"/>
        <v>0</v>
      </c>
      <c r="AW567">
        <f t="shared" si="465"/>
        <v>0</v>
      </c>
      <c r="AX567" s="6">
        <f t="shared" si="468"/>
        <v>0</v>
      </c>
      <c r="AY567">
        <f t="shared" si="464"/>
        <v>0</v>
      </c>
    </row>
    <row r="568" spans="46:51" x14ac:dyDescent="0.25">
      <c r="AT568" t="s">
        <v>398</v>
      </c>
      <c r="AU568">
        <f t="shared" si="466"/>
        <v>0</v>
      </c>
      <c r="AV568" s="8">
        <f t="shared" si="467"/>
        <v>0</v>
      </c>
      <c r="AW568">
        <f t="shared" si="465"/>
        <v>0</v>
      </c>
      <c r="AX568" s="6">
        <f t="shared" si="468"/>
        <v>0</v>
      </c>
      <c r="AY568">
        <f t="shared" si="464"/>
        <v>0</v>
      </c>
    </row>
    <row r="569" spans="46:51" x14ac:dyDescent="0.25">
      <c r="AT569" t="s">
        <v>397</v>
      </c>
      <c r="AU569">
        <f t="shared" si="466"/>
        <v>0</v>
      </c>
      <c r="AV569" s="8">
        <f t="shared" si="467"/>
        <v>0</v>
      </c>
      <c r="AW569">
        <f t="shared" si="465"/>
        <v>0</v>
      </c>
      <c r="AX569" s="6">
        <f t="shared" si="468"/>
        <v>0</v>
      </c>
      <c r="AY569">
        <f t="shared" si="464"/>
        <v>0</v>
      </c>
    </row>
    <row r="570" spans="46:51" x14ac:dyDescent="0.25">
      <c r="AT570" t="s">
        <v>400</v>
      </c>
      <c r="AU570">
        <f t="shared" si="466"/>
        <v>0</v>
      </c>
      <c r="AV570" s="8">
        <f t="shared" si="467"/>
        <v>0</v>
      </c>
      <c r="AW570">
        <f t="shared" si="465"/>
        <v>0</v>
      </c>
      <c r="AX570" s="6">
        <f t="shared" si="468"/>
        <v>0</v>
      </c>
      <c r="AY570">
        <f t="shared" si="464"/>
        <v>0</v>
      </c>
    </row>
    <row r="571" spans="46:51" x14ac:dyDescent="0.25">
      <c r="AT571" t="s">
        <v>399</v>
      </c>
      <c r="AU571">
        <f t="shared" si="466"/>
        <v>0</v>
      </c>
      <c r="AV571" s="8">
        <f t="shared" si="467"/>
        <v>0</v>
      </c>
      <c r="AW571">
        <f t="shared" si="465"/>
        <v>0</v>
      </c>
      <c r="AX571" s="6">
        <f t="shared" si="468"/>
        <v>0</v>
      </c>
      <c r="AY571">
        <f t="shared" si="464"/>
        <v>0</v>
      </c>
    </row>
    <row r="572" spans="46:51" x14ac:dyDescent="0.25">
      <c r="AT572" t="s">
        <v>403</v>
      </c>
      <c r="AU572">
        <f t="shared" si="466"/>
        <v>0</v>
      </c>
      <c r="AV572" s="8">
        <f t="shared" si="467"/>
        <v>0</v>
      </c>
      <c r="AW572">
        <f t="shared" si="465"/>
        <v>0</v>
      </c>
      <c r="AX572" s="6">
        <f t="shared" si="468"/>
        <v>0</v>
      </c>
      <c r="AY572">
        <f t="shared" si="464"/>
        <v>0</v>
      </c>
    </row>
    <row r="573" spans="46:51" x14ac:dyDescent="0.25">
      <c r="AT573" t="s">
        <v>402</v>
      </c>
      <c r="AU573">
        <f t="shared" si="466"/>
        <v>0</v>
      </c>
      <c r="AV573" s="8">
        <f t="shared" si="467"/>
        <v>0</v>
      </c>
      <c r="AW573">
        <f t="shared" si="465"/>
        <v>0</v>
      </c>
      <c r="AX573" s="6">
        <f t="shared" si="468"/>
        <v>0</v>
      </c>
      <c r="AY573">
        <f t="shared" si="464"/>
        <v>0</v>
      </c>
    </row>
    <row r="574" spans="46:51" x14ac:dyDescent="0.25">
      <c r="AT574" t="s">
        <v>406</v>
      </c>
      <c r="AU574">
        <f t="shared" si="466"/>
        <v>0</v>
      </c>
      <c r="AV574" s="8">
        <f t="shared" si="467"/>
        <v>0</v>
      </c>
      <c r="AW574">
        <f t="shared" si="465"/>
        <v>0</v>
      </c>
      <c r="AX574" s="6">
        <f t="shared" si="468"/>
        <v>0</v>
      </c>
      <c r="AY574">
        <f t="shared" si="464"/>
        <v>0</v>
      </c>
    </row>
    <row r="575" spans="46:51" x14ac:dyDescent="0.25">
      <c r="AT575" t="s">
        <v>405</v>
      </c>
      <c r="AU575">
        <f t="shared" si="466"/>
        <v>0</v>
      </c>
      <c r="AV575" s="8">
        <f t="shared" si="467"/>
        <v>0</v>
      </c>
      <c r="AW575">
        <f t="shared" si="465"/>
        <v>0</v>
      </c>
      <c r="AX575" s="6">
        <f t="shared" si="468"/>
        <v>0</v>
      </c>
      <c r="AY575">
        <f t="shared" si="464"/>
        <v>0</v>
      </c>
    </row>
    <row r="576" spans="46:51" x14ac:dyDescent="0.25">
      <c r="AT576" t="s">
        <v>404</v>
      </c>
      <c r="AU576">
        <f t="shared" si="466"/>
        <v>2.7798168064144733</v>
      </c>
      <c r="AV576" s="8">
        <f t="shared" si="467"/>
        <v>1</v>
      </c>
      <c r="AW576">
        <f t="shared" si="465"/>
        <v>2.7798168064144733</v>
      </c>
      <c r="AX576" s="6">
        <f t="shared" si="468"/>
        <v>0</v>
      </c>
      <c r="AY576">
        <f t="shared" si="464"/>
        <v>1</v>
      </c>
    </row>
    <row r="577" spans="46:51" x14ac:dyDescent="0.25">
      <c r="AT577" t="s">
        <v>413</v>
      </c>
      <c r="AU577">
        <f t="shared" si="466"/>
        <v>0</v>
      </c>
      <c r="AV577" s="8">
        <f t="shared" si="467"/>
        <v>0</v>
      </c>
      <c r="AW577">
        <f t="shared" si="465"/>
        <v>0</v>
      </c>
      <c r="AX577" s="6">
        <f t="shared" si="468"/>
        <v>0</v>
      </c>
      <c r="AY577">
        <f t="shared" si="464"/>
        <v>0</v>
      </c>
    </row>
    <row r="578" spans="46:51" x14ac:dyDescent="0.25">
      <c r="AT578" t="s">
        <v>408</v>
      </c>
      <c r="AU578">
        <f t="shared" si="466"/>
        <v>0</v>
      </c>
      <c r="AV578" s="8">
        <f t="shared" si="467"/>
        <v>0</v>
      </c>
      <c r="AW578">
        <f t="shared" si="465"/>
        <v>0</v>
      </c>
      <c r="AX578" s="6">
        <f t="shared" si="468"/>
        <v>0</v>
      </c>
      <c r="AY578">
        <f t="shared" si="464"/>
        <v>0</v>
      </c>
    </row>
    <row r="579" spans="46:51" x14ac:dyDescent="0.25">
      <c r="AT579" t="s">
        <v>407</v>
      </c>
      <c r="AU579">
        <f t="shared" si="466"/>
        <v>7.9423337326127816E-2</v>
      </c>
      <c r="AV579" s="8">
        <f t="shared" si="467"/>
        <v>1</v>
      </c>
      <c r="AW579">
        <f t="shared" si="465"/>
        <v>7.9423337326127816E-2</v>
      </c>
      <c r="AX579" s="6">
        <f t="shared" si="468"/>
        <v>0</v>
      </c>
      <c r="AY579">
        <f t="shared" si="464"/>
        <v>1</v>
      </c>
    </row>
    <row r="580" spans="46:51" x14ac:dyDescent="0.25">
      <c r="AT580" t="s">
        <v>410</v>
      </c>
      <c r="AU580">
        <f t="shared" si="466"/>
        <v>0</v>
      </c>
      <c r="AV580" s="8">
        <f t="shared" si="467"/>
        <v>0</v>
      </c>
      <c r="AW580">
        <f t="shared" si="465"/>
        <v>0</v>
      </c>
      <c r="AX580" s="6">
        <f t="shared" si="468"/>
        <v>0</v>
      </c>
      <c r="AY580">
        <f t="shared" si="464"/>
        <v>0</v>
      </c>
    </row>
    <row r="581" spans="46:51" x14ac:dyDescent="0.25">
      <c r="AT581" t="s">
        <v>409</v>
      </c>
      <c r="AU581">
        <f t="shared" si="466"/>
        <v>0</v>
      </c>
      <c r="AV581" s="8">
        <f t="shared" si="467"/>
        <v>0</v>
      </c>
      <c r="AW581">
        <f t="shared" si="465"/>
        <v>0</v>
      </c>
      <c r="AX581" s="6">
        <f t="shared" si="468"/>
        <v>0</v>
      </c>
      <c r="AY581">
        <f t="shared" si="464"/>
        <v>0</v>
      </c>
    </row>
    <row r="582" spans="46:51" x14ac:dyDescent="0.25">
      <c r="AT582" t="s">
        <v>412</v>
      </c>
      <c r="AU582">
        <f t="shared" si="466"/>
        <v>0</v>
      </c>
      <c r="AV582" s="8">
        <f t="shared" si="467"/>
        <v>0</v>
      </c>
      <c r="AW582">
        <f t="shared" si="465"/>
        <v>0</v>
      </c>
      <c r="AX582" s="6">
        <f t="shared" si="468"/>
        <v>0</v>
      </c>
      <c r="AY582">
        <f t="shared" si="464"/>
        <v>0</v>
      </c>
    </row>
    <row r="583" spans="46:51" x14ac:dyDescent="0.25">
      <c r="AT583" t="s">
        <v>411</v>
      </c>
      <c r="AU583">
        <f t="shared" si="466"/>
        <v>0</v>
      </c>
      <c r="AV583" s="8">
        <f t="shared" si="467"/>
        <v>0</v>
      </c>
      <c r="AW583">
        <f t="shared" si="465"/>
        <v>0</v>
      </c>
      <c r="AX583" s="6">
        <f t="shared" si="468"/>
        <v>0</v>
      </c>
      <c r="AY583">
        <f t="shared" si="464"/>
        <v>0</v>
      </c>
    </row>
    <row r="584" spans="46:51" x14ac:dyDescent="0.25">
      <c r="AT584" t="s">
        <v>415</v>
      </c>
      <c r="AU584">
        <f t="shared" si="466"/>
        <v>0</v>
      </c>
      <c r="AV584" s="8">
        <f t="shared" si="467"/>
        <v>0</v>
      </c>
      <c r="AW584">
        <f t="shared" si="465"/>
        <v>0</v>
      </c>
      <c r="AX584" s="6">
        <f t="shared" si="468"/>
        <v>0</v>
      </c>
      <c r="AY584">
        <f t="shared" si="464"/>
        <v>0</v>
      </c>
    </row>
    <row r="585" spans="46:51" x14ac:dyDescent="0.25">
      <c r="AT585" t="s">
        <v>429</v>
      </c>
      <c r="AU585">
        <f t="shared" si="466"/>
        <v>0.47654002395676692</v>
      </c>
      <c r="AV585" s="8">
        <f t="shared" si="467"/>
        <v>1</v>
      </c>
      <c r="AW585">
        <f t="shared" si="465"/>
        <v>0.47654002395676692</v>
      </c>
      <c r="AX585" s="6">
        <f t="shared" si="468"/>
        <v>0</v>
      </c>
      <c r="AY585">
        <f t="shared" si="464"/>
        <v>1</v>
      </c>
    </row>
    <row r="586" spans="46:51" x14ac:dyDescent="0.25">
      <c r="AT586" t="s">
        <v>417</v>
      </c>
      <c r="AU586">
        <f t="shared" si="466"/>
        <v>0</v>
      </c>
      <c r="AV586" s="8">
        <f t="shared" si="467"/>
        <v>0</v>
      </c>
      <c r="AW586">
        <f t="shared" si="465"/>
        <v>0</v>
      </c>
      <c r="AX586" s="6">
        <f t="shared" si="468"/>
        <v>0</v>
      </c>
      <c r="AY586">
        <f t="shared" si="464"/>
        <v>0</v>
      </c>
    </row>
    <row r="587" spans="46:51" x14ac:dyDescent="0.25">
      <c r="AT587" t="s">
        <v>416</v>
      </c>
      <c r="AU587">
        <f t="shared" si="466"/>
        <v>7.9423337326127816E-2</v>
      </c>
      <c r="AV587" s="8">
        <f t="shared" si="467"/>
        <v>1</v>
      </c>
      <c r="AW587">
        <f t="shared" si="465"/>
        <v>7.9423337326127816E-2</v>
      </c>
      <c r="AX587" s="6">
        <f t="shared" si="468"/>
        <v>0</v>
      </c>
      <c r="AY587">
        <f t="shared" si="464"/>
        <v>1</v>
      </c>
    </row>
    <row r="588" spans="46:51" x14ac:dyDescent="0.25">
      <c r="AT588" t="s">
        <v>418</v>
      </c>
      <c r="AU588">
        <f t="shared" si="466"/>
        <v>0</v>
      </c>
      <c r="AV588" s="8">
        <f t="shared" si="467"/>
        <v>0</v>
      </c>
      <c r="AW588">
        <f t="shared" si="465"/>
        <v>0</v>
      </c>
      <c r="AX588" s="6">
        <f t="shared" si="468"/>
        <v>0</v>
      </c>
      <c r="AY588">
        <f t="shared" si="464"/>
        <v>0</v>
      </c>
    </row>
    <row r="589" spans="46:51" x14ac:dyDescent="0.25">
      <c r="AT589" t="s">
        <v>419</v>
      </c>
      <c r="AU589">
        <f t="shared" si="466"/>
        <v>0.95308004791353385</v>
      </c>
      <c r="AV589" s="8">
        <f t="shared" si="467"/>
        <v>1</v>
      </c>
      <c r="AW589">
        <f t="shared" si="465"/>
        <v>0.95308004791353385</v>
      </c>
      <c r="AX589" s="6">
        <f t="shared" si="468"/>
        <v>0</v>
      </c>
      <c r="AY589">
        <f t="shared" si="464"/>
        <v>1</v>
      </c>
    </row>
    <row r="590" spans="46:51" x14ac:dyDescent="0.25">
      <c r="AT590" t="s">
        <v>420</v>
      </c>
      <c r="AU590">
        <f t="shared" si="466"/>
        <v>0</v>
      </c>
      <c r="AV590" s="8">
        <f t="shared" si="467"/>
        <v>0</v>
      </c>
      <c r="AW590">
        <f t="shared" si="465"/>
        <v>0</v>
      </c>
      <c r="AX590" s="6">
        <f t="shared" si="468"/>
        <v>0</v>
      </c>
      <c r="AY590">
        <f t="shared" si="464"/>
        <v>0</v>
      </c>
    </row>
    <row r="591" spans="46:51" x14ac:dyDescent="0.25">
      <c r="AT591" t="s">
        <v>422</v>
      </c>
      <c r="AU591">
        <f t="shared" si="466"/>
        <v>0.15884667465225563</v>
      </c>
      <c r="AV591" s="8">
        <f t="shared" si="467"/>
        <v>1</v>
      </c>
      <c r="AW591">
        <f t="shared" si="465"/>
        <v>0.15884667465225563</v>
      </c>
      <c r="AX591" s="6">
        <f t="shared" si="468"/>
        <v>0</v>
      </c>
      <c r="AY591">
        <f t="shared" si="464"/>
        <v>1</v>
      </c>
    </row>
    <row r="592" spans="46:51" x14ac:dyDescent="0.25">
      <c r="AT592" t="s">
        <v>421</v>
      </c>
      <c r="AU592">
        <f t="shared" si="466"/>
        <v>7.9423337326127816E-2</v>
      </c>
      <c r="AV592" s="8">
        <f t="shared" si="467"/>
        <v>1</v>
      </c>
      <c r="AW592">
        <f t="shared" si="465"/>
        <v>7.9423337326127816E-2</v>
      </c>
      <c r="AX592" s="6">
        <f t="shared" si="468"/>
        <v>0</v>
      </c>
      <c r="AY592">
        <f t="shared" ref="AY592:AY655" si="469">COUNTIF(AU196:CH196, "&gt;.05")</f>
        <v>1</v>
      </c>
    </row>
    <row r="593" spans="46:51" x14ac:dyDescent="0.25">
      <c r="AT593" t="s">
        <v>423</v>
      </c>
      <c r="AU593">
        <f t="shared" si="466"/>
        <v>0</v>
      </c>
      <c r="AV593" s="8">
        <f t="shared" si="467"/>
        <v>0</v>
      </c>
      <c r="AW593">
        <f t="shared" ref="AW593:AW656" si="470">AU593*AV593</f>
        <v>0</v>
      </c>
      <c r="AX593" s="6">
        <f t="shared" si="468"/>
        <v>0</v>
      </c>
      <c r="AY593">
        <f t="shared" si="469"/>
        <v>0</v>
      </c>
    </row>
    <row r="594" spans="46:51" x14ac:dyDescent="0.25">
      <c r="AT594" t="s">
        <v>424</v>
      </c>
      <c r="AU594">
        <f t="shared" ref="AU594:AU657" si="471">(AQ198/AU$399)*100</f>
        <v>0</v>
      </c>
      <c r="AV594" s="8">
        <f t="shared" ref="AV594:AV657" si="472">MAX(AU198:CH198)</f>
        <v>0</v>
      </c>
      <c r="AW594">
        <f t="shared" si="470"/>
        <v>0</v>
      </c>
      <c r="AX594" s="6">
        <f t="shared" ref="AX594:AX657" si="473">COUNTIF(AU198:CH198, "&lt;.05") - COUNTIF(AU198:CH198, "=0")</f>
        <v>0</v>
      </c>
      <c r="AY594">
        <f t="shared" si="469"/>
        <v>0</v>
      </c>
    </row>
    <row r="595" spans="46:51" x14ac:dyDescent="0.25">
      <c r="AT595" t="s">
        <v>428</v>
      </c>
      <c r="AU595">
        <f t="shared" si="471"/>
        <v>7.9423337326127816E-2</v>
      </c>
      <c r="AV595" s="8">
        <f t="shared" si="472"/>
        <v>1</v>
      </c>
      <c r="AW595">
        <f t="shared" si="470"/>
        <v>7.9423337326127816E-2</v>
      </c>
      <c r="AX595" s="6">
        <f t="shared" si="473"/>
        <v>0</v>
      </c>
      <c r="AY595">
        <f t="shared" si="469"/>
        <v>1</v>
      </c>
    </row>
    <row r="596" spans="46:51" x14ac:dyDescent="0.25">
      <c r="AT596" t="s">
        <v>425</v>
      </c>
      <c r="AU596">
        <f t="shared" si="471"/>
        <v>0</v>
      </c>
      <c r="AV596" s="8">
        <f t="shared" si="472"/>
        <v>0</v>
      </c>
      <c r="AW596">
        <f t="shared" si="470"/>
        <v>0</v>
      </c>
      <c r="AX596" s="6">
        <f t="shared" si="473"/>
        <v>0</v>
      </c>
      <c r="AY596">
        <f t="shared" si="469"/>
        <v>0</v>
      </c>
    </row>
    <row r="597" spans="46:51" x14ac:dyDescent="0.25">
      <c r="AT597" t="s">
        <v>426</v>
      </c>
      <c r="AU597">
        <f t="shared" si="471"/>
        <v>0</v>
      </c>
      <c r="AV597" s="8">
        <f t="shared" si="472"/>
        <v>0</v>
      </c>
      <c r="AW597">
        <f t="shared" si="470"/>
        <v>0</v>
      </c>
      <c r="AX597" s="6">
        <f t="shared" si="473"/>
        <v>0</v>
      </c>
      <c r="AY597">
        <f t="shared" si="469"/>
        <v>0</v>
      </c>
    </row>
    <row r="598" spans="46:51" x14ac:dyDescent="0.25">
      <c r="AT598" t="s">
        <v>427</v>
      </c>
      <c r="AU598">
        <f t="shared" si="471"/>
        <v>0</v>
      </c>
      <c r="AV598" s="8">
        <f t="shared" si="472"/>
        <v>0</v>
      </c>
      <c r="AW598">
        <f t="shared" si="470"/>
        <v>0</v>
      </c>
      <c r="AX598" s="6">
        <f t="shared" si="473"/>
        <v>0</v>
      </c>
      <c r="AY598">
        <f t="shared" si="469"/>
        <v>0</v>
      </c>
    </row>
    <row r="599" spans="46:51" x14ac:dyDescent="0.25">
      <c r="AT599" t="s">
        <v>431</v>
      </c>
      <c r="AU599">
        <f t="shared" si="471"/>
        <v>4.0505902036325185</v>
      </c>
      <c r="AV599" s="8">
        <f t="shared" si="472"/>
        <v>1</v>
      </c>
      <c r="AW599">
        <f t="shared" si="470"/>
        <v>4.0505902036325185</v>
      </c>
      <c r="AX599" s="6">
        <f t="shared" si="473"/>
        <v>0</v>
      </c>
      <c r="AY599">
        <f t="shared" si="469"/>
        <v>1</v>
      </c>
    </row>
    <row r="600" spans="46:51" x14ac:dyDescent="0.25">
      <c r="AT600" t="s">
        <v>430</v>
      </c>
      <c r="AU600">
        <f t="shared" si="471"/>
        <v>0.47654002395676692</v>
      </c>
      <c r="AV600" s="8">
        <f t="shared" si="472"/>
        <v>1</v>
      </c>
      <c r="AW600">
        <f t="shared" si="470"/>
        <v>0.47654002395676692</v>
      </c>
      <c r="AX600" s="6">
        <f t="shared" si="473"/>
        <v>0</v>
      </c>
      <c r="AY600">
        <f t="shared" si="469"/>
        <v>1</v>
      </c>
    </row>
    <row r="601" spans="46:51" x14ac:dyDescent="0.25">
      <c r="AT601" t="s">
        <v>433</v>
      </c>
      <c r="AU601">
        <f t="shared" si="471"/>
        <v>0</v>
      </c>
      <c r="AV601" s="8">
        <f t="shared" si="472"/>
        <v>0</v>
      </c>
      <c r="AW601">
        <f t="shared" si="470"/>
        <v>0</v>
      </c>
      <c r="AX601" s="6">
        <f t="shared" si="473"/>
        <v>0</v>
      </c>
      <c r="AY601">
        <f t="shared" si="469"/>
        <v>0</v>
      </c>
    </row>
    <row r="602" spans="46:51" x14ac:dyDescent="0.25">
      <c r="AT602" t="s">
        <v>432</v>
      </c>
      <c r="AU602">
        <f t="shared" si="471"/>
        <v>0</v>
      </c>
      <c r="AV602" s="8">
        <f t="shared" si="472"/>
        <v>0</v>
      </c>
      <c r="AW602">
        <f t="shared" si="470"/>
        <v>0</v>
      </c>
      <c r="AX602" s="6">
        <f t="shared" si="473"/>
        <v>0</v>
      </c>
      <c r="AY602">
        <f t="shared" si="469"/>
        <v>0</v>
      </c>
    </row>
    <row r="603" spans="46:51" x14ac:dyDescent="0.25">
      <c r="AT603" t="s">
        <v>435</v>
      </c>
      <c r="AU603">
        <f t="shared" si="471"/>
        <v>0.15884667465225563</v>
      </c>
      <c r="AV603" s="8">
        <f t="shared" si="472"/>
        <v>1</v>
      </c>
      <c r="AW603">
        <f t="shared" si="470"/>
        <v>0.15884667465225563</v>
      </c>
      <c r="AX603" s="6">
        <f t="shared" si="473"/>
        <v>0</v>
      </c>
      <c r="AY603">
        <f t="shared" si="469"/>
        <v>1</v>
      </c>
    </row>
    <row r="604" spans="46:51" x14ac:dyDescent="0.25">
      <c r="AT604" t="s">
        <v>434</v>
      </c>
      <c r="AU604">
        <f t="shared" si="471"/>
        <v>0</v>
      </c>
      <c r="AV604" s="8">
        <f t="shared" si="472"/>
        <v>0</v>
      </c>
      <c r="AW604">
        <f t="shared" si="470"/>
        <v>0</v>
      </c>
      <c r="AX604" s="6">
        <f t="shared" si="473"/>
        <v>0</v>
      </c>
      <c r="AY604">
        <f t="shared" si="469"/>
        <v>0</v>
      </c>
    </row>
    <row r="605" spans="46:51" x14ac:dyDescent="0.25">
      <c r="AT605" t="s">
        <v>437</v>
      </c>
      <c r="AU605">
        <f t="shared" si="471"/>
        <v>0</v>
      </c>
      <c r="AV605" s="8">
        <f t="shared" si="472"/>
        <v>0</v>
      </c>
      <c r="AW605">
        <f t="shared" si="470"/>
        <v>0</v>
      </c>
      <c r="AX605" s="6">
        <f t="shared" si="473"/>
        <v>0</v>
      </c>
      <c r="AY605">
        <f t="shared" si="469"/>
        <v>0</v>
      </c>
    </row>
    <row r="606" spans="46:51" x14ac:dyDescent="0.25">
      <c r="AT606" t="s">
        <v>436</v>
      </c>
      <c r="AU606">
        <f t="shared" si="471"/>
        <v>0.87365671058740579</v>
      </c>
      <c r="AV606" s="8">
        <f t="shared" si="472"/>
        <v>1</v>
      </c>
      <c r="AW606">
        <f t="shared" si="470"/>
        <v>0.87365671058740579</v>
      </c>
      <c r="AX606" s="6">
        <f t="shared" si="473"/>
        <v>0</v>
      </c>
      <c r="AY606">
        <f t="shared" si="469"/>
        <v>1</v>
      </c>
    </row>
    <row r="607" spans="46:51" x14ac:dyDescent="0.25">
      <c r="AT607" t="s">
        <v>446</v>
      </c>
      <c r="AU607">
        <f t="shared" si="471"/>
        <v>0</v>
      </c>
      <c r="AV607" s="8">
        <f t="shared" si="472"/>
        <v>0</v>
      </c>
      <c r="AW607">
        <f t="shared" si="470"/>
        <v>0</v>
      </c>
      <c r="AX607" s="6">
        <f t="shared" si="473"/>
        <v>0</v>
      </c>
      <c r="AY607">
        <f t="shared" si="469"/>
        <v>0</v>
      </c>
    </row>
    <row r="608" spans="46:51" x14ac:dyDescent="0.25">
      <c r="AT608" t="s">
        <v>438</v>
      </c>
      <c r="AU608">
        <f t="shared" si="471"/>
        <v>0.15884667465225563</v>
      </c>
      <c r="AV608" s="8">
        <f t="shared" si="472"/>
        <v>1</v>
      </c>
      <c r="AW608">
        <f t="shared" si="470"/>
        <v>0.15884667465225563</v>
      </c>
      <c r="AX608" s="6">
        <f t="shared" si="473"/>
        <v>0</v>
      </c>
      <c r="AY608">
        <f t="shared" si="469"/>
        <v>1</v>
      </c>
    </row>
    <row r="609" spans="46:51" x14ac:dyDescent="0.25">
      <c r="AT609" t="s">
        <v>440</v>
      </c>
      <c r="AU609">
        <f t="shared" si="471"/>
        <v>0.79423337326127808</v>
      </c>
      <c r="AV609" s="8">
        <f t="shared" si="472"/>
        <v>1</v>
      </c>
      <c r="AW609">
        <f t="shared" si="470"/>
        <v>0.79423337326127808</v>
      </c>
      <c r="AX609" s="6">
        <f t="shared" si="473"/>
        <v>0</v>
      </c>
      <c r="AY609">
        <f t="shared" si="469"/>
        <v>1</v>
      </c>
    </row>
    <row r="610" spans="46:51" x14ac:dyDescent="0.25">
      <c r="AT610" t="s">
        <v>439</v>
      </c>
      <c r="AU610">
        <f t="shared" si="471"/>
        <v>7.9423337326127816E-2</v>
      </c>
      <c r="AV610" s="8">
        <f t="shared" si="472"/>
        <v>1</v>
      </c>
      <c r="AW610">
        <f t="shared" si="470"/>
        <v>7.9423337326127816E-2</v>
      </c>
      <c r="AX610" s="6">
        <f t="shared" si="473"/>
        <v>0</v>
      </c>
      <c r="AY610">
        <f t="shared" si="469"/>
        <v>1</v>
      </c>
    </row>
    <row r="611" spans="46:51" x14ac:dyDescent="0.25">
      <c r="AT611" t="s">
        <v>441</v>
      </c>
      <c r="AU611">
        <f t="shared" si="471"/>
        <v>0.15884667465225563</v>
      </c>
      <c r="AV611" s="8">
        <f t="shared" si="472"/>
        <v>1</v>
      </c>
      <c r="AW611">
        <f t="shared" si="470"/>
        <v>0.15884667465225563</v>
      </c>
      <c r="AX611" s="6">
        <f t="shared" si="473"/>
        <v>0</v>
      </c>
      <c r="AY611">
        <f t="shared" si="469"/>
        <v>1</v>
      </c>
    </row>
    <row r="612" spans="46:51" x14ac:dyDescent="0.25">
      <c r="AT612" t="s">
        <v>443</v>
      </c>
      <c r="AU612">
        <f t="shared" si="471"/>
        <v>2.3032767824577065</v>
      </c>
      <c r="AV612" s="8">
        <f t="shared" si="472"/>
        <v>1</v>
      </c>
      <c r="AW612">
        <f t="shared" si="470"/>
        <v>2.3032767824577065</v>
      </c>
      <c r="AX612" s="6">
        <f t="shared" si="473"/>
        <v>0</v>
      </c>
      <c r="AY612">
        <f t="shared" si="469"/>
        <v>1</v>
      </c>
    </row>
    <row r="613" spans="46:51" x14ac:dyDescent="0.25">
      <c r="AT613" t="s">
        <v>442</v>
      </c>
      <c r="AU613">
        <f t="shared" si="471"/>
        <v>1.1913500598919171</v>
      </c>
      <c r="AV613" s="8">
        <f t="shared" si="472"/>
        <v>1</v>
      </c>
      <c r="AW613">
        <f t="shared" si="470"/>
        <v>1.1913500598919171</v>
      </c>
      <c r="AX613" s="6">
        <f t="shared" si="473"/>
        <v>0</v>
      </c>
      <c r="AY613">
        <f t="shared" si="469"/>
        <v>1</v>
      </c>
    </row>
    <row r="614" spans="46:51" x14ac:dyDescent="0.25">
      <c r="AT614" t="s">
        <v>445</v>
      </c>
      <c r="AU614">
        <f t="shared" si="471"/>
        <v>0.23827001197838346</v>
      </c>
      <c r="AV614" s="8">
        <f t="shared" si="472"/>
        <v>1</v>
      </c>
      <c r="AW614">
        <f t="shared" si="470"/>
        <v>0.23827001197838346</v>
      </c>
      <c r="AX614" s="6">
        <f t="shared" si="473"/>
        <v>0</v>
      </c>
      <c r="AY614">
        <f t="shared" si="469"/>
        <v>1</v>
      </c>
    </row>
    <row r="615" spans="46:51" x14ac:dyDescent="0.25">
      <c r="AT615" t="s">
        <v>444</v>
      </c>
      <c r="AU615">
        <f t="shared" si="471"/>
        <v>2.6209701317622178</v>
      </c>
      <c r="AV615" s="8">
        <f t="shared" si="472"/>
        <v>1</v>
      </c>
      <c r="AW615">
        <f t="shared" si="470"/>
        <v>2.6209701317622178</v>
      </c>
      <c r="AX615" s="6">
        <f t="shared" si="473"/>
        <v>0</v>
      </c>
      <c r="AY615">
        <f t="shared" si="469"/>
        <v>1</v>
      </c>
    </row>
    <row r="616" spans="46:51" x14ac:dyDescent="0.25">
      <c r="AT616" t="s">
        <v>448</v>
      </c>
      <c r="AU616">
        <f t="shared" si="471"/>
        <v>7.9423337326127816E-2</v>
      </c>
      <c r="AV616" s="8">
        <f t="shared" si="472"/>
        <v>1</v>
      </c>
      <c r="AW616">
        <f t="shared" si="470"/>
        <v>7.9423337326127816E-2</v>
      </c>
      <c r="AX616" s="6">
        <f t="shared" si="473"/>
        <v>0</v>
      </c>
      <c r="AY616">
        <f t="shared" si="469"/>
        <v>1</v>
      </c>
    </row>
    <row r="617" spans="46:51" x14ac:dyDescent="0.25">
      <c r="AT617" t="s">
        <v>447</v>
      </c>
      <c r="AU617">
        <f t="shared" si="471"/>
        <v>0</v>
      </c>
      <c r="AV617" s="8">
        <f t="shared" si="472"/>
        <v>0</v>
      </c>
      <c r="AW617">
        <f t="shared" si="470"/>
        <v>0</v>
      </c>
      <c r="AX617" s="6">
        <f t="shared" si="473"/>
        <v>0</v>
      </c>
      <c r="AY617">
        <f t="shared" si="469"/>
        <v>0</v>
      </c>
    </row>
    <row r="618" spans="46:51" x14ac:dyDescent="0.25">
      <c r="AT618" t="s">
        <v>467</v>
      </c>
      <c r="AU618">
        <f t="shared" si="471"/>
        <v>0.63538669860902253</v>
      </c>
      <c r="AV618" s="8">
        <f t="shared" si="472"/>
        <v>1</v>
      </c>
      <c r="AW618">
        <f t="shared" si="470"/>
        <v>0.63538669860902253</v>
      </c>
      <c r="AX618" s="6">
        <f t="shared" si="473"/>
        <v>0</v>
      </c>
      <c r="AY618">
        <f t="shared" si="469"/>
        <v>1</v>
      </c>
    </row>
    <row r="619" spans="46:51" x14ac:dyDescent="0.25">
      <c r="AT619" t="s">
        <v>455</v>
      </c>
      <c r="AU619">
        <f t="shared" si="471"/>
        <v>0.5559633612828947</v>
      </c>
      <c r="AV619" s="8">
        <f t="shared" si="472"/>
        <v>1</v>
      </c>
      <c r="AW619">
        <f t="shared" si="470"/>
        <v>0.5559633612828947</v>
      </c>
      <c r="AX619" s="6">
        <f t="shared" si="473"/>
        <v>0</v>
      </c>
      <c r="AY619">
        <f t="shared" si="469"/>
        <v>1</v>
      </c>
    </row>
    <row r="620" spans="46:51" x14ac:dyDescent="0.25">
      <c r="AT620" t="s">
        <v>449</v>
      </c>
      <c r="AU620">
        <f t="shared" si="471"/>
        <v>7.9423337326127816E-2</v>
      </c>
      <c r="AV620" s="8">
        <f t="shared" si="472"/>
        <v>1</v>
      </c>
      <c r="AW620">
        <f t="shared" si="470"/>
        <v>7.9423337326127816E-2</v>
      </c>
      <c r="AX620" s="6">
        <f t="shared" si="473"/>
        <v>0</v>
      </c>
      <c r="AY620">
        <f t="shared" si="469"/>
        <v>1</v>
      </c>
    </row>
    <row r="621" spans="46:51" x14ac:dyDescent="0.25">
      <c r="AT621" t="s">
        <v>450</v>
      </c>
      <c r="AU621">
        <f t="shared" si="471"/>
        <v>0.71481003593515013</v>
      </c>
      <c r="AV621" s="8">
        <f t="shared" si="472"/>
        <v>1</v>
      </c>
      <c r="AW621">
        <f t="shared" si="470"/>
        <v>0.71481003593515013</v>
      </c>
      <c r="AX621" s="6">
        <f t="shared" si="473"/>
        <v>0</v>
      </c>
      <c r="AY621">
        <f t="shared" si="469"/>
        <v>1</v>
      </c>
    </row>
    <row r="622" spans="46:51" x14ac:dyDescent="0.25">
      <c r="AT622" t="s">
        <v>451</v>
      </c>
      <c r="AU622">
        <f t="shared" si="471"/>
        <v>0.79423337326127808</v>
      </c>
      <c r="AV622" s="8">
        <f t="shared" si="472"/>
        <v>1</v>
      </c>
      <c r="AW622">
        <f t="shared" si="470"/>
        <v>0.79423337326127808</v>
      </c>
      <c r="AX622" s="6">
        <f t="shared" si="473"/>
        <v>0</v>
      </c>
      <c r="AY622">
        <f t="shared" si="469"/>
        <v>1</v>
      </c>
    </row>
    <row r="623" spans="46:51" x14ac:dyDescent="0.25">
      <c r="AT623" t="s">
        <v>452</v>
      </c>
      <c r="AU623">
        <f t="shared" si="471"/>
        <v>0.71481003593515013</v>
      </c>
      <c r="AV623" s="8">
        <f t="shared" si="472"/>
        <v>1</v>
      </c>
      <c r="AW623">
        <f t="shared" si="470"/>
        <v>0.71481003593515013</v>
      </c>
      <c r="AX623" s="6">
        <f t="shared" si="473"/>
        <v>0</v>
      </c>
      <c r="AY623">
        <f t="shared" si="469"/>
        <v>1</v>
      </c>
    </row>
    <row r="624" spans="46:51" x14ac:dyDescent="0.25">
      <c r="AT624" t="s">
        <v>453</v>
      </c>
      <c r="AU624">
        <f t="shared" si="471"/>
        <v>0.71481003593515013</v>
      </c>
      <c r="AV624" s="8">
        <f t="shared" si="472"/>
        <v>1</v>
      </c>
      <c r="AW624">
        <f t="shared" si="470"/>
        <v>0.71481003593515013</v>
      </c>
      <c r="AX624" s="6">
        <f t="shared" si="473"/>
        <v>0</v>
      </c>
      <c r="AY624">
        <f t="shared" si="469"/>
        <v>1</v>
      </c>
    </row>
    <row r="625" spans="46:51" x14ac:dyDescent="0.25">
      <c r="AT625" t="s">
        <v>454</v>
      </c>
      <c r="AU625">
        <f t="shared" si="471"/>
        <v>7.9423337326127816E-2</v>
      </c>
      <c r="AV625" s="8">
        <f t="shared" si="472"/>
        <v>1</v>
      </c>
      <c r="AW625">
        <f t="shared" si="470"/>
        <v>7.9423337326127816E-2</v>
      </c>
      <c r="AX625" s="6">
        <f t="shared" si="473"/>
        <v>0</v>
      </c>
      <c r="AY625">
        <f t="shared" si="469"/>
        <v>1</v>
      </c>
    </row>
    <row r="626" spans="46:51" x14ac:dyDescent="0.25">
      <c r="AT626" t="s">
        <v>456</v>
      </c>
      <c r="AU626">
        <f t="shared" si="471"/>
        <v>0</v>
      </c>
      <c r="AV626" s="8">
        <f t="shared" si="472"/>
        <v>0</v>
      </c>
      <c r="AW626">
        <f t="shared" si="470"/>
        <v>0</v>
      </c>
      <c r="AX626" s="6">
        <f t="shared" si="473"/>
        <v>0</v>
      </c>
      <c r="AY626">
        <f t="shared" si="469"/>
        <v>0</v>
      </c>
    </row>
    <row r="627" spans="46:51" x14ac:dyDescent="0.25">
      <c r="AT627" t="s">
        <v>459</v>
      </c>
      <c r="AU627">
        <f t="shared" si="471"/>
        <v>0</v>
      </c>
      <c r="AV627" s="8">
        <f t="shared" si="472"/>
        <v>0</v>
      </c>
      <c r="AW627">
        <f t="shared" si="470"/>
        <v>0</v>
      </c>
      <c r="AX627" s="6">
        <f t="shared" si="473"/>
        <v>0</v>
      </c>
      <c r="AY627">
        <f t="shared" si="469"/>
        <v>0</v>
      </c>
    </row>
    <row r="628" spans="46:51" x14ac:dyDescent="0.25">
      <c r="AT628" t="s">
        <v>458</v>
      </c>
      <c r="AU628">
        <f t="shared" si="471"/>
        <v>0</v>
      </c>
      <c r="AV628" s="8">
        <f t="shared" si="472"/>
        <v>0</v>
      </c>
      <c r="AW628">
        <f t="shared" si="470"/>
        <v>0</v>
      </c>
      <c r="AX628" s="6">
        <f t="shared" si="473"/>
        <v>0</v>
      </c>
      <c r="AY628">
        <f t="shared" si="469"/>
        <v>0</v>
      </c>
    </row>
    <row r="629" spans="46:51" x14ac:dyDescent="0.25">
      <c r="AT629" t="s">
        <v>457</v>
      </c>
      <c r="AU629">
        <f t="shared" si="471"/>
        <v>0.15884667465225563</v>
      </c>
      <c r="AV629" s="8">
        <f t="shared" si="472"/>
        <v>1</v>
      </c>
      <c r="AW629">
        <f t="shared" si="470"/>
        <v>0.15884667465225563</v>
      </c>
      <c r="AX629" s="6">
        <f t="shared" si="473"/>
        <v>0</v>
      </c>
      <c r="AY629">
        <f t="shared" si="469"/>
        <v>1</v>
      </c>
    </row>
    <row r="630" spans="46:51" x14ac:dyDescent="0.25">
      <c r="AT630" t="s">
        <v>461</v>
      </c>
      <c r="AU630">
        <f t="shared" si="471"/>
        <v>0</v>
      </c>
      <c r="AV630" s="8">
        <f t="shared" si="472"/>
        <v>0</v>
      </c>
      <c r="AW630">
        <f t="shared" si="470"/>
        <v>0</v>
      </c>
      <c r="AX630" s="6">
        <f t="shared" si="473"/>
        <v>0</v>
      </c>
      <c r="AY630">
        <f t="shared" si="469"/>
        <v>0</v>
      </c>
    </row>
    <row r="631" spans="46:51" x14ac:dyDescent="0.25">
      <c r="AT631" t="s">
        <v>460</v>
      </c>
      <c r="AU631">
        <f t="shared" si="471"/>
        <v>0</v>
      </c>
      <c r="AV631" s="8">
        <f t="shared" si="472"/>
        <v>0</v>
      </c>
      <c r="AW631">
        <f t="shared" si="470"/>
        <v>0</v>
      </c>
      <c r="AX631" s="6">
        <f t="shared" si="473"/>
        <v>0</v>
      </c>
      <c r="AY631">
        <f t="shared" si="469"/>
        <v>0</v>
      </c>
    </row>
    <row r="632" spans="46:51" x14ac:dyDescent="0.25">
      <c r="AT632" t="s">
        <v>466</v>
      </c>
      <c r="AU632">
        <f t="shared" si="471"/>
        <v>0</v>
      </c>
      <c r="AV632" s="8">
        <f t="shared" si="472"/>
        <v>0</v>
      </c>
      <c r="AW632">
        <f t="shared" si="470"/>
        <v>0</v>
      </c>
      <c r="AX632" s="6">
        <f t="shared" si="473"/>
        <v>0</v>
      </c>
      <c r="AY632">
        <f t="shared" si="469"/>
        <v>0</v>
      </c>
    </row>
    <row r="633" spans="46:51" x14ac:dyDescent="0.25">
      <c r="AT633" t="s">
        <v>465</v>
      </c>
      <c r="AU633">
        <f t="shared" si="471"/>
        <v>7.9423337326127816E-2</v>
      </c>
      <c r="AV633" s="8">
        <f t="shared" si="472"/>
        <v>1</v>
      </c>
      <c r="AW633">
        <f t="shared" si="470"/>
        <v>7.9423337326127816E-2</v>
      </c>
      <c r="AX633" s="6">
        <f t="shared" si="473"/>
        <v>0</v>
      </c>
      <c r="AY633">
        <f t="shared" si="469"/>
        <v>1</v>
      </c>
    </row>
    <row r="634" spans="46:51" x14ac:dyDescent="0.25">
      <c r="AT634" t="s">
        <v>462</v>
      </c>
      <c r="AU634">
        <f t="shared" si="471"/>
        <v>1.1913500598919171</v>
      </c>
      <c r="AV634" s="8">
        <f t="shared" si="472"/>
        <v>1</v>
      </c>
      <c r="AW634">
        <f t="shared" si="470"/>
        <v>1.1913500598919171</v>
      </c>
      <c r="AX634" s="6">
        <f t="shared" si="473"/>
        <v>0</v>
      </c>
      <c r="AY634">
        <f t="shared" si="469"/>
        <v>1</v>
      </c>
    </row>
    <row r="635" spans="46:51" x14ac:dyDescent="0.25">
      <c r="AT635" t="s">
        <v>463</v>
      </c>
      <c r="AU635">
        <f t="shared" si="471"/>
        <v>0.95308004791353385</v>
      </c>
      <c r="AV635" s="8">
        <f t="shared" si="472"/>
        <v>1</v>
      </c>
      <c r="AW635">
        <f t="shared" si="470"/>
        <v>0.95308004791353385</v>
      </c>
      <c r="AX635" s="6">
        <f t="shared" si="473"/>
        <v>0</v>
      </c>
      <c r="AY635">
        <f t="shared" si="469"/>
        <v>1</v>
      </c>
    </row>
    <row r="636" spans="46:51" x14ac:dyDescent="0.25">
      <c r="AT636" t="s">
        <v>464</v>
      </c>
      <c r="AU636">
        <f t="shared" si="471"/>
        <v>0.15884667465225563</v>
      </c>
      <c r="AV636" s="8">
        <f t="shared" si="472"/>
        <v>1</v>
      </c>
      <c r="AW636">
        <f t="shared" si="470"/>
        <v>0.15884667465225563</v>
      </c>
      <c r="AX636" s="6">
        <f t="shared" si="473"/>
        <v>0</v>
      </c>
      <c r="AY636">
        <f t="shared" si="469"/>
        <v>1</v>
      </c>
    </row>
    <row r="637" spans="46:51" x14ac:dyDescent="0.25">
      <c r="AT637" t="s">
        <v>469</v>
      </c>
      <c r="AU637">
        <f t="shared" si="471"/>
        <v>0.23827001197838346</v>
      </c>
      <c r="AV637" s="8">
        <f t="shared" si="472"/>
        <v>1</v>
      </c>
      <c r="AW637">
        <f t="shared" si="470"/>
        <v>0.23827001197838346</v>
      </c>
      <c r="AX637" s="6">
        <f t="shared" si="473"/>
        <v>0</v>
      </c>
      <c r="AY637">
        <f t="shared" si="469"/>
        <v>1</v>
      </c>
    </row>
    <row r="638" spans="46:51" x14ac:dyDescent="0.25">
      <c r="AT638" t="s">
        <v>468</v>
      </c>
      <c r="AU638">
        <f t="shared" si="471"/>
        <v>0.39711668663063904</v>
      </c>
      <c r="AV638" s="8">
        <f t="shared" si="472"/>
        <v>1</v>
      </c>
      <c r="AW638">
        <f t="shared" si="470"/>
        <v>0.39711668663063904</v>
      </c>
      <c r="AX638" s="6">
        <f t="shared" si="473"/>
        <v>0</v>
      </c>
      <c r="AY638">
        <f t="shared" si="469"/>
        <v>1</v>
      </c>
    </row>
    <row r="639" spans="46:51" x14ac:dyDescent="0.25">
      <c r="AT639" t="s">
        <v>472</v>
      </c>
      <c r="AU639">
        <f t="shared" si="471"/>
        <v>0</v>
      </c>
      <c r="AV639" s="8">
        <f t="shared" si="472"/>
        <v>0</v>
      </c>
      <c r="AW639">
        <f t="shared" si="470"/>
        <v>0</v>
      </c>
      <c r="AX639" s="6">
        <f t="shared" si="473"/>
        <v>0</v>
      </c>
      <c r="AY639">
        <f t="shared" si="469"/>
        <v>0</v>
      </c>
    </row>
    <row r="640" spans="46:51" x14ac:dyDescent="0.25">
      <c r="AT640" t="s">
        <v>471</v>
      </c>
      <c r="AU640">
        <f t="shared" si="471"/>
        <v>0.15884667465225563</v>
      </c>
      <c r="AV640" s="8">
        <f t="shared" si="472"/>
        <v>1</v>
      </c>
      <c r="AW640">
        <f t="shared" si="470"/>
        <v>0.15884667465225563</v>
      </c>
      <c r="AX640" s="6">
        <f t="shared" si="473"/>
        <v>0</v>
      </c>
      <c r="AY640">
        <f t="shared" si="469"/>
        <v>1</v>
      </c>
    </row>
    <row r="641" spans="46:51" x14ac:dyDescent="0.25">
      <c r="AT641" t="s">
        <v>470</v>
      </c>
      <c r="AU641">
        <f t="shared" si="471"/>
        <v>0.15884667465225563</v>
      </c>
      <c r="AV641" s="8">
        <f t="shared" si="472"/>
        <v>1</v>
      </c>
      <c r="AW641">
        <f t="shared" si="470"/>
        <v>0.15884667465225563</v>
      </c>
      <c r="AX641" s="6">
        <f t="shared" si="473"/>
        <v>0</v>
      </c>
      <c r="AY641">
        <f t="shared" si="469"/>
        <v>1</v>
      </c>
    </row>
    <row r="642" spans="46:51" x14ac:dyDescent="0.25">
      <c r="AT642" t="s">
        <v>473</v>
      </c>
      <c r="AU642">
        <f t="shared" si="471"/>
        <v>7.9423337326127816E-2</v>
      </c>
      <c r="AV642" s="8">
        <f t="shared" si="472"/>
        <v>1</v>
      </c>
      <c r="AW642">
        <f t="shared" si="470"/>
        <v>7.9423337326127816E-2</v>
      </c>
      <c r="AX642" s="6">
        <f t="shared" si="473"/>
        <v>0</v>
      </c>
      <c r="AY642">
        <f t="shared" si="469"/>
        <v>1</v>
      </c>
    </row>
    <row r="643" spans="46:51" x14ac:dyDescent="0.25">
      <c r="AT643" t="s">
        <v>474</v>
      </c>
      <c r="AU643">
        <f t="shared" si="471"/>
        <v>0</v>
      </c>
      <c r="AV643" s="8">
        <f t="shared" si="472"/>
        <v>0</v>
      </c>
      <c r="AW643">
        <f t="shared" si="470"/>
        <v>0</v>
      </c>
      <c r="AX643" s="6">
        <f t="shared" si="473"/>
        <v>0</v>
      </c>
      <c r="AY643">
        <f t="shared" si="469"/>
        <v>0</v>
      </c>
    </row>
    <row r="644" spans="46:51" x14ac:dyDescent="0.25">
      <c r="AT644" t="s">
        <v>475</v>
      </c>
      <c r="AU644">
        <f t="shared" si="471"/>
        <v>0</v>
      </c>
      <c r="AV644" s="8">
        <f t="shared" si="472"/>
        <v>0</v>
      </c>
      <c r="AW644">
        <f t="shared" si="470"/>
        <v>0</v>
      </c>
      <c r="AX644" s="6">
        <f t="shared" si="473"/>
        <v>0</v>
      </c>
      <c r="AY644">
        <f t="shared" si="469"/>
        <v>0</v>
      </c>
    </row>
    <row r="645" spans="46:51" x14ac:dyDescent="0.25">
      <c r="AT645" t="s">
        <v>483</v>
      </c>
      <c r="AU645">
        <f t="shared" si="471"/>
        <v>0</v>
      </c>
      <c r="AV645" s="8">
        <f t="shared" si="472"/>
        <v>0</v>
      </c>
      <c r="AW645">
        <f t="shared" si="470"/>
        <v>0</v>
      </c>
      <c r="AX645" s="6">
        <f t="shared" si="473"/>
        <v>0</v>
      </c>
      <c r="AY645">
        <f t="shared" si="469"/>
        <v>0</v>
      </c>
    </row>
    <row r="646" spans="46:51" x14ac:dyDescent="0.25">
      <c r="AT646" t="s">
        <v>477</v>
      </c>
      <c r="AU646">
        <f t="shared" si="471"/>
        <v>7.9423337326127816E-2</v>
      </c>
      <c r="AV646" s="8">
        <f t="shared" si="472"/>
        <v>1</v>
      </c>
      <c r="AW646">
        <f t="shared" si="470"/>
        <v>7.9423337326127816E-2</v>
      </c>
      <c r="AX646" s="6">
        <f t="shared" si="473"/>
        <v>0</v>
      </c>
      <c r="AY646">
        <f t="shared" si="469"/>
        <v>1</v>
      </c>
    </row>
    <row r="647" spans="46:51" x14ac:dyDescent="0.25">
      <c r="AT647" t="s">
        <v>476</v>
      </c>
      <c r="AU647">
        <f t="shared" si="471"/>
        <v>0</v>
      </c>
      <c r="AV647" s="8">
        <f t="shared" si="472"/>
        <v>0</v>
      </c>
      <c r="AW647">
        <f t="shared" si="470"/>
        <v>0</v>
      </c>
      <c r="AX647" s="6">
        <f t="shared" si="473"/>
        <v>0</v>
      </c>
      <c r="AY647">
        <f t="shared" si="469"/>
        <v>0</v>
      </c>
    </row>
    <row r="648" spans="46:51" x14ac:dyDescent="0.25">
      <c r="AT648" t="s">
        <v>478</v>
      </c>
      <c r="AU648">
        <f t="shared" si="471"/>
        <v>0</v>
      </c>
      <c r="AV648" s="8">
        <f t="shared" si="472"/>
        <v>0</v>
      </c>
      <c r="AW648">
        <f t="shared" si="470"/>
        <v>0</v>
      </c>
      <c r="AX648" s="6">
        <f t="shared" si="473"/>
        <v>0</v>
      </c>
      <c r="AY648">
        <f t="shared" si="469"/>
        <v>0</v>
      </c>
    </row>
    <row r="649" spans="46:51" x14ac:dyDescent="0.25">
      <c r="AT649" t="s">
        <v>479</v>
      </c>
      <c r="AU649">
        <f t="shared" si="471"/>
        <v>0</v>
      </c>
      <c r="AV649" s="8">
        <f t="shared" si="472"/>
        <v>0</v>
      </c>
      <c r="AW649">
        <f t="shared" si="470"/>
        <v>0</v>
      </c>
      <c r="AX649" s="6">
        <f t="shared" si="473"/>
        <v>0</v>
      </c>
      <c r="AY649">
        <f t="shared" si="469"/>
        <v>0</v>
      </c>
    </row>
    <row r="650" spans="46:51" x14ac:dyDescent="0.25">
      <c r="AT650" t="s">
        <v>481</v>
      </c>
      <c r="AU650">
        <f t="shared" si="471"/>
        <v>0</v>
      </c>
      <c r="AV650" s="8">
        <f t="shared" si="472"/>
        <v>0</v>
      </c>
      <c r="AW650">
        <f t="shared" si="470"/>
        <v>0</v>
      </c>
      <c r="AX650" s="6">
        <f t="shared" si="473"/>
        <v>0</v>
      </c>
      <c r="AY650">
        <f t="shared" si="469"/>
        <v>0</v>
      </c>
    </row>
    <row r="651" spans="46:51" x14ac:dyDescent="0.25">
      <c r="AT651" t="s">
        <v>480</v>
      </c>
      <c r="AU651">
        <f t="shared" si="471"/>
        <v>0</v>
      </c>
      <c r="AV651" s="8">
        <f t="shared" si="472"/>
        <v>0</v>
      </c>
      <c r="AW651">
        <f t="shared" si="470"/>
        <v>0</v>
      </c>
      <c r="AX651" s="6">
        <f t="shared" si="473"/>
        <v>0</v>
      </c>
      <c r="AY651">
        <f t="shared" si="469"/>
        <v>0</v>
      </c>
    </row>
    <row r="652" spans="46:51" x14ac:dyDescent="0.25">
      <c r="AT652" t="s">
        <v>482</v>
      </c>
      <c r="AU652">
        <f t="shared" si="471"/>
        <v>0</v>
      </c>
      <c r="AV652" s="8">
        <f t="shared" si="472"/>
        <v>0</v>
      </c>
      <c r="AW652">
        <f t="shared" si="470"/>
        <v>0</v>
      </c>
      <c r="AX652" s="6">
        <f t="shared" si="473"/>
        <v>0</v>
      </c>
      <c r="AY652">
        <f t="shared" si="469"/>
        <v>0</v>
      </c>
    </row>
    <row r="653" spans="46:51" x14ac:dyDescent="0.25">
      <c r="AT653" t="s">
        <v>519</v>
      </c>
      <c r="AU653">
        <f t="shared" si="471"/>
        <v>0</v>
      </c>
      <c r="AV653" s="8">
        <f t="shared" si="472"/>
        <v>0</v>
      </c>
      <c r="AW653">
        <f t="shared" si="470"/>
        <v>0</v>
      </c>
      <c r="AX653" s="6">
        <f t="shared" si="473"/>
        <v>0</v>
      </c>
      <c r="AY653">
        <f t="shared" si="469"/>
        <v>0</v>
      </c>
    </row>
    <row r="654" spans="46:51" x14ac:dyDescent="0.25">
      <c r="AT654" t="s">
        <v>485</v>
      </c>
      <c r="AU654">
        <f t="shared" si="471"/>
        <v>0</v>
      </c>
      <c r="AV654" s="8">
        <f t="shared" si="472"/>
        <v>0</v>
      </c>
      <c r="AW654">
        <f t="shared" si="470"/>
        <v>0</v>
      </c>
      <c r="AX654" s="6">
        <f t="shared" si="473"/>
        <v>0</v>
      </c>
      <c r="AY654">
        <f t="shared" si="469"/>
        <v>0</v>
      </c>
    </row>
    <row r="655" spans="46:51" x14ac:dyDescent="0.25">
      <c r="AT655" t="s">
        <v>484</v>
      </c>
      <c r="AU655">
        <f t="shared" si="471"/>
        <v>0</v>
      </c>
      <c r="AV655" s="8">
        <f t="shared" si="472"/>
        <v>0</v>
      </c>
      <c r="AW655">
        <f t="shared" si="470"/>
        <v>0</v>
      </c>
      <c r="AX655" s="6">
        <f t="shared" si="473"/>
        <v>0</v>
      </c>
      <c r="AY655">
        <f t="shared" si="469"/>
        <v>0</v>
      </c>
    </row>
    <row r="656" spans="46:51" x14ac:dyDescent="0.25">
      <c r="AT656" t="s">
        <v>486</v>
      </c>
      <c r="AU656">
        <f t="shared" si="471"/>
        <v>0</v>
      </c>
      <c r="AV656" s="8">
        <f t="shared" si="472"/>
        <v>0</v>
      </c>
      <c r="AW656">
        <f t="shared" si="470"/>
        <v>0</v>
      </c>
      <c r="AX656" s="6">
        <f t="shared" si="473"/>
        <v>0</v>
      </c>
      <c r="AY656">
        <f t="shared" ref="AY656:AY719" si="474">COUNTIF(AU260:CH260, "&gt;.05")</f>
        <v>0</v>
      </c>
    </row>
    <row r="657" spans="46:51" x14ac:dyDescent="0.25">
      <c r="AT657" t="s">
        <v>487</v>
      </c>
      <c r="AU657">
        <f t="shared" si="471"/>
        <v>0.15884667465225563</v>
      </c>
      <c r="AV657" s="8">
        <f t="shared" si="472"/>
        <v>1</v>
      </c>
      <c r="AW657">
        <f t="shared" ref="AW657:AW720" si="475">AU657*AV657</f>
        <v>0.15884667465225563</v>
      </c>
      <c r="AX657" s="6">
        <f t="shared" si="473"/>
        <v>0</v>
      </c>
      <c r="AY657">
        <f t="shared" si="474"/>
        <v>1</v>
      </c>
    </row>
    <row r="658" spans="46:51" x14ac:dyDescent="0.25">
      <c r="AT658" t="s">
        <v>488</v>
      </c>
      <c r="AU658">
        <f t="shared" ref="AU658:AU721" si="476">(AQ262/AU$399)*100</f>
        <v>0</v>
      </c>
      <c r="AV658" s="8">
        <f t="shared" ref="AV658:AV721" si="477">MAX(AU262:CH262)</f>
        <v>0</v>
      </c>
      <c r="AW658">
        <f t="shared" si="475"/>
        <v>0</v>
      </c>
      <c r="AX658" s="6">
        <f t="shared" ref="AX658:AX721" si="478">COUNTIF(AU262:CH262, "&lt;.05") - COUNTIF(AU262:CH262, "=0")</f>
        <v>0</v>
      </c>
      <c r="AY658">
        <f t="shared" si="474"/>
        <v>0</v>
      </c>
    </row>
    <row r="659" spans="46:51" x14ac:dyDescent="0.25">
      <c r="AT659" t="s">
        <v>493</v>
      </c>
      <c r="AU659">
        <f t="shared" si="476"/>
        <v>0</v>
      </c>
      <c r="AV659" s="8">
        <f t="shared" si="477"/>
        <v>0</v>
      </c>
      <c r="AW659">
        <f t="shared" si="475"/>
        <v>0</v>
      </c>
      <c r="AX659" s="6">
        <f t="shared" si="478"/>
        <v>0</v>
      </c>
      <c r="AY659">
        <f t="shared" si="474"/>
        <v>0</v>
      </c>
    </row>
    <row r="660" spans="46:51" x14ac:dyDescent="0.25">
      <c r="AT660" t="s">
        <v>492</v>
      </c>
      <c r="AU660">
        <f t="shared" si="476"/>
        <v>0.15884667465225563</v>
      </c>
      <c r="AV660" s="8">
        <f t="shared" si="477"/>
        <v>1</v>
      </c>
      <c r="AW660">
        <f t="shared" si="475"/>
        <v>0.15884667465225563</v>
      </c>
      <c r="AX660" s="6">
        <f t="shared" si="478"/>
        <v>0</v>
      </c>
      <c r="AY660">
        <f t="shared" si="474"/>
        <v>1</v>
      </c>
    </row>
    <row r="661" spans="46:51" x14ac:dyDescent="0.25">
      <c r="AT661" t="s">
        <v>489</v>
      </c>
      <c r="AU661">
        <f t="shared" si="476"/>
        <v>0.15884667465225563</v>
      </c>
      <c r="AV661" s="8">
        <f t="shared" si="477"/>
        <v>1</v>
      </c>
      <c r="AW661">
        <f t="shared" si="475"/>
        <v>0.15884667465225563</v>
      </c>
      <c r="AX661" s="6">
        <f t="shared" si="478"/>
        <v>0</v>
      </c>
      <c r="AY661">
        <f t="shared" si="474"/>
        <v>1</v>
      </c>
    </row>
    <row r="662" spans="46:51" x14ac:dyDescent="0.25">
      <c r="AT662" t="s">
        <v>490</v>
      </c>
      <c r="AU662">
        <f t="shared" si="476"/>
        <v>0.15884667465225563</v>
      </c>
      <c r="AV662" s="8">
        <f t="shared" si="477"/>
        <v>1</v>
      </c>
      <c r="AW662">
        <f t="shared" si="475"/>
        <v>0.15884667465225563</v>
      </c>
      <c r="AX662" s="6">
        <f t="shared" si="478"/>
        <v>0</v>
      </c>
      <c r="AY662">
        <f t="shared" si="474"/>
        <v>1</v>
      </c>
    </row>
    <row r="663" spans="46:51" x14ac:dyDescent="0.25">
      <c r="AT663" t="s">
        <v>491</v>
      </c>
      <c r="AU663">
        <f t="shared" si="476"/>
        <v>7.9423337326127816E-2</v>
      </c>
      <c r="AV663" s="8">
        <f t="shared" si="477"/>
        <v>1</v>
      </c>
      <c r="AW663">
        <f t="shared" si="475"/>
        <v>7.9423337326127816E-2</v>
      </c>
      <c r="AX663" s="6">
        <f t="shared" si="478"/>
        <v>0</v>
      </c>
      <c r="AY663">
        <f t="shared" si="474"/>
        <v>1</v>
      </c>
    </row>
    <row r="664" spans="46:51" x14ac:dyDescent="0.25">
      <c r="AT664" t="s">
        <v>494</v>
      </c>
      <c r="AU664">
        <f t="shared" si="476"/>
        <v>0</v>
      </c>
      <c r="AV664" s="8">
        <f t="shared" si="477"/>
        <v>0</v>
      </c>
      <c r="AW664">
        <f t="shared" si="475"/>
        <v>0</v>
      </c>
      <c r="AX664" s="6">
        <f t="shared" si="478"/>
        <v>0</v>
      </c>
      <c r="AY664">
        <f t="shared" si="474"/>
        <v>0</v>
      </c>
    </row>
    <row r="665" spans="46:51" x14ac:dyDescent="0.25">
      <c r="AT665" t="s">
        <v>496</v>
      </c>
      <c r="AU665">
        <f t="shared" si="476"/>
        <v>7.9423337326127816E-2</v>
      </c>
      <c r="AV665" s="8">
        <f t="shared" si="477"/>
        <v>1</v>
      </c>
      <c r="AW665">
        <f t="shared" si="475"/>
        <v>7.9423337326127816E-2</v>
      </c>
      <c r="AX665" s="6">
        <f t="shared" si="478"/>
        <v>0</v>
      </c>
      <c r="AY665">
        <f t="shared" si="474"/>
        <v>1</v>
      </c>
    </row>
    <row r="666" spans="46:51" x14ac:dyDescent="0.25">
      <c r="AT666" t="s">
        <v>495</v>
      </c>
      <c r="AU666">
        <f t="shared" si="476"/>
        <v>7.9423337326127816E-2</v>
      </c>
      <c r="AV666" s="8">
        <f t="shared" si="477"/>
        <v>1</v>
      </c>
      <c r="AW666">
        <f t="shared" si="475"/>
        <v>7.9423337326127816E-2</v>
      </c>
      <c r="AX666" s="6">
        <f t="shared" si="478"/>
        <v>0</v>
      </c>
      <c r="AY666">
        <f t="shared" si="474"/>
        <v>1</v>
      </c>
    </row>
    <row r="667" spans="46:51" x14ac:dyDescent="0.25">
      <c r="AT667" t="s">
        <v>497</v>
      </c>
      <c r="AU667">
        <f t="shared" si="476"/>
        <v>0</v>
      </c>
      <c r="AV667" s="8">
        <f t="shared" si="477"/>
        <v>0</v>
      </c>
      <c r="AW667">
        <f t="shared" si="475"/>
        <v>0</v>
      </c>
      <c r="AX667" s="6">
        <f t="shared" si="478"/>
        <v>0</v>
      </c>
      <c r="AY667">
        <f t="shared" si="474"/>
        <v>0</v>
      </c>
    </row>
    <row r="668" spans="46:51" x14ac:dyDescent="0.25">
      <c r="AT668" t="s">
        <v>501</v>
      </c>
      <c r="AU668">
        <f t="shared" si="476"/>
        <v>0</v>
      </c>
      <c r="AV668" s="8">
        <f t="shared" si="477"/>
        <v>0</v>
      </c>
      <c r="AW668">
        <f t="shared" si="475"/>
        <v>0</v>
      </c>
      <c r="AX668" s="6">
        <f t="shared" si="478"/>
        <v>0</v>
      </c>
      <c r="AY668">
        <f t="shared" si="474"/>
        <v>0</v>
      </c>
    </row>
    <row r="669" spans="46:51" x14ac:dyDescent="0.25">
      <c r="AT669" t="s">
        <v>500</v>
      </c>
      <c r="AU669">
        <f t="shared" si="476"/>
        <v>7.9423337326127816E-2</v>
      </c>
      <c r="AV669" s="8">
        <f t="shared" si="477"/>
        <v>1</v>
      </c>
      <c r="AW669">
        <f t="shared" si="475"/>
        <v>7.9423337326127816E-2</v>
      </c>
      <c r="AX669" s="6">
        <f t="shared" si="478"/>
        <v>0</v>
      </c>
      <c r="AY669">
        <f t="shared" si="474"/>
        <v>1</v>
      </c>
    </row>
    <row r="670" spans="46:51" x14ac:dyDescent="0.25">
      <c r="AT670" t="s">
        <v>498</v>
      </c>
      <c r="AU670">
        <f t="shared" si="476"/>
        <v>7.9423337326127816E-2</v>
      </c>
      <c r="AV670" s="8">
        <f t="shared" si="477"/>
        <v>1</v>
      </c>
      <c r="AW670">
        <f t="shared" si="475"/>
        <v>7.9423337326127816E-2</v>
      </c>
      <c r="AX670" s="6">
        <f t="shared" si="478"/>
        <v>0</v>
      </c>
      <c r="AY670">
        <f t="shared" si="474"/>
        <v>1</v>
      </c>
    </row>
    <row r="671" spans="46:51" x14ac:dyDescent="0.25">
      <c r="AT671" t="s">
        <v>499</v>
      </c>
      <c r="AU671">
        <f t="shared" si="476"/>
        <v>1.6678900838486839</v>
      </c>
      <c r="AV671" s="8">
        <f t="shared" si="477"/>
        <v>1</v>
      </c>
      <c r="AW671">
        <f t="shared" si="475"/>
        <v>1.6678900838486839</v>
      </c>
      <c r="AX671" s="6">
        <f t="shared" si="478"/>
        <v>0</v>
      </c>
      <c r="AY671">
        <f t="shared" si="474"/>
        <v>1</v>
      </c>
    </row>
    <row r="672" spans="46:51" x14ac:dyDescent="0.25">
      <c r="AT672" t="s">
        <v>505</v>
      </c>
      <c r="AU672">
        <f t="shared" si="476"/>
        <v>7.9423337326127816E-2</v>
      </c>
      <c r="AV672" s="8">
        <f t="shared" si="477"/>
        <v>1</v>
      </c>
      <c r="AW672">
        <f t="shared" si="475"/>
        <v>7.9423337326127816E-2</v>
      </c>
      <c r="AX672" s="6">
        <f t="shared" si="478"/>
        <v>0</v>
      </c>
      <c r="AY672">
        <f t="shared" si="474"/>
        <v>1</v>
      </c>
    </row>
    <row r="673" spans="46:51" x14ac:dyDescent="0.25">
      <c r="AT673" t="s">
        <v>504</v>
      </c>
      <c r="AU673">
        <f t="shared" si="476"/>
        <v>0.23827001197838346</v>
      </c>
      <c r="AV673" s="8">
        <f t="shared" si="477"/>
        <v>1</v>
      </c>
      <c r="AW673">
        <f t="shared" si="475"/>
        <v>0.23827001197838346</v>
      </c>
      <c r="AX673" s="6">
        <f t="shared" si="478"/>
        <v>0</v>
      </c>
      <c r="AY673">
        <f t="shared" si="474"/>
        <v>1</v>
      </c>
    </row>
    <row r="674" spans="46:51" x14ac:dyDescent="0.25">
      <c r="AT674" t="s">
        <v>502</v>
      </c>
      <c r="AU674">
        <f t="shared" si="476"/>
        <v>0.15884667465225563</v>
      </c>
      <c r="AV674" s="8">
        <f t="shared" si="477"/>
        <v>1</v>
      </c>
      <c r="AW674">
        <f t="shared" si="475"/>
        <v>0.15884667465225563</v>
      </c>
      <c r="AX674" s="6">
        <f t="shared" si="478"/>
        <v>0</v>
      </c>
      <c r="AY674">
        <f t="shared" si="474"/>
        <v>1</v>
      </c>
    </row>
    <row r="675" spans="46:51" x14ac:dyDescent="0.25">
      <c r="AT675" t="s">
        <v>503</v>
      </c>
      <c r="AU675">
        <f t="shared" si="476"/>
        <v>0.63538669860902253</v>
      </c>
      <c r="AV675" s="8">
        <f t="shared" si="477"/>
        <v>1</v>
      </c>
      <c r="AW675">
        <f t="shared" si="475"/>
        <v>0.63538669860902253</v>
      </c>
      <c r="AX675" s="6">
        <f t="shared" si="478"/>
        <v>0</v>
      </c>
      <c r="AY675">
        <f t="shared" si="474"/>
        <v>1</v>
      </c>
    </row>
    <row r="676" spans="46:51" x14ac:dyDescent="0.25">
      <c r="AT676" t="s">
        <v>506</v>
      </c>
      <c r="AU676">
        <f t="shared" si="476"/>
        <v>0</v>
      </c>
      <c r="AV676" s="8">
        <f t="shared" si="477"/>
        <v>0</v>
      </c>
      <c r="AW676">
        <f t="shared" si="475"/>
        <v>0</v>
      </c>
      <c r="AX676" s="6">
        <f t="shared" si="478"/>
        <v>0</v>
      </c>
      <c r="AY676">
        <f t="shared" si="474"/>
        <v>0</v>
      </c>
    </row>
    <row r="677" spans="46:51" x14ac:dyDescent="0.25">
      <c r="AT677" t="s">
        <v>507</v>
      </c>
      <c r="AU677">
        <f t="shared" si="476"/>
        <v>0</v>
      </c>
      <c r="AV677" s="8">
        <f t="shared" si="477"/>
        <v>0</v>
      </c>
      <c r="AW677">
        <f t="shared" si="475"/>
        <v>0</v>
      </c>
      <c r="AX677" s="6">
        <f t="shared" si="478"/>
        <v>0</v>
      </c>
      <c r="AY677">
        <f t="shared" si="474"/>
        <v>0</v>
      </c>
    </row>
    <row r="678" spans="46:51" x14ac:dyDescent="0.25">
      <c r="AT678" t="s">
        <v>512</v>
      </c>
      <c r="AU678">
        <f t="shared" si="476"/>
        <v>0.31769334930451126</v>
      </c>
      <c r="AV678" s="8">
        <f t="shared" si="477"/>
        <v>1</v>
      </c>
      <c r="AW678">
        <f t="shared" si="475"/>
        <v>0.31769334930451126</v>
      </c>
      <c r="AX678" s="6">
        <f t="shared" si="478"/>
        <v>0</v>
      </c>
      <c r="AY678">
        <f t="shared" si="474"/>
        <v>1</v>
      </c>
    </row>
    <row r="679" spans="46:51" x14ac:dyDescent="0.25">
      <c r="AT679" t="s">
        <v>511</v>
      </c>
      <c r="AU679">
        <f t="shared" si="476"/>
        <v>0.23827001197838346</v>
      </c>
      <c r="AV679" s="8">
        <f t="shared" si="477"/>
        <v>1</v>
      </c>
      <c r="AW679">
        <f t="shared" si="475"/>
        <v>0.23827001197838346</v>
      </c>
      <c r="AX679" s="6">
        <f t="shared" si="478"/>
        <v>0</v>
      </c>
      <c r="AY679">
        <f t="shared" si="474"/>
        <v>1</v>
      </c>
    </row>
    <row r="680" spans="46:51" x14ac:dyDescent="0.25">
      <c r="AT680" t="s">
        <v>508</v>
      </c>
      <c r="AU680">
        <f t="shared" si="476"/>
        <v>0.23827001197838346</v>
      </c>
      <c r="AV680" s="8">
        <f t="shared" si="477"/>
        <v>1</v>
      </c>
      <c r="AW680">
        <f t="shared" si="475"/>
        <v>0.23827001197838346</v>
      </c>
      <c r="AX680" s="6">
        <f t="shared" si="478"/>
        <v>0</v>
      </c>
      <c r="AY680">
        <f t="shared" si="474"/>
        <v>1</v>
      </c>
    </row>
    <row r="681" spans="46:51" x14ac:dyDescent="0.25">
      <c r="AT681" t="s">
        <v>509</v>
      </c>
      <c r="AU681">
        <f t="shared" si="476"/>
        <v>0.15884667465225563</v>
      </c>
      <c r="AV681" s="8">
        <f t="shared" si="477"/>
        <v>1</v>
      </c>
      <c r="AW681">
        <f t="shared" si="475"/>
        <v>0.15884667465225563</v>
      </c>
      <c r="AX681" s="6">
        <f t="shared" si="478"/>
        <v>0</v>
      </c>
      <c r="AY681">
        <f t="shared" si="474"/>
        <v>1</v>
      </c>
    </row>
    <row r="682" spans="46:51" x14ac:dyDescent="0.25">
      <c r="AT682" t="s">
        <v>510</v>
      </c>
      <c r="AU682">
        <f t="shared" si="476"/>
        <v>7.9423337326127816E-2</v>
      </c>
      <c r="AV682" s="8">
        <f t="shared" si="477"/>
        <v>1</v>
      </c>
      <c r="AW682">
        <f t="shared" si="475"/>
        <v>7.9423337326127816E-2</v>
      </c>
      <c r="AX682" s="6">
        <f t="shared" si="478"/>
        <v>0</v>
      </c>
      <c r="AY682">
        <f t="shared" si="474"/>
        <v>1</v>
      </c>
    </row>
    <row r="683" spans="46:51" x14ac:dyDescent="0.25">
      <c r="AT683" t="s">
        <v>514</v>
      </c>
      <c r="AU683">
        <f t="shared" si="476"/>
        <v>1.0325033852396615</v>
      </c>
      <c r="AV683" s="8">
        <f t="shared" si="477"/>
        <v>1</v>
      </c>
      <c r="AW683">
        <f t="shared" si="475"/>
        <v>1.0325033852396615</v>
      </c>
      <c r="AX683" s="6">
        <f t="shared" si="478"/>
        <v>0</v>
      </c>
      <c r="AY683">
        <f t="shared" si="474"/>
        <v>1</v>
      </c>
    </row>
    <row r="684" spans="46:51" x14ac:dyDescent="0.25">
      <c r="AT684" t="s">
        <v>513</v>
      </c>
      <c r="AU684">
        <f t="shared" si="476"/>
        <v>0</v>
      </c>
      <c r="AV684" s="8">
        <f t="shared" si="477"/>
        <v>0</v>
      </c>
      <c r="AW684">
        <f t="shared" si="475"/>
        <v>0</v>
      </c>
      <c r="AX684" s="6">
        <f t="shared" si="478"/>
        <v>0</v>
      </c>
      <c r="AY684">
        <f t="shared" si="474"/>
        <v>0</v>
      </c>
    </row>
    <row r="685" spans="46:51" x14ac:dyDescent="0.25">
      <c r="AT685" t="s">
        <v>516</v>
      </c>
      <c r="AU685">
        <f t="shared" si="476"/>
        <v>0</v>
      </c>
      <c r="AV685" s="8">
        <f t="shared" si="477"/>
        <v>0</v>
      </c>
      <c r="AW685">
        <f t="shared" si="475"/>
        <v>0</v>
      </c>
      <c r="AX685" s="6">
        <f t="shared" si="478"/>
        <v>0</v>
      </c>
      <c r="AY685">
        <f t="shared" si="474"/>
        <v>0</v>
      </c>
    </row>
    <row r="686" spans="46:51" x14ac:dyDescent="0.25">
      <c r="AT686" t="s">
        <v>515</v>
      </c>
      <c r="AU686">
        <f t="shared" si="476"/>
        <v>0.23827001197838346</v>
      </c>
      <c r="AV686" s="8">
        <f t="shared" si="477"/>
        <v>1</v>
      </c>
      <c r="AW686">
        <f t="shared" si="475"/>
        <v>0.23827001197838346</v>
      </c>
      <c r="AX686" s="6">
        <f t="shared" si="478"/>
        <v>0</v>
      </c>
      <c r="AY686">
        <f t="shared" si="474"/>
        <v>1</v>
      </c>
    </row>
    <row r="687" spans="46:51" x14ac:dyDescent="0.25">
      <c r="AT687" t="s">
        <v>517</v>
      </c>
      <c r="AU687">
        <f t="shared" si="476"/>
        <v>0.39711668663063904</v>
      </c>
      <c r="AV687" s="8">
        <f t="shared" si="477"/>
        <v>1</v>
      </c>
      <c r="AW687">
        <f t="shared" si="475"/>
        <v>0.39711668663063904</v>
      </c>
      <c r="AX687" s="6">
        <f t="shared" si="478"/>
        <v>0</v>
      </c>
      <c r="AY687">
        <f t="shared" si="474"/>
        <v>1</v>
      </c>
    </row>
    <row r="688" spans="46:51" x14ac:dyDescent="0.25">
      <c r="AT688" t="s">
        <v>518</v>
      </c>
      <c r="AU688">
        <f t="shared" si="476"/>
        <v>0</v>
      </c>
      <c r="AV688" s="8">
        <f t="shared" si="477"/>
        <v>0</v>
      </c>
      <c r="AW688">
        <f t="shared" si="475"/>
        <v>0</v>
      </c>
      <c r="AX688" s="6">
        <f t="shared" si="478"/>
        <v>0</v>
      </c>
      <c r="AY688">
        <f t="shared" si="474"/>
        <v>0</v>
      </c>
    </row>
    <row r="689" spans="46:51" x14ac:dyDescent="0.25">
      <c r="AT689" t="s">
        <v>521</v>
      </c>
      <c r="AU689">
        <f t="shared" si="476"/>
        <v>0.23827001197838346</v>
      </c>
      <c r="AV689" s="8">
        <f t="shared" si="477"/>
        <v>1</v>
      </c>
      <c r="AW689">
        <f t="shared" si="475"/>
        <v>0.23827001197838346</v>
      </c>
      <c r="AX689" s="6">
        <f t="shared" si="478"/>
        <v>0</v>
      </c>
      <c r="AY689">
        <f t="shared" si="474"/>
        <v>1</v>
      </c>
    </row>
    <row r="690" spans="46:51" x14ac:dyDescent="0.25">
      <c r="AT690" t="s">
        <v>520</v>
      </c>
      <c r="AU690">
        <f t="shared" si="476"/>
        <v>7.9423337326127816E-2</v>
      </c>
      <c r="AV690" s="8">
        <f t="shared" si="477"/>
        <v>1</v>
      </c>
      <c r="AW690">
        <f t="shared" si="475"/>
        <v>7.9423337326127816E-2</v>
      </c>
      <c r="AX690" s="6">
        <f t="shared" si="478"/>
        <v>0</v>
      </c>
      <c r="AY690">
        <f t="shared" si="474"/>
        <v>1</v>
      </c>
    </row>
    <row r="691" spans="46:51" x14ac:dyDescent="0.25">
      <c r="AT691" t="s">
        <v>523</v>
      </c>
      <c r="AU691">
        <f t="shared" si="476"/>
        <v>1.1913500598919171</v>
      </c>
      <c r="AV691" s="8">
        <f t="shared" si="477"/>
        <v>1</v>
      </c>
      <c r="AW691">
        <f t="shared" si="475"/>
        <v>1.1913500598919171</v>
      </c>
      <c r="AX691" s="6">
        <f t="shared" si="478"/>
        <v>0</v>
      </c>
      <c r="AY691">
        <f t="shared" si="474"/>
        <v>1</v>
      </c>
    </row>
    <row r="692" spans="46:51" x14ac:dyDescent="0.25">
      <c r="AT692" t="s">
        <v>522</v>
      </c>
      <c r="AU692">
        <f t="shared" si="476"/>
        <v>0.15884667465225563</v>
      </c>
      <c r="AV692" s="8">
        <f t="shared" si="477"/>
        <v>1</v>
      </c>
      <c r="AW692">
        <f t="shared" si="475"/>
        <v>0.15884667465225563</v>
      </c>
      <c r="AX692" s="6">
        <f t="shared" si="478"/>
        <v>0</v>
      </c>
      <c r="AY692">
        <f t="shared" si="474"/>
        <v>1</v>
      </c>
    </row>
    <row r="693" spans="46:51" x14ac:dyDescent="0.25">
      <c r="AT693" t="s">
        <v>527</v>
      </c>
      <c r="AU693">
        <f t="shared" si="476"/>
        <v>0.23827001197838346</v>
      </c>
      <c r="AV693" s="8">
        <f t="shared" si="477"/>
        <v>1</v>
      </c>
      <c r="AW693">
        <f t="shared" si="475"/>
        <v>0.23827001197838346</v>
      </c>
      <c r="AX693" s="6">
        <f t="shared" si="478"/>
        <v>0</v>
      </c>
      <c r="AY693">
        <f t="shared" si="474"/>
        <v>1</v>
      </c>
    </row>
    <row r="694" spans="46:51" x14ac:dyDescent="0.25">
      <c r="AT694" t="s">
        <v>524</v>
      </c>
      <c r="AU694">
        <f t="shared" si="476"/>
        <v>0</v>
      </c>
      <c r="AV694" s="8">
        <f t="shared" si="477"/>
        <v>0</v>
      </c>
      <c r="AW694">
        <f t="shared" si="475"/>
        <v>0</v>
      </c>
      <c r="AX694" s="6">
        <f t="shared" si="478"/>
        <v>0</v>
      </c>
      <c r="AY694">
        <f t="shared" si="474"/>
        <v>0</v>
      </c>
    </row>
    <row r="695" spans="46:51" x14ac:dyDescent="0.25">
      <c r="AT695" t="s">
        <v>526</v>
      </c>
      <c r="AU695">
        <f t="shared" si="476"/>
        <v>0.15884667465225563</v>
      </c>
      <c r="AV695" s="8">
        <f t="shared" si="477"/>
        <v>1</v>
      </c>
      <c r="AW695">
        <f t="shared" si="475"/>
        <v>0.15884667465225563</v>
      </c>
      <c r="AX695" s="6">
        <f t="shared" si="478"/>
        <v>0</v>
      </c>
      <c r="AY695">
        <f t="shared" si="474"/>
        <v>1</v>
      </c>
    </row>
    <row r="696" spans="46:51" x14ac:dyDescent="0.25">
      <c r="AT696" t="s">
        <v>525</v>
      </c>
      <c r="AU696">
        <f t="shared" si="476"/>
        <v>0</v>
      </c>
      <c r="AV696" s="8">
        <f t="shared" si="477"/>
        <v>0</v>
      </c>
      <c r="AW696">
        <f t="shared" si="475"/>
        <v>0</v>
      </c>
      <c r="AX696" s="6">
        <f t="shared" si="478"/>
        <v>0</v>
      </c>
      <c r="AY696">
        <f t="shared" si="474"/>
        <v>0</v>
      </c>
    </row>
    <row r="697" spans="46:51" x14ac:dyDescent="0.25">
      <c r="AT697" t="s">
        <v>531</v>
      </c>
      <c r="AU697">
        <f t="shared" si="476"/>
        <v>0.15884667465225563</v>
      </c>
      <c r="AV697" s="8">
        <f t="shared" si="477"/>
        <v>1</v>
      </c>
      <c r="AW697">
        <f t="shared" si="475"/>
        <v>0.15884667465225563</v>
      </c>
      <c r="AX697" s="6">
        <f t="shared" si="478"/>
        <v>0</v>
      </c>
      <c r="AY697">
        <f t="shared" si="474"/>
        <v>1</v>
      </c>
    </row>
    <row r="698" spans="46:51" x14ac:dyDescent="0.25">
      <c r="AT698" t="s">
        <v>529</v>
      </c>
      <c r="AU698">
        <f t="shared" si="476"/>
        <v>7.9423337326127816E-2</v>
      </c>
      <c r="AV698" s="8">
        <f t="shared" si="477"/>
        <v>1</v>
      </c>
      <c r="AW698">
        <f t="shared" si="475"/>
        <v>7.9423337326127816E-2</v>
      </c>
      <c r="AX698" s="6">
        <f t="shared" si="478"/>
        <v>0</v>
      </c>
      <c r="AY698">
        <f t="shared" si="474"/>
        <v>1</v>
      </c>
    </row>
    <row r="699" spans="46:51" x14ac:dyDescent="0.25">
      <c r="AT699" t="s">
        <v>528</v>
      </c>
      <c r="AU699">
        <f t="shared" si="476"/>
        <v>0</v>
      </c>
      <c r="AV699" s="8">
        <f t="shared" si="477"/>
        <v>0</v>
      </c>
      <c r="AW699">
        <f t="shared" si="475"/>
        <v>0</v>
      </c>
      <c r="AX699" s="6">
        <f t="shared" si="478"/>
        <v>0</v>
      </c>
      <c r="AY699">
        <f t="shared" si="474"/>
        <v>0</v>
      </c>
    </row>
    <row r="700" spans="46:51" x14ac:dyDescent="0.25">
      <c r="AT700" t="s">
        <v>530</v>
      </c>
      <c r="AU700">
        <f t="shared" si="476"/>
        <v>0</v>
      </c>
      <c r="AV700" s="8">
        <f t="shared" si="477"/>
        <v>0</v>
      </c>
      <c r="AW700">
        <f t="shared" si="475"/>
        <v>0</v>
      </c>
      <c r="AX700" s="6">
        <f t="shared" si="478"/>
        <v>0</v>
      </c>
      <c r="AY700">
        <f t="shared" si="474"/>
        <v>0</v>
      </c>
    </row>
    <row r="701" spans="46:51" x14ac:dyDescent="0.25">
      <c r="AT701" t="s">
        <v>535</v>
      </c>
      <c r="AU701">
        <f t="shared" si="476"/>
        <v>0.15884667465225563</v>
      </c>
      <c r="AV701" s="8">
        <f t="shared" si="477"/>
        <v>1</v>
      </c>
      <c r="AW701">
        <f t="shared" si="475"/>
        <v>0.15884667465225563</v>
      </c>
      <c r="AX701" s="6">
        <f t="shared" si="478"/>
        <v>0</v>
      </c>
      <c r="AY701">
        <f t="shared" si="474"/>
        <v>1</v>
      </c>
    </row>
    <row r="702" spans="46:51" x14ac:dyDescent="0.25">
      <c r="AT702" t="s">
        <v>532</v>
      </c>
      <c r="AU702">
        <f t="shared" si="476"/>
        <v>0</v>
      </c>
      <c r="AV702" s="8">
        <f t="shared" si="477"/>
        <v>0</v>
      </c>
      <c r="AW702">
        <f t="shared" si="475"/>
        <v>0</v>
      </c>
      <c r="AX702" s="6">
        <f t="shared" si="478"/>
        <v>0</v>
      </c>
      <c r="AY702">
        <f t="shared" si="474"/>
        <v>0</v>
      </c>
    </row>
    <row r="703" spans="46:51" x14ac:dyDescent="0.25">
      <c r="AT703" t="s">
        <v>533</v>
      </c>
      <c r="AU703">
        <f t="shared" si="476"/>
        <v>7.9423337326127816E-2</v>
      </c>
      <c r="AV703" s="8">
        <f t="shared" si="477"/>
        <v>1</v>
      </c>
      <c r="AW703">
        <f t="shared" si="475"/>
        <v>7.9423337326127816E-2</v>
      </c>
      <c r="AX703" s="6">
        <f t="shared" si="478"/>
        <v>0</v>
      </c>
      <c r="AY703">
        <f t="shared" si="474"/>
        <v>1</v>
      </c>
    </row>
    <row r="704" spans="46:51" x14ac:dyDescent="0.25">
      <c r="AT704" t="s">
        <v>534</v>
      </c>
      <c r="AU704">
        <f t="shared" si="476"/>
        <v>2.0650067704793229</v>
      </c>
      <c r="AV704" s="8">
        <f t="shared" si="477"/>
        <v>1</v>
      </c>
      <c r="AW704">
        <f t="shared" si="475"/>
        <v>2.0650067704793229</v>
      </c>
      <c r="AX704" s="6">
        <f t="shared" si="478"/>
        <v>0</v>
      </c>
      <c r="AY704">
        <f t="shared" si="474"/>
        <v>1</v>
      </c>
    </row>
    <row r="705" spans="46:51" x14ac:dyDescent="0.25">
      <c r="AT705" t="s">
        <v>537</v>
      </c>
      <c r="AU705">
        <f t="shared" si="476"/>
        <v>0.47654002395676692</v>
      </c>
      <c r="AV705" s="8">
        <f t="shared" si="477"/>
        <v>1</v>
      </c>
      <c r="AW705">
        <f t="shared" si="475"/>
        <v>0.47654002395676692</v>
      </c>
      <c r="AX705" s="6">
        <f t="shared" si="478"/>
        <v>0</v>
      </c>
      <c r="AY705">
        <f t="shared" si="474"/>
        <v>1</v>
      </c>
    </row>
    <row r="706" spans="46:51" x14ac:dyDescent="0.25">
      <c r="AT706" t="s">
        <v>536</v>
      </c>
      <c r="AU706">
        <f t="shared" si="476"/>
        <v>7.9423337326127816E-2</v>
      </c>
      <c r="AV706" s="8">
        <f t="shared" si="477"/>
        <v>1</v>
      </c>
      <c r="AW706">
        <f t="shared" si="475"/>
        <v>7.9423337326127816E-2</v>
      </c>
      <c r="AX706" s="6">
        <f t="shared" si="478"/>
        <v>0</v>
      </c>
      <c r="AY706">
        <f t="shared" si="474"/>
        <v>1</v>
      </c>
    </row>
    <row r="707" spans="46:51" x14ac:dyDescent="0.25">
      <c r="AT707" t="s">
        <v>539</v>
      </c>
      <c r="AU707">
        <f t="shared" si="476"/>
        <v>0.39711668663063904</v>
      </c>
      <c r="AV707" s="8">
        <f t="shared" si="477"/>
        <v>1</v>
      </c>
      <c r="AW707">
        <f t="shared" si="475"/>
        <v>0.39711668663063904</v>
      </c>
      <c r="AX707" s="6">
        <f t="shared" si="478"/>
        <v>0</v>
      </c>
      <c r="AY707">
        <f t="shared" si="474"/>
        <v>1</v>
      </c>
    </row>
    <row r="708" spans="46:51" x14ac:dyDescent="0.25">
      <c r="AT708" t="s">
        <v>538</v>
      </c>
      <c r="AU708">
        <f t="shared" si="476"/>
        <v>0.47654002395676692</v>
      </c>
      <c r="AV708" s="8">
        <f t="shared" si="477"/>
        <v>1</v>
      </c>
      <c r="AW708">
        <f t="shared" si="475"/>
        <v>0.47654002395676692</v>
      </c>
      <c r="AX708" s="6">
        <f t="shared" si="478"/>
        <v>0</v>
      </c>
      <c r="AY708">
        <f t="shared" si="474"/>
        <v>1</v>
      </c>
    </row>
    <row r="709" spans="46:51" x14ac:dyDescent="0.25">
      <c r="AT709" t="s">
        <v>555</v>
      </c>
      <c r="AU709">
        <f t="shared" si="476"/>
        <v>0</v>
      </c>
      <c r="AV709" s="8">
        <f t="shared" si="477"/>
        <v>0</v>
      </c>
      <c r="AW709">
        <f t="shared" si="475"/>
        <v>0</v>
      </c>
      <c r="AX709" s="6">
        <f t="shared" si="478"/>
        <v>0</v>
      </c>
      <c r="AY709">
        <f t="shared" si="474"/>
        <v>0</v>
      </c>
    </row>
    <row r="710" spans="46:51" x14ac:dyDescent="0.25">
      <c r="AT710" t="s">
        <v>549</v>
      </c>
      <c r="AU710">
        <f t="shared" si="476"/>
        <v>0</v>
      </c>
      <c r="AV710" s="8">
        <f t="shared" si="477"/>
        <v>0</v>
      </c>
      <c r="AW710">
        <f t="shared" si="475"/>
        <v>0</v>
      </c>
      <c r="AX710" s="6">
        <f t="shared" si="478"/>
        <v>0</v>
      </c>
      <c r="AY710">
        <f t="shared" si="474"/>
        <v>0</v>
      </c>
    </row>
    <row r="711" spans="46:51" x14ac:dyDescent="0.25">
      <c r="AT711" t="s">
        <v>541</v>
      </c>
      <c r="AU711">
        <f t="shared" si="476"/>
        <v>0.23827001197838346</v>
      </c>
      <c r="AV711" s="8">
        <f t="shared" si="477"/>
        <v>1</v>
      </c>
      <c r="AW711">
        <f t="shared" si="475"/>
        <v>0.23827001197838346</v>
      </c>
      <c r="AX711" s="6">
        <f t="shared" si="478"/>
        <v>0</v>
      </c>
      <c r="AY711">
        <f t="shared" si="474"/>
        <v>1</v>
      </c>
    </row>
    <row r="712" spans="46:51" x14ac:dyDescent="0.25">
      <c r="AT712" t="s">
        <v>540</v>
      </c>
      <c r="AU712">
        <f t="shared" si="476"/>
        <v>7.9423337326127816E-2</v>
      </c>
      <c r="AV712" s="8">
        <f t="shared" si="477"/>
        <v>1</v>
      </c>
      <c r="AW712">
        <f t="shared" si="475"/>
        <v>7.9423337326127816E-2</v>
      </c>
      <c r="AX712" s="6">
        <f t="shared" si="478"/>
        <v>0</v>
      </c>
      <c r="AY712">
        <f t="shared" si="474"/>
        <v>1</v>
      </c>
    </row>
    <row r="713" spans="46:51" x14ac:dyDescent="0.25">
      <c r="AT713" t="s">
        <v>542</v>
      </c>
      <c r="AU713">
        <f t="shared" si="476"/>
        <v>0</v>
      </c>
      <c r="AV713" s="8">
        <f t="shared" si="477"/>
        <v>0</v>
      </c>
      <c r="AW713">
        <f t="shared" si="475"/>
        <v>0</v>
      </c>
      <c r="AX713" s="6">
        <f t="shared" si="478"/>
        <v>0</v>
      </c>
      <c r="AY713">
        <f t="shared" si="474"/>
        <v>0</v>
      </c>
    </row>
    <row r="714" spans="46:51" x14ac:dyDescent="0.25">
      <c r="AT714" t="s">
        <v>544</v>
      </c>
      <c r="AU714">
        <f t="shared" si="476"/>
        <v>0</v>
      </c>
      <c r="AV714" s="8">
        <f t="shared" si="477"/>
        <v>0</v>
      </c>
      <c r="AW714">
        <f t="shared" si="475"/>
        <v>0</v>
      </c>
      <c r="AX714" s="6">
        <f t="shared" si="478"/>
        <v>0</v>
      </c>
      <c r="AY714">
        <f t="shared" si="474"/>
        <v>0</v>
      </c>
    </row>
    <row r="715" spans="46:51" x14ac:dyDescent="0.25">
      <c r="AT715" t="s">
        <v>543</v>
      </c>
      <c r="AU715">
        <f t="shared" si="476"/>
        <v>0</v>
      </c>
      <c r="AV715" s="8">
        <f t="shared" si="477"/>
        <v>0</v>
      </c>
      <c r="AW715">
        <f t="shared" si="475"/>
        <v>0</v>
      </c>
      <c r="AX715" s="6">
        <f t="shared" si="478"/>
        <v>0</v>
      </c>
      <c r="AY715">
        <f t="shared" si="474"/>
        <v>0</v>
      </c>
    </row>
    <row r="716" spans="46:51" x14ac:dyDescent="0.25">
      <c r="AT716" t="s">
        <v>546</v>
      </c>
      <c r="AU716">
        <f t="shared" si="476"/>
        <v>7.9423337326127816E-2</v>
      </c>
      <c r="AV716" s="8">
        <f t="shared" si="477"/>
        <v>1</v>
      </c>
      <c r="AW716">
        <f t="shared" si="475"/>
        <v>7.9423337326127816E-2</v>
      </c>
      <c r="AX716" s="6">
        <f t="shared" si="478"/>
        <v>0</v>
      </c>
      <c r="AY716">
        <f t="shared" si="474"/>
        <v>1</v>
      </c>
    </row>
    <row r="717" spans="46:51" x14ac:dyDescent="0.25">
      <c r="AT717" t="s">
        <v>545</v>
      </c>
      <c r="AU717">
        <f t="shared" si="476"/>
        <v>7.9423337326127816E-2</v>
      </c>
      <c r="AV717" s="8">
        <f t="shared" si="477"/>
        <v>1</v>
      </c>
      <c r="AW717">
        <f t="shared" si="475"/>
        <v>7.9423337326127816E-2</v>
      </c>
      <c r="AX717" s="6">
        <f t="shared" si="478"/>
        <v>0</v>
      </c>
      <c r="AY717">
        <f t="shared" si="474"/>
        <v>1</v>
      </c>
    </row>
    <row r="718" spans="46:51" x14ac:dyDescent="0.25">
      <c r="AT718" t="s">
        <v>548</v>
      </c>
      <c r="AU718">
        <f t="shared" si="476"/>
        <v>0</v>
      </c>
      <c r="AV718" s="8">
        <f t="shared" si="477"/>
        <v>0</v>
      </c>
      <c r="AW718">
        <f t="shared" si="475"/>
        <v>0</v>
      </c>
      <c r="AX718" s="6">
        <f t="shared" si="478"/>
        <v>0</v>
      </c>
      <c r="AY718">
        <f t="shared" si="474"/>
        <v>0</v>
      </c>
    </row>
    <row r="719" spans="46:51" x14ac:dyDescent="0.25">
      <c r="AT719" t="s">
        <v>547</v>
      </c>
      <c r="AU719">
        <f t="shared" si="476"/>
        <v>0</v>
      </c>
      <c r="AV719" s="8">
        <f t="shared" si="477"/>
        <v>0</v>
      </c>
      <c r="AW719">
        <f t="shared" si="475"/>
        <v>0</v>
      </c>
      <c r="AX719" s="6">
        <f t="shared" si="478"/>
        <v>0</v>
      </c>
      <c r="AY719">
        <f t="shared" si="474"/>
        <v>0</v>
      </c>
    </row>
    <row r="720" spans="46:51" x14ac:dyDescent="0.25">
      <c r="AT720" t="s">
        <v>550</v>
      </c>
      <c r="AU720">
        <f t="shared" si="476"/>
        <v>0</v>
      </c>
      <c r="AV720" s="8">
        <f t="shared" si="477"/>
        <v>0</v>
      </c>
      <c r="AW720">
        <f t="shared" si="475"/>
        <v>0</v>
      </c>
      <c r="AX720" s="6">
        <f t="shared" si="478"/>
        <v>0</v>
      </c>
      <c r="AY720">
        <f t="shared" ref="AY720:AY783" si="479">COUNTIF(AU324:CH324, "&gt;.05")</f>
        <v>0</v>
      </c>
    </row>
    <row r="721" spans="46:51" x14ac:dyDescent="0.25">
      <c r="AT721" t="s">
        <v>551</v>
      </c>
      <c r="AU721">
        <f t="shared" si="476"/>
        <v>0</v>
      </c>
      <c r="AV721" s="8">
        <f t="shared" si="477"/>
        <v>0</v>
      </c>
      <c r="AW721">
        <f t="shared" ref="AW721:AW784" si="480">AU721*AV721</f>
        <v>0</v>
      </c>
      <c r="AX721" s="6">
        <f t="shared" si="478"/>
        <v>0</v>
      </c>
      <c r="AY721">
        <f t="shared" si="479"/>
        <v>0</v>
      </c>
    </row>
    <row r="722" spans="46:51" x14ac:dyDescent="0.25">
      <c r="AT722" t="s">
        <v>554</v>
      </c>
      <c r="AU722">
        <f t="shared" ref="AU722:AU785" si="481">(AQ326/AU$399)*100</f>
        <v>0</v>
      </c>
      <c r="AV722" s="8">
        <f t="shared" ref="AV722:AV785" si="482">MAX(AU326:CH326)</f>
        <v>0</v>
      </c>
      <c r="AW722">
        <f t="shared" si="480"/>
        <v>0</v>
      </c>
      <c r="AX722" s="6">
        <f t="shared" ref="AX722:AX785" si="483">COUNTIF(AU326:CH326, "&lt;.05") - COUNTIF(AU326:CH326, "=0")</f>
        <v>0</v>
      </c>
      <c r="AY722">
        <f t="shared" si="479"/>
        <v>0</v>
      </c>
    </row>
    <row r="723" spans="46:51" x14ac:dyDescent="0.25">
      <c r="AT723" t="s">
        <v>553</v>
      </c>
      <c r="AU723">
        <f t="shared" si="481"/>
        <v>7.9423337326127816E-2</v>
      </c>
      <c r="AV723" s="8">
        <f t="shared" si="482"/>
        <v>1</v>
      </c>
      <c r="AW723">
        <f t="shared" si="480"/>
        <v>7.9423337326127816E-2</v>
      </c>
      <c r="AX723" s="6">
        <f t="shared" si="483"/>
        <v>0</v>
      </c>
      <c r="AY723">
        <f t="shared" si="479"/>
        <v>1</v>
      </c>
    </row>
    <row r="724" spans="46:51" x14ac:dyDescent="0.25">
      <c r="AT724" t="s">
        <v>552</v>
      </c>
      <c r="AU724">
        <f t="shared" si="481"/>
        <v>0</v>
      </c>
      <c r="AV724" s="8">
        <f t="shared" si="482"/>
        <v>0</v>
      </c>
      <c r="AW724">
        <f t="shared" si="480"/>
        <v>0</v>
      </c>
      <c r="AX724" s="6">
        <f t="shared" si="483"/>
        <v>0</v>
      </c>
      <c r="AY724">
        <f t="shared" si="479"/>
        <v>0</v>
      </c>
    </row>
    <row r="725" spans="46:51" x14ac:dyDescent="0.25">
      <c r="AT725" t="s">
        <v>556</v>
      </c>
      <c r="AU725">
        <f t="shared" si="481"/>
        <v>0</v>
      </c>
      <c r="AV725" s="8">
        <f t="shared" si="482"/>
        <v>0</v>
      </c>
      <c r="AW725">
        <f t="shared" si="480"/>
        <v>0</v>
      </c>
      <c r="AX725" s="6">
        <f t="shared" si="483"/>
        <v>0</v>
      </c>
      <c r="AY725">
        <f t="shared" si="479"/>
        <v>0</v>
      </c>
    </row>
    <row r="726" spans="46:51" x14ac:dyDescent="0.25">
      <c r="AT726" t="s">
        <v>557</v>
      </c>
      <c r="AU726">
        <f t="shared" si="481"/>
        <v>7.9423337326127816E-2</v>
      </c>
      <c r="AV726" s="8">
        <f t="shared" si="482"/>
        <v>1</v>
      </c>
      <c r="AW726">
        <f t="shared" si="480"/>
        <v>7.9423337326127816E-2</v>
      </c>
      <c r="AX726" s="6">
        <f t="shared" si="483"/>
        <v>0</v>
      </c>
      <c r="AY726">
        <f t="shared" si="479"/>
        <v>1</v>
      </c>
    </row>
    <row r="727" spans="46:51" x14ac:dyDescent="0.25">
      <c r="AT727" t="s">
        <v>570</v>
      </c>
      <c r="AU727">
        <f t="shared" si="481"/>
        <v>0.47654002395676692</v>
      </c>
      <c r="AV727" s="8">
        <f t="shared" si="482"/>
        <v>1</v>
      </c>
      <c r="AW727">
        <f t="shared" si="480"/>
        <v>0.47654002395676692</v>
      </c>
      <c r="AX727" s="6">
        <f t="shared" si="483"/>
        <v>0</v>
      </c>
      <c r="AY727">
        <f t="shared" si="479"/>
        <v>1</v>
      </c>
    </row>
    <row r="728" spans="46:51" x14ac:dyDescent="0.25">
      <c r="AT728" t="s">
        <v>558</v>
      </c>
      <c r="AU728">
        <f t="shared" si="481"/>
        <v>0</v>
      </c>
      <c r="AV728" s="8">
        <f t="shared" si="482"/>
        <v>0</v>
      </c>
      <c r="AW728">
        <f t="shared" si="480"/>
        <v>0</v>
      </c>
      <c r="AX728" s="6">
        <f t="shared" si="483"/>
        <v>0</v>
      </c>
      <c r="AY728">
        <f t="shared" si="479"/>
        <v>0</v>
      </c>
    </row>
    <row r="729" spans="46:51" x14ac:dyDescent="0.25">
      <c r="AT729" t="s">
        <v>559</v>
      </c>
      <c r="AU729">
        <f t="shared" si="481"/>
        <v>0.79423337326127808</v>
      </c>
      <c r="AV729" s="8">
        <f t="shared" si="482"/>
        <v>1</v>
      </c>
      <c r="AW729">
        <f t="shared" si="480"/>
        <v>0.79423337326127808</v>
      </c>
      <c r="AX729" s="6">
        <f t="shared" si="483"/>
        <v>0</v>
      </c>
      <c r="AY729">
        <f t="shared" si="479"/>
        <v>1</v>
      </c>
    </row>
    <row r="730" spans="46:51" x14ac:dyDescent="0.25">
      <c r="AT730" t="s">
        <v>560</v>
      </c>
      <c r="AU730">
        <f t="shared" si="481"/>
        <v>0</v>
      </c>
      <c r="AV730" s="8">
        <f t="shared" si="482"/>
        <v>0</v>
      </c>
      <c r="AW730">
        <f t="shared" si="480"/>
        <v>0</v>
      </c>
      <c r="AX730" s="6">
        <f t="shared" si="483"/>
        <v>0</v>
      </c>
      <c r="AY730">
        <f t="shared" si="479"/>
        <v>0</v>
      </c>
    </row>
    <row r="731" spans="46:51" x14ac:dyDescent="0.25">
      <c r="AT731" t="s">
        <v>561</v>
      </c>
      <c r="AU731">
        <f t="shared" si="481"/>
        <v>0</v>
      </c>
      <c r="AV731" s="8">
        <f t="shared" si="482"/>
        <v>0</v>
      </c>
      <c r="AW731">
        <f t="shared" si="480"/>
        <v>0</v>
      </c>
      <c r="AX731" s="6">
        <f t="shared" si="483"/>
        <v>0</v>
      </c>
      <c r="AY731">
        <f t="shared" si="479"/>
        <v>0</v>
      </c>
    </row>
    <row r="732" spans="46:51" x14ac:dyDescent="0.25">
      <c r="AT732" t="s">
        <v>569</v>
      </c>
      <c r="AU732">
        <f t="shared" si="481"/>
        <v>0.23827001197838346</v>
      </c>
      <c r="AV732" s="8">
        <f t="shared" si="482"/>
        <v>1</v>
      </c>
      <c r="AW732">
        <f t="shared" si="480"/>
        <v>0.23827001197838346</v>
      </c>
      <c r="AX732" s="6">
        <f t="shared" si="483"/>
        <v>0</v>
      </c>
      <c r="AY732">
        <f t="shared" si="479"/>
        <v>1</v>
      </c>
    </row>
    <row r="733" spans="46:51" x14ac:dyDescent="0.25">
      <c r="AT733" t="s">
        <v>562</v>
      </c>
      <c r="AU733">
        <f t="shared" si="481"/>
        <v>7.9423337326127816E-2</v>
      </c>
      <c r="AV733" s="8">
        <f t="shared" si="482"/>
        <v>1</v>
      </c>
      <c r="AW733">
        <f t="shared" si="480"/>
        <v>7.9423337326127816E-2</v>
      </c>
      <c r="AX733" s="6">
        <f t="shared" si="483"/>
        <v>0</v>
      </c>
      <c r="AY733">
        <f t="shared" si="479"/>
        <v>1</v>
      </c>
    </row>
    <row r="734" spans="46:51" x14ac:dyDescent="0.25">
      <c r="AT734" t="s">
        <v>563</v>
      </c>
      <c r="AU734">
        <f t="shared" si="481"/>
        <v>0</v>
      </c>
      <c r="AV734" s="8">
        <f t="shared" si="482"/>
        <v>0</v>
      </c>
      <c r="AW734">
        <f t="shared" si="480"/>
        <v>0</v>
      </c>
      <c r="AX734" s="6">
        <f t="shared" si="483"/>
        <v>0</v>
      </c>
      <c r="AY734">
        <f t="shared" si="479"/>
        <v>0</v>
      </c>
    </row>
    <row r="735" spans="46:51" x14ac:dyDescent="0.25">
      <c r="AT735" t="s">
        <v>568</v>
      </c>
      <c r="AU735">
        <f t="shared" si="481"/>
        <v>0</v>
      </c>
      <c r="AV735" s="8">
        <f t="shared" si="482"/>
        <v>0</v>
      </c>
      <c r="AW735">
        <f t="shared" si="480"/>
        <v>0</v>
      </c>
      <c r="AX735" s="6">
        <f t="shared" si="483"/>
        <v>0</v>
      </c>
      <c r="AY735">
        <f t="shared" si="479"/>
        <v>0</v>
      </c>
    </row>
    <row r="736" spans="46:51" x14ac:dyDescent="0.25">
      <c r="AT736" t="s">
        <v>566</v>
      </c>
      <c r="AU736">
        <f t="shared" si="481"/>
        <v>0.23827001197838346</v>
      </c>
      <c r="AV736" s="8">
        <f t="shared" si="482"/>
        <v>1</v>
      </c>
      <c r="AW736">
        <f t="shared" si="480"/>
        <v>0.23827001197838346</v>
      </c>
      <c r="AX736" s="6">
        <f t="shared" si="483"/>
        <v>0</v>
      </c>
      <c r="AY736">
        <f t="shared" si="479"/>
        <v>1</v>
      </c>
    </row>
    <row r="737" spans="46:51" x14ac:dyDescent="0.25">
      <c r="AT737" t="s">
        <v>564</v>
      </c>
      <c r="AU737">
        <f t="shared" si="481"/>
        <v>0</v>
      </c>
      <c r="AV737" s="8">
        <f t="shared" si="482"/>
        <v>0</v>
      </c>
      <c r="AW737">
        <f t="shared" si="480"/>
        <v>0</v>
      </c>
      <c r="AX737" s="6">
        <f t="shared" si="483"/>
        <v>0</v>
      </c>
      <c r="AY737">
        <f t="shared" si="479"/>
        <v>0</v>
      </c>
    </row>
    <row r="738" spans="46:51" x14ac:dyDescent="0.25">
      <c r="AT738" t="s">
        <v>565</v>
      </c>
      <c r="AU738">
        <f t="shared" si="481"/>
        <v>0</v>
      </c>
      <c r="AV738" s="8">
        <f t="shared" si="482"/>
        <v>0</v>
      </c>
      <c r="AW738">
        <f t="shared" si="480"/>
        <v>0</v>
      </c>
      <c r="AX738" s="6">
        <f t="shared" si="483"/>
        <v>0</v>
      </c>
      <c r="AY738">
        <f t="shared" si="479"/>
        <v>0</v>
      </c>
    </row>
    <row r="739" spans="46:51" x14ac:dyDescent="0.25">
      <c r="AT739" t="s">
        <v>567</v>
      </c>
      <c r="AU739">
        <f t="shared" si="481"/>
        <v>0</v>
      </c>
      <c r="AV739" s="8">
        <f t="shared" si="482"/>
        <v>0</v>
      </c>
      <c r="AW739">
        <f t="shared" si="480"/>
        <v>0</v>
      </c>
      <c r="AX739" s="6">
        <f t="shared" si="483"/>
        <v>0</v>
      </c>
      <c r="AY739">
        <f t="shared" si="479"/>
        <v>0</v>
      </c>
    </row>
    <row r="740" spans="46:51" x14ac:dyDescent="0.25">
      <c r="AT740" t="s">
        <v>575</v>
      </c>
      <c r="AU740">
        <f t="shared" si="481"/>
        <v>1.1913500598919171</v>
      </c>
      <c r="AV740" s="8">
        <f t="shared" si="482"/>
        <v>1</v>
      </c>
      <c r="AW740">
        <f t="shared" si="480"/>
        <v>1.1913500598919171</v>
      </c>
      <c r="AX740" s="6">
        <f t="shared" si="483"/>
        <v>0</v>
      </c>
      <c r="AY740">
        <f t="shared" si="479"/>
        <v>1</v>
      </c>
    </row>
    <row r="741" spans="46:51" x14ac:dyDescent="0.25">
      <c r="AT741" t="s">
        <v>571</v>
      </c>
      <c r="AU741">
        <f t="shared" si="481"/>
        <v>0.39711668663063904</v>
      </c>
      <c r="AV741" s="8">
        <f t="shared" si="482"/>
        <v>1</v>
      </c>
      <c r="AW741">
        <f t="shared" si="480"/>
        <v>0.39711668663063904</v>
      </c>
      <c r="AX741" s="6">
        <f t="shared" si="483"/>
        <v>0</v>
      </c>
      <c r="AY741">
        <f t="shared" si="479"/>
        <v>1</v>
      </c>
    </row>
    <row r="742" spans="46:51" x14ac:dyDescent="0.25">
      <c r="AT742" t="s">
        <v>572</v>
      </c>
      <c r="AU742">
        <f t="shared" si="481"/>
        <v>0.39711668663063904</v>
      </c>
      <c r="AV742" s="8">
        <f t="shared" si="482"/>
        <v>1</v>
      </c>
      <c r="AW742">
        <f t="shared" si="480"/>
        <v>0.39711668663063904</v>
      </c>
      <c r="AX742" s="6">
        <f t="shared" si="483"/>
        <v>0</v>
      </c>
      <c r="AY742">
        <f t="shared" si="479"/>
        <v>1</v>
      </c>
    </row>
    <row r="743" spans="46:51" x14ac:dyDescent="0.25">
      <c r="AT743" t="s">
        <v>573</v>
      </c>
      <c r="AU743">
        <f t="shared" si="481"/>
        <v>7.9423337326127816E-2</v>
      </c>
      <c r="AV743" s="8">
        <f t="shared" si="482"/>
        <v>1</v>
      </c>
      <c r="AW743">
        <f t="shared" si="480"/>
        <v>7.9423337326127816E-2</v>
      </c>
      <c r="AX743" s="6">
        <f t="shared" si="483"/>
        <v>0</v>
      </c>
      <c r="AY743">
        <f t="shared" si="479"/>
        <v>1</v>
      </c>
    </row>
    <row r="744" spans="46:51" x14ac:dyDescent="0.25">
      <c r="AT744" t="s">
        <v>574</v>
      </c>
      <c r="AU744">
        <f t="shared" si="481"/>
        <v>0.47654002395676692</v>
      </c>
      <c r="AV744" s="8">
        <f t="shared" si="482"/>
        <v>1</v>
      </c>
      <c r="AW744">
        <f t="shared" si="480"/>
        <v>0.47654002395676692</v>
      </c>
      <c r="AX744" s="6">
        <f t="shared" si="483"/>
        <v>0</v>
      </c>
      <c r="AY744">
        <f t="shared" si="479"/>
        <v>1</v>
      </c>
    </row>
    <row r="745" spans="46:51" x14ac:dyDescent="0.25">
      <c r="AT745" t="s">
        <v>576</v>
      </c>
      <c r="AU745">
        <f t="shared" si="481"/>
        <v>0</v>
      </c>
      <c r="AV745" s="8">
        <f t="shared" si="482"/>
        <v>0</v>
      </c>
      <c r="AW745">
        <f t="shared" si="480"/>
        <v>0</v>
      </c>
      <c r="AX745" s="6">
        <f t="shared" si="483"/>
        <v>0</v>
      </c>
      <c r="AY745">
        <f t="shared" si="479"/>
        <v>0</v>
      </c>
    </row>
    <row r="746" spans="46:51" x14ac:dyDescent="0.25">
      <c r="AT746" t="s">
        <v>579</v>
      </c>
      <c r="AU746">
        <f t="shared" si="481"/>
        <v>0</v>
      </c>
      <c r="AV746" s="8">
        <f t="shared" si="482"/>
        <v>0</v>
      </c>
      <c r="AW746">
        <f t="shared" si="480"/>
        <v>0</v>
      </c>
      <c r="AX746" s="6">
        <f t="shared" si="483"/>
        <v>0</v>
      </c>
      <c r="AY746">
        <f t="shared" si="479"/>
        <v>0</v>
      </c>
    </row>
    <row r="747" spans="46:51" x14ac:dyDescent="0.25">
      <c r="AT747" t="s">
        <v>577</v>
      </c>
      <c r="AU747">
        <f t="shared" si="481"/>
        <v>0</v>
      </c>
      <c r="AV747" s="8">
        <f t="shared" si="482"/>
        <v>0</v>
      </c>
      <c r="AW747">
        <f t="shared" si="480"/>
        <v>0</v>
      </c>
      <c r="AX747" s="6">
        <f t="shared" si="483"/>
        <v>0</v>
      </c>
      <c r="AY747">
        <f t="shared" si="479"/>
        <v>0</v>
      </c>
    </row>
    <row r="748" spans="46:51" x14ac:dyDescent="0.25">
      <c r="AT748" t="s">
        <v>578</v>
      </c>
      <c r="AU748">
        <f t="shared" si="481"/>
        <v>0</v>
      </c>
      <c r="AV748" s="8">
        <f t="shared" si="482"/>
        <v>0</v>
      </c>
      <c r="AW748">
        <f t="shared" si="480"/>
        <v>0</v>
      </c>
      <c r="AX748" s="6">
        <f t="shared" si="483"/>
        <v>0</v>
      </c>
      <c r="AY748">
        <f t="shared" si="479"/>
        <v>0</v>
      </c>
    </row>
    <row r="749" spans="46:51" x14ac:dyDescent="0.25">
      <c r="AT749" t="s">
        <v>581</v>
      </c>
      <c r="AU749">
        <f t="shared" si="481"/>
        <v>0</v>
      </c>
      <c r="AV749" s="8">
        <f t="shared" si="482"/>
        <v>0</v>
      </c>
      <c r="AW749">
        <f t="shared" si="480"/>
        <v>0</v>
      </c>
      <c r="AX749" s="6">
        <f t="shared" si="483"/>
        <v>0</v>
      </c>
      <c r="AY749">
        <f t="shared" si="479"/>
        <v>0</v>
      </c>
    </row>
    <row r="750" spans="46:51" x14ac:dyDescent="0.25">
      <c r="AT750" t="s">
        <v>580</v>
      </c>
      <c r="AU750">
        <f t="shared" si="481"/>
        <v>0.15884667465225563</v>
      </c>
      <c r="AV750" s="8">
        <f t="shared" si="482"/>
        <v>1</v>
      </c>
      <c r="AW750">
        <f t="shared" si="480"/>
        <v>0.15884667465225563</v>
      </c>
      <c r="AX750" s="6">
        <f t="shared" si="483"/>
        <v>0</v>
      </c>
      <c r="AY750">
        <f t="shared" si="479"/>
        <v>1</v>
      </c>
    </row>
    <row r="751" spans="46:51" x14ac:dyDescent="0.25">
      <c r="AT751" t="s">
        <v>584</v>
      </c>
      <c r="AU751">
        <f t="shared" si="481"/>
        <v>1.1119267225657894</v>
      </c>
      <c r="AV751" s="8">
        <f t="shared" si="482"/>
        <v>1</v>
      </c>
      <c r="AW751">
        <f t="shared" si="480"/>
        <v>1.1119267225657894</v>
      </c>
      <c r="AX751" s="6">
        <f t="shared" si="483"/>
        <v>0</v>
      </c>
      <c r="AY751">
        <f t="shared" si="479"/>
        <v>1</v>
      </c>
    </row>
    <row r="752" spans="46:51" x14ac:dyDescent="0.25">
      <c r="AT752" t="s">
        <v>582</v>
      </c>
      <c r="AU752">
        <f t="shared" si="481"/>
        <v>1.5884667465225562</v>
      </c>
      <c r="AV752" s="8">
        <f t="shared" si="482"/>
        <v>1</v>
      </c>
      <c r="AW752">
        <f t="shared" si="480"/>
        <v>1.5884667465225562</v>
      </c>
      <c r="AX752" s="6">
        <f t="shared" si="483"/>
        <v>0</v>
      </c>
      <c r="AY752">
        <f t="shared" si="479"/>
        <v>1</v>
      </c>
    </row>
    <row r="753" spans="46:51" x14ac:dyDescent="0.25">
      <c r="AT753" t="s">
        <v>583</v>
      </c>
      <c r="AU753">
        <f t="shared" si="481"/>
        <v>7.9423337326127816E-2</v>
      </c>
      <c r="AV753" s="8">
        <f t="shared" si="482"/>
        <v>1</v>
      </c>
      <c r="AW753">
        <f t="shared" si="480"/>
        <v>7.9423337326127816E-2</v>
      </c>
      <c r="AX753" s="6">
        <f t="shared" si="483"/>
        <v>0</v>
      </c>
      <c r="AY753">
        <f t="shared" si="479"/>
        <v>1</v>
      </c>
    </row>
    <row r="754" spans="46:51" x14ac:dyDescent="0.25">
      <c r="AT754" t="s">
        <v>586</v>
      </c>
      <c r="AU754">
        <f t="shared" si="481"/>
        <v>0.87365671058740579</v>
      </c>
      <c r="AV754" s="8">
        <f t="shared" si="482"/>
        <v>1</v>
      </c>
      <c r="AW754">
        <f t="shared" si="480"/>
        <v>0.87365671058740579</v>
      </c>
      <c r="AX754" s="6">
        <f t="shared" si="483"/>
        <v>0</v>
      </c>
      <c r="AY754">
        <f t="shared" si="479"/>
        <v>1</v>
      </c>
    </row>
    <row r="755" spans="46:51" x14ac:dyDescent="0.25">
      <c r="AT755" t="s">
        <v>585</v>
      </c>
      <c r="AU755">
        <f t="shared" si="481"/>
        <v>0</v>
      </c>
      <c r="AV755" s="8">
        <f t="shared" si="482"/>
        <v>0</v>
      </c>
      <c r="AW755">
        <f t="shared" si="480"/>
        <v>0</v>
      </c>
      <c r="AX755" s="6">
        <f t="shared" si="483"/>
        <v>0</v>
      </c>
      <c r="AY755">
        <f t="shared" si="479"/>
        <v>0</v>
      </c>
    </row>
    <row r="756" spans="46:51" x14ac:dyDescent="0.25">
      <c r="AT756" t="s">
        <v>588</v>
      </c>
      <c r="AU756">
        <f t="shared" si="481"/>
        <v>0.31769334930451126</v>
      </c>
      <c r="AV756" s="8">
        <f t="shared" si="482"/>
        <v>1</v>
      </c>
      <c r="AW756">
        <f t="shared" si="480"/>
        <v>0.31769334930451126</v>
      </c>
      <c r="AX756" s="6">
        <f t="shared" si="483"/>
        <v>0</v>
      </c>
      <c r="AY756">
        <f t="shared" si="479"/>
        <v>1</v>
      </c>
    </row>
    <row r="757" spans="46:51" x14ac:dyDescent="0.25">
      <c r="AT757" t="s">
        <v>587</v>
      </c>
      <c r="AU757">
        <f t="shared" si="481"/>
        <v>0.47654002395676692</v>
      </c>
      <c r="AV757" s="8">
        <f t="shared" si="482"/>
        <v>1</v>
      </c>
      <c r="AW757">
        <f t="shared" si="480"/>
        <v>0.47654002395676692</v>
      </c>
      <c r="AX757" s="6">
        <f t="shared" si="483"/>
        <v>0</v>
      </c>
      <c r="AY757">
        <f t="shared" si="479"/>
        <v>1</v>
      </c>
    </row>
    <row r="758" spans="46:51" x14ac:dyDescent="0.25">
      <c r="AT758" t="s">
        <v>590</v>
      </c>
      <c r="AU758">
        <f t="shared" si="481"/>
        <v>0.31769334930451126</v>
      </c>
      <c r="AV758" s="8">
        <f t="shared" si="482"/>
        <v>1</v>
      </c>
      <c r="AW758">
        <f t="shared" si="480"/>
        <v>0.31769334930451126</v>
      </c>
      <c r="AX758" s="6">
        <f t="shared" si="483"/>
        <v>0</v>
      </c>
      <c r="AY758">
        <f t="shared" si="479"/>
        <v>1</v>
      </c>
    </row>
    <row r="759" spans="46:51" x14ac:dyDescent="0.25">
      <c r="AT759" t="s">
        <v>589</v>
      </c>
      <c r="AU759">
        <f t="shared" si="481"/>
        <v>0</v>
      </c>
      <c r="AV759" s="8">
        <f t="shared" si="482"/>
        <v>0</v>
      </c>
      <c r="AW759">
        <f t="shared" si="480"/>
        <v>0</v>
      </c>
      <c r="AX759" s="6">
        <f t="shared" si="483"/>
        <v>0</v>
      </c>
      <c r="AY759">
        <f t="shared" si="479"/>
        <v>0</v>
      </c>
    </row>
    <row r="760" spans="46:51" x14ac:dyDescent="0.25">
      <c r="AT760" t="s">
        <v>592</v>
      </c>
      <c r="AU760">
        <f t="shared" si="481"/>
        <v>0</v>
      </c>
      <c r="AV760" s="8">
        <f t="shared" si="482"/>
        <v>0</v>
      </c>
      <c r="AW760">
        <f t="shared" si="480"/>
        <v>0</v>
      </c>
      <c r="AX760" s="6">
        <f t="shared" si="483"/>
        <v>0</v>
      </c>
      <c r="AY760">
        <f t="shared" si="479"/>
        <v>0</v>
      </c>
    </row>
    <row r="761" spans="46:51" x14ac:dyDescent="0.25">
      <c r="AT761" t="s">
        <v>593</v>
      </c>
      <c r="AU761">
        <f t="shared" si="481"/>
        <v>0</v>
      </c>
      <c r="AV761" s="8">
        <f t="shared" si="482"/>
        <v>0</v>
      </c>
      <c r="AW761">
        <f t="shared" si="480"/>
        <v>0</v>
      </c>
      <c r="AX761" s="6">
        <f t="shared" si="483"/>
        <v>0</v>
      </c>
      <c r="AY761">
        <f t="shared" si="479"/>
        <v>0</v>
      </c>
    </row>
    <row r="762" spans="46:51" x14ac:dyDescent="0.25">
      <c r="AT762" t="s">
        <v>594</v>
      </c>
      <c r="AU762">
        <f t="shared" si="481"/>
        <v>0</v>
      </c>
      <c r="AV762" s="8">
        <f t="shared" si="482"/>
        <v>0</v>
      </c>
      <c r="AW762">
        <f t="shared" si="480"/>
        <v>0</v>
      </c>
      <c r="AX762" s="6">
        <f t="shared" si="483"/>
        <v>0</v>
      </c>
      <c r="AY762">
        <f t="shared" si="479"/>
        <v>0</v>
      </c>
    </row>
    <row r="763" spans="46:51" x14ac:dyDescent="0.25">
      <c r="AT763" t="s">
        <v>595</v>
      </c>
      <c r="AU763">
        <f t="shared" si="481"/>
        <v>7.9423337326127816E-2</v>
      </c>
      <c r="AV763" s="8">
        <f t="shared" si="482"/>
        <v>1</v>
      </c>
      <c r="AW763">
        <f t="shared" si="480"/>
        <v>7.9423337326127816E-2</v>
      </c>
      <c r="AX763" s="6">
        <f t="shared" si="483"/>
        <v>0</v>
      </c>
      <c r="AY763">
        <f t="shared" si="479"/>
        <v>1</v>
      </c>
    </row>
    <row r="764" spans="46:51" x14ac:dyDescent="0.25">
      <c r="AT764" t="s">
        <v>596</v>
      </c>
      <c r="AU764">
        <f t="shared" si="481"/>
        <v>0</v>
      </c>
      <c r="AV764" s="8">
        <f t="shared" si="482"/>
        <v>0</v>
      </c>
      <c r="AW764">
        <f t="shared" si="480"/>
        <v>0</v>
      </c>
      <c r="AX764" s="6">
        <f t="shared" si="483"/>
        <v>0</v>
      </c>
      <c r="AY764">
        <f t="shared" si="479"/>
        <v>0</v>
      </c>
    </row>
    <row r="765" spans="46:51" x14ac:dyDescent="0.25">
      <c r="AT765" t="s">
        <v>597</v>
      </c>
      <c r="AU765">
        <f t="shared" si="481"/>
        <v>0</v>
      </c>
      <c r="AV765" s="8">
        <f t="shared" si="482"/>
        <v>0</v>
      </c>
      <c r="AW765">
        <f t="shared" si="480"/>
        <v>0</v>
      </c>
      <c r="AX765" s="6">
        <f t="shared" si="483"/>
        <v>0</v>
      </c>
      <c r="AY765">
        <f t="shared" si="479"/>
        <v>0</v>
      </c>
    </row>
    <row r="766" spans="46:51" x14ac:dyDescent="0.25">
      <c r="AT766" t="s">
        <v>598</v>
      </c>
      <c r="AU766">
        <f t="shared" si="481"/>
        <v>0</v>
      </c>
      <c r="AV766" s="8">
        <f t="shared" si="482"/>
        <v>0</v>
      </c>
      <c r="AW766">
        <f t="shared" si="480"/>
        <v>0</v>
      </c>
      <c r="AX766" s="6">
        <f t="shared" si="483"/>
        <v>0</v>
      </c>
      <c r="AY766">
        <f t="shared" si="479"/>
        <v>0</v>
      </c>
    </row>
    <row r="767" spans="46:51" x14ac:dyDescent="0.25">
      <c r="AT767" t="s">
        <v>599</v>
      </c>
      <c r="AU767">
        <f t="shared" si="481"/>
        <v>0.39711668663063904</v>
      </c>
      <c r="AV767" s="8">
        <f t="shared" si="482"/>
        <v>1</v>
      </c>
      <c r="AW767">
        <f t="shared" si="480"/>
        <v>0.39711668663063904</v>
      </c>
      <c r="AX767" s="6">
        <f t="shared" si="483"/>
        <v>0</v>
      </c>
      <c r="AY767">
        <f t="shared" si="479"/>
        <v>1</v>
      </c>
    </row>
    <row r="768" spans="46:51" x14ac:dyDescent="0.25">
      <c r="AT768" t="s">
        <v>600</v>
      </c>
      <c r="AU768">
        <f t="shared" si="481"/>
        <v>0.31769334930451126</v>
      </c>
      <c r="AV768" s="8">
        <f t="shared" si="482"/>
        <v>1</v>
      </c>
      <c r="AW768">
        <f t="shared" si="480"/>
        <v>0.31769334930451126</v>
      </c>
      <c r="AX768" s="6">
        <f t="shared" si="483"/>
        <v>0</v>
      </c>
      <c r="AY768">
        <f t="shared" si="479"/>
        <v>1</v>
      </c>
    </row>
    <row r="769" spans="46:51" x14ac:dyDescent="0.25">
      <c r="AT769" t="s">
        <v>601</v>
      </c>
      <c r="AU769">
        <f t="shared" si="481"/>
        <v>0</v>
      </c>
      <c r="AV769" s="8">
        <f t="shared" si="482"/>
        <v>0</v>
      </c>
      <c r="AW769">
        <f t="shared" si="480"/>
        <v>0</v>
      </c>
      <c r="AX769" s="6">
        <f t="shared" si="483"/>
        <v>0</v>
      </c>
      <c r="AY769">
        <f t="shared" si="479"/>
        <v>0</v>
      </c>
    </row>
    <row r="770" spans="46:51" x14ac:dyDescent="0.25">
      <c r="AT770" t="s">
        <v>602</v>
      </c>
      <c r="AU770">
        <f t="shared" si="481"/>
        <v>0.47654002395676692</v>
      </c>
      <c r="AV770" s="8">
        <f t="shared" si="482"/>
        <v>1</v>
      </c>
      <c r="AW770">
        <f t="shared" si="480"/>
        <v>0.47654002395676692</v>
      </c>
      <c r="AX770" s="6">
        <f t="shared" si="483"/>
        <v>0</v>
      </c>
      <c r="AY770">
        <f t="shared" si="479"/>
        <v>1</v>
      </c>
    </row>
    <row r="771" spans="46:51" x14ac:dyDescent="0.25">
      <c r="AT771" t="s">
        <v>603</v>
      </c>
      <c r="AU771">
        <f t="shared" si="481"/>
        <v>0.39711668663063904</v>
      </c>
      <c r="AV771" s="8">
        <f t="shared" si="482"/>
        <v>1</v>
      </c>
      <c r="AW771">
        <f t="shared" si="480"/>
        <v>0.39711668663063904</v>
      </c>
      <c r="AX771" s="6">
        <f t="shared" si="483"/>
        <v>0</v>
      </c>
      <c r="AY771">
        <f t="shared" si="479"/>
        <v>1</v>
      </c>
    </row>
    <row r="772" spans="46:51" x14ac:dyDescent="0.25">
      <c r="AT772" t="s">
        <v>604</v>
      </c>
      <c r="AU772">
        <f t="shared" si="481"/>
        <v>0</v>
      </c>
      <c r="AV772" s="8">
        <f t="shared" si="482"/>
        <v>0</v>
      </c>
      <c r="AW772">
        <f t="shared" si="480"/>
        <v>0</v>
      </c>
      <c r="AX772" s="6">
        <f t="shared" si="483"/>
        <v>0</v>
      </c>
      <c r="AY772">
        <f t="shared" si="479"/>
        <v>0</v>
      </c>
    </row>
    <row r="773" spans="46:51" x14ac:dyDescent="0.25">
      <c r="AT773" t="s">
        <v>605</v>
      </c>
      <c r="AU773">
        <f t="shared" si="481"/>
        <v>0</v>
      </c>
      <c r="AV773" s="8">
        <f t="shared" si="482"/>
        <v>0</v>
      </c>
      <c r="AW773">
        <f t="shared" si="480"/>
        <v>0</v>
      </c>
      <c r="AX773" s="6">
        <f t="shared" si="483"/>
        <v>0</v>
      </c>
      <c r="AY773">
        <f t="shared" si="479"/>
        <v>0</v>
      </c>
    </row>
    <row r="774" spans="46:51" x14ac:dyDescent="0.25">
      <c r="AT774" t="s">
        <v>608</v>
      </c>
      <c r="AU774">
        <f t="shared" si="481"/>
        <v>0</v>
      </c>
      <c r="AV774" s="8">
        <f t="shared" si="482"/>
        <v>0</v>
      </c>
      <c r="AW774">
        <f t="shared" si="480"/>
        <v>0</v>
      </c>
      <c r="AX774" s="6">
        <f t="shared" si="483"/>
        <v>0</v>
      </c>
      <c r="AY774">
        <f t="shared" si="479"/>
        <v>0</v>
      </c>
    </row>
    <row r="775" spans="46:51" x14ac:dyDescent="0.25">
      <c r="AT775" t="s">
        <v>606</v>
      </c>
      <c r="AU775">
        <f t="shared" si="481"/>
        <v>7.9423337326127816E-2</v>
      </c>
      <c r="AV775" s="8">
        <f t="shared" si="482"/>
        <v>1</v>
      </c>
      <c r="AW775">
        <f t="shared" si="480"/>
        <v>7.9423337326127816E-2</v>
      </c>
      <c r="AX775" s="6">
        <f t="shared" si="483"/>
        <v>0</v>
      </c>
      <c r="AY775">
        <f t="shared" si="479"/>
        <v>1</v>
      </c>
    </row>
    <row r="776" spans="46:51" x14ac:dyDescent="0.25">
      <c r="AT776" t="s">
        <v>607</v>
      </c>
      <c r="AU776">
        <f t="shared" si="481"/>
        <v>7.9423337326127816E-2</v>
      </c>
      <c r="AV776" s="8">
        <f t="shared" si="482"/>
        <v>1</v>
      </c>
      <c r="AW776">
        <f t="shared" si="480"/>
        <v>7.9423337326127816E-2</v>
      </c>
      <c r="AX776" s="6">
        <f t="shared" si="483"/>
        <v>0</v>
      </c>
      <c r="AY776">
        <f t="shared" si="479"/>
        <v>1</v>
      </c>
    </row>
    <row r="777" spans="46:51" x14ac:dyDescent="0.25">
      <c r="AT777" t="s">
        <v>609</v>
      </c>
      <c r="AU777">
        <f t="shared" si="481"/>
        <v>0</v>
      </c>
      <c r="AV777" s="8">
        <f t="shared" si="482"/>
        <v>0</v>
      </c>
      <c r="AW777">
        <f t="shared" si="480"/>
        <v>0</v>
      </c>
      <c r="AX777" s="6">
        <f t="shared" si="483"/>
        <v>0</v>
      </c>
      <c r="AY777">
        <f t="shared" si="479"/>
        <v>0</v>
      </c>
    </row>
    <row r="778" spans="46:51" x14ac:dyDescent="0.25">
      <c r="AT778" t="s">
        <v>121</v>
      </c>
      <c r="AU778">
        <f t="shared" si="481"/>
        <v>7.3681434052675519E-3</v>
      </c>
      <c r="AV778" s="8">
        <f t="shared" si="482"/>
        <v>1</v>
      </c>
      <c r="AW778">
        <f t="shared" si="480"/>
        <v>7.3681434052675519E-3</v>
      </c>
      <c r="AX778" s="6">
        <f t="shared" si="483"/>
        <v>0</v>
      </c>
      <c r="AY778">
        <f t="shared" si="479"/>
        <v>1</v>
      </c>
    </row>
    <row r="779" spans="46:51" x14ac:dyDescent="0.25">
      <c r="AT779" t="s">
        <v>120</v>
      </c>
      <c r="AU779">
        <f t="shared" si="481"/>
        <v>2.5199050446015034</v>
      </c>
      <c r="AV779" s="8">
        <f t="shared" si="482"/>
        <v>1</v>
      </c>
      <c r="AW779">
        <f t="shared" si="480"/>
        <v>2.5199050446015034</v>
      </c>
      <c r="AX779" s="6">
        <f t="shared" si="483"/>
        <v>0</v>
      </c>
      <c r="AY779">
        <f t="shared" si="479"/>
        <v>1</v>
      </c>
    </row>
    <row r="780" spans="46:51" x14ac:dyDescent="0.25">
      <c r="AT780" t="s">
        <v>111</v>
      </c>
      <c r="AU780">
        <f t="shared" si="481"/>
        <v>1.5767826887272562</v>
      </c>
      <c r="AV780" s="8">
        <f t="shared" si="482"/>
        <v>1</v>
      </c>
      <c r="AW780">
        <f t="shared" si="480"/>
        <v>1.5767826887272562</v>
      </c>
      <c r="AX780" s="6">
        <f t="shared" si="483"/>
        <v>0</v>
      </c>
      <c r="AY780">
        <f t="shared" si="479"/>
        <v>1</v>
      </c>
    </row>
    <row r="781" spans="46:51" x14ac:dyDescent="0.25">
      <c r="AT781" t="s">
        <v>112</v>
      </c>
      <c r="AU781">
        <f t="shared" si="481"/>
        <v>4.4208860431605317E-2</v>
      </c>
      <c r="AV781" s="8">
        <f t="shared" si="482"/>
        <v>1</v>
      </c>
      <c r="AW781">
        <f t="shared" si="480"/>
        <v>4.4208860431605317E-2</v>
      </c>
      <c r="AX781" s="6">
        <f t="shared" si="483"/>
        <v>0</v>
      </c>
      <c r="AY781">
        <f t="shared" si="479"/>
        <v>1</v>
      </c>
    </row>
    <row r="782" spans="46:51" x14ac:dyDescent="0.25">
      <c r="AT782" t="s">
        <v>113</v>
      </c>
      <c r="AU782">
        <f t="shared" si="481"/>
        <v>0.27262130599489942</v>
      </c>
      <c r="AV782" s="8">
        <f t="shared" si="482"/>
        <v>1</v>
      </c>
      <c r="AW782">
        <f t="shared" si="480"/>
        <v>0.27262130599489942</v>
      </c>
      <c r="AX782" s="6">
        <f t="shared" si="483"/>
        <v>0</v>
      </c>
      <c r="AY782">
        <f t="shared" si="479"/>
        <v>1</v>
      </c>
    </row>
    <row r="783" spans="46:51" x14ac:dyDescent="0.25">
      <c r="AT783" t="s">
        <v>114</v>
      </c>
      <c r="AU783">
        <f t="shared" si="481"/>
        <v>0</v>
      </c>
      <c r="AV783" s="8">
        <f t="shared" si="482"/>
        <v>0</v>
      </c>
      <c r="AW783">
        <f t="shared" si="480"/>
        <v>0</v>
      </c>
      <c r="AX783" s="6">
        <f t="shared" si="483"/>
        <v>0</v>
      </c>
      <c r="AY783">
        <f t="shared" si="479"/>
        <v>0</v>
      </c>
    </row>
    <row r="784" spans="46:51" x14ac:dyDescent="0.25">
      <c r="AT784" t="s">
        <v>115</v>
      </c>
      <c r="AU784">
        <f t="shared" si="481"/>
        <v>1.0389082201427247</v>
      </c>
      <c r="AV784" s="8">
        <f t="shared" si="482"/>
        <v>1</v>
      </c>
      <c r="AW784">
        <f t="shared" si="480"/>
        <v>1.0389082201427247</v>
      </c>
      <c r="AX784" s="6">
        <f t="shared" si="483"/>
        <v>0</v>
      </c>
      <c r="AY784">
        <f t="shared" ref="AY784:AY788" si="484">COUNTIF(AU388:CH388, "&gt;.05")</f>
        <v>1</v>
      </c>
    </row>
    <row r="785" spans="46:51" x14ac:dyDescent="0.25">
      <c r="AT785" t="s">
        <v>116</v>
      </c>
      <c r="AU785">
        <f t="shared" si="481"/>
        <v>0.73681434052675532</v>
      </c>
      <c r="AV785" s="8">
        <f t="shared" si="482"/>
        <v>1</v>
      </c>
      <c r="AW785">
        <f t="shared" ref="AW785:AW788" si="485">AU785*AV785</f>
        <v>0.73681434052675532</v>
      </c>
      <c r="AX785" s="6">
        <f t="shared" si="483"/>
        <v>0</v>
      </c>
      <c r="AY785">
        <f t="shared" si="484"/>
        <v>1</v>
      </c>
    </row>
    <row r="786" spans="46:51" x14ac:dyDescent="0.25">
      <c r="AT786" t="s">
        <v>119</v>
      </c>
      <c r="AU786">
        <f t="shared" ref="AU786:AU789" si="486">(AQ390/AU$399)*100</f>
        <v>1.0978533673848652</v>
      </c>
      <c r="AV786" s="8">
        <f t="shared" ref="AV786:AV789" si="487">MAX(AU390:CH390)</f>
        <v>1</v>
      </c>
      <c r="AW786">
        <f t="shared" si="485"/>
        <v>1.0978533673848652</v>
      </c>
      <c r="AX786" s="6">
        <f t="shared" ref="AX786:AX789" si="488">COUNTIF(AU390:CH390, "&lt;.05") - COUNTIF(AU390:CH390, "=0")</f>
        <v>0</v>
      </c>
      <c r="AY786">
        <f t="shared" si="484"/>
        <v>1</v>
      </c>
    </row>
    <row r="787" spans="46:51" x14ac:dyDescent="0.25">
      <c r="AT787" t="s">
        <v>117</v>
      </c>
      <c r="AU787">
        <f t="shared" si="486"/>
        <v>0</v>
      </c>
      <c r="AV787" s="8">
        <f t="shared" si="487"/>
        <v>0</v>
      </c>
      <c r="AW787">
        <f t="shared" si="485"/>
        <v>0</v>
      </c>
      <c r="AX787" s="6">
        <f t="shared" si="488"/>
        <v>0</v>
      </c>
      <c r="AY787">
        <f t="shared" si="484"/>
        <v>0</v>
      </c>
    </row>
    <row r="788" spans="46:51" x14ac:dyDescent="0.25">
      <c r="AT788" t="s">
        <v>118</v>
      </c>
      <c r="AU788">
        <f t="shared" si="486"/>
        <v>2.9472573621070208E-2</v>
      </c>
      <c r="AV788" s="8">
        <f t="shared" si="487"/>
        <v>1</v>
      </c>
      <c r="AW788">
        <f t="shared" si="485"/>
        <v>2.9472573621070208E-2</v>
      </c>
      <c r="AX788" s="6">
        <f t="shared" si="488"/>
        <v>0</v>
      </c>
      <c r="AY788">
        <f t="shared" si="484"/>
        <v>1</v>
      </c>
    </row>
    <row r="789" spans="46:51" x14ac:dyDescent="0.25">
      <c r="AT789" t="s">
        <v>128</v>
      </c>
      <c r="AU789">
        <f t="shared" si="486"/>
        <v>1.025614588452672E-3</v>
      </c>
      <c r="AV789" s="8">
        <f t="shared" si="487"/>
        <v>1</v>
      </c>
      <c r="AW789">
        <f>AU789*AV789</f>
        <v>1.025614588452672E-3</v>
      </c>
      <c r="AX789" s="6">
        <f t="shared" si="488"/>
        <v>0</v>
      </c>
      <c r="AY789">
        <f>COUNTIF(AU393:CH393, "&gt;.05")</f>
        <v>1</v>
      </c>
    </row>
    <row r="790" spans="46:51" x14ac:dyDescent="0.25">
      <c r="AW790">
        <f>SUM(AW401:AW789)</f>
        <v>96.095717819868696</v>
      </c>
      <c r="AX790">
        <f>SUM(AX401:AX789)</f>
        <v>142</v>
      </c>
      <c r="AY790">
        <f>SUM(AY401:AY789)</f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2"/>
  <sheetViews>
    <sheetView workbookViewId="0">
      <selection sqref="A1:F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E2" t="str">
        <f>E1</f>
        <v>Total Lines of Code for Commit</v>
      </c>
      <c r="F2" t="e">
        <f>E2*C2</f>
        <v>#VALUE!</v>
      </c>
    </row>
    <row r="3" spans="1:6" x14ac:dyDescent="0.25">
      <c r="A3" t="str">
        <f t="shared" ref="A3:A11" si="0">A2</f>
        <v>Alex</v>
      </c>
      <c r="B3" t="s">
        <v>8</v>
      </c>
      <c r="E3">
        <v>221</v>
      </c>
      <c r="F3">
        <f t="shared" ref="F3:F66" si="1">E3*C3</f>
        <v>0</v>
      </c>
    </row>
    <row r="4" spans="1:6" x14ac:dyDescent="0.25">
      <c r="A4" t="str">
        <f t="shared" si="0"/>
        <v>Alex</v>
      </c>
      <c r="E4">
        <f t="shared" ref="E4:E12" si="2">E3</f>
        <v>221</v>
      </c>
      <c r="F4">
        <f t="shared" si="1"/>
        <v>0</v>
      </c>
    </row>
    <row r="5" spans="1:6" x14ac:dyDescent="0.25">
      <c r="A5" t="str">
        <f t="shared" si="0"/>
        <v>Alex</v>
      </c>
      <c r="C5">
        <v>5.0999999999999997E-2</v>
      </c>
      <c r="D5" t="s">
        <v>9</v>
      </c>
      <c r="E5">
        <f t="shared" si="2"/>
        <v>221</v>
      </c>
      <c r="F5">
        <f t="shared" si="1"/>
        <v>11.270999999999999</v>
      </c>
    </row>
    <row r="6" spans="1:6" x14ac:dyDescent="0.25">
      <c r="A6" t="str">
        <f t="shared" si="0"/>
        <v>Alex</v>
      </c>
      <c r="C6">
        <v>4.2000000000000003E-2</v>
      </c>
      <c r="D6" t="s">
        <v>10</v>
      </c>
      <c r="E6">
        <f t="shared" si="2"/>
        <v>221</v>
      </c>
      <c r="F6">
        <f t="shared" si="1"/>
        <v>9.282</v>
      </c>
    </row>
    <row r="7" spans="1:6" x14ac:dyDescent="0.25">
      <c r="A7" t="str">
        <f t="shared" si="0"/>
        <v>Alex</v>
      </c>
      <c r="C7">
        <v>0.25800000000000001</v>
      </c>
      <c r="D7" t="s">
        <v>11</v>
      </c>
      <c r="E7">
        <f t="shared" si="2"/>
        <v>221</v>
      </c>
      <c r="F7">
        <f t="shared" si="1"/>
        <v>57.018000000000001</v>
      </c>
    </row>
    <row r="8" spans="1:6" x14ac:dyDescent="0.25">
      <c r="A8" t="str">
        <f t="shared" si="0"/>
        <v>Alex</v>
      </c>
      <c r="C8">
        <v>3.3000000000000002E-2</v>
      </c>
      <c r="D8" t="s">
        <v>12</v>
      </c>
      <c r="E8">
        <f t="shared" si="2"/>
        <v>221</v>
      </c>
      <c r="F8">
        <f t="shared" si="1"/>
        <v>7.2930000000000001</v>
      </c>
    </row>
    <row r="9" spans="1:6" x14ac:dyDescent="0.25">
      <c r="A9" t="str">
        <f t="shared" si="0"/>
        <v>Alex</v>
      </c>
      <c r="C9">
        <v>9.0999999999999998E-2</v>
      </c>
      <c r="D9" t="s">
        <v>13</v>
      </c>
      <c r="E9">
        <f t="shared" si="2"/>
        <v>221</v>
      </c>
      <c r="F9">
        <f t="shared" si="1"/>
        <v>20.111000000000001</v>
      </c>
    </row>
    <row r="10" spans="1:6" x14ac:dyDescent="0.25">
      <c r="A10" t="str">
        <f t="shared" si="0"/>
        <v>Alex</v>
      </c>
      <c r="C10">
        <v>0.50800000000000001</v>
      </c>
      <c r="D10" t="s">
        <v>14</v>
      </c>
      <c r="E10">
        <f t="shared" si="2"/>
        <v>221</v>
      </c>
      <c r="F10">
        <f t="shared" si="1"/>
        <v>112.268</v>
      </c>
    </row>
    <row r="11" spans="1:6" x14ac:dyDescent="0.25">
      <c r="A11" t="str">
        <f t="shared" si="0"/>
        <v>Alex</v>
      </c>
      <c r="C11">
        <v>1.4E-2</v>
      </c>
      <c r="D11" t="s">
        <v>15</v>
      </c>
      <c r="E11">
        <f t="shared" si="2"/>
        <v>221</v>
      </c>
      <c r="F11">
        <f t="shared" si="1"/>
        <v>3.0939999999999999</v>
      </c>
    </row>
    <row r="12" spans="1:6" x14ac:dyDescent="0.25">
      <c r="A12" t="s">
        <v>16</v>
      </c>
      <c r="E12">
        <f t="shared" si="2"/>
        <v>221</v>
      </c>
      <c r="F12">
        <f t="shared" si="1"/>
        <v>0</v>
      </c>
    </row>
    <row r="13" spans="1:6" x14ac:dyDescent="0.25">
      <c r="A13" t="str">
        <f t="shared" ref="A13:A24" si="3">A12</f>
        <v>Andreas</v>
      </c>
      <c r="B13" t="s">
        <v>17</v>
      </c>
      <c r="E13">
        <v>14</v>
      </c>
      <c r="F13">
        <f t="shared" si="1"/>
        <v>0</v>
      </c>
    </row>
    <row r="14" spans="1:6" x14ac:dyDescent="0.25">
      <c r="A14" t="str">
        <f t="shared" si="3"/>
        <v>Andreas</v>
      </c>
      <c r="E14">
        <f t="shared" ref="E14:E16" si="4">E13</f>
        <v>14</v>
      </c>
      <c r="F14">
        <f t="shared" si="1"/>
        <v>0</v>
      </c>
    </row>
    <row r="15" spans="1:6" x14ac:dyDescent="0.25">
      <c r="A15" t="str">
        <f t="shared" si="3"/>
        <v>Andreas</v>
      </c>
      <c r="C15">
        <v>1</v>
      </c>
      <c r="D15" t="s">
        <v>18</v>
      </c>
      <c r="E15">
        <f t="shared" si="4"/>
        <v>14</v>
      </c>
      <c r="F15">
        <f t="shared" si="1"/>
        <v>14</v>
      </c>
    </row>
    <row r="16" spans="1:6" x14ac:dyDescent="0.25">
      <c r="A16" t="str">
        <f t="shared" si="3"/>
        <v>Andreas</v>
      </c>
      <c r="E16">
        <f t="shared" si="4"/>
        <v>14</v>
      </c>
      <c r="F16">
        <f t="shared" si="1"/>
        <v>0</v>
      </c>
    </row>
    <row r="17" spans="1:6" x14ac:dyDescent="0.25">
      <c r="A17" t="str">
        <f t="shared" si="3"/>
        <v>Andreas</v>
      </c>
      <c r="B17" t="s">
        <v>19</v>
      </c>
      <c r="E17">
        <v>134</v>
      </c>
      <c r="F17">
        <f t="shared" si="1"/>
        <v>0</v>
      </c>
    </row>
    <row r="18" spans="1:6" x14ac:dyDescent="0.25">
      <c r="A18" t="str">
        <f t="shared" si="3"/>
        <v>Andreas</v>
      </c>
      <c r="E18">
        <f t="shared" ref="E18:E21" si="5">E17</f>
        <v>134</v>
      </c>
      <c r="F18">
        <f t="shared" si="1"/>
        <v>0</v>
      </c>
    </row>
    <row r="19" spans="1:6" x14ac:dyDescent="0.25">
      <c r="A19" t="str">
        <f t="shared" si="3"/>
        <v>Andreas</v>
      </c>
      <c r="C19">
        <v>0.41599999999999998</v>
      </c>
      <c r="D19" t="s">
        <v>20</v>
      </c>
      <c r="E19">
        <f t="shared" si="5"/>
        <v>134</v>
      </c>
      <c r="F19">
        <f t="shared" si="1"/>
        <v>55.744</v>
      </c>
    </row>
    <row r="20" spans="1:6" x14ac:dyDescent="0.25">
      <c r="A20" t="str">
        <f t="shared" si="3"/>
        <v>Andreas</v>
      </c>
      <c r="C20">
        <v>0.58299999999999996</v>
      </c>
      <c r="D20" t="s">
        <v>18</v>
      </c>
      <c r="E20">
        <f t="shared" si="5"/>
        <v>134</v>
      </c>
      <c r="F20">
        <f t="shared" si="1"/>
        <v>78.122</v>
      </c>
    </row>
    <row r="21" spans="1:6" x14ac:dyDescent="0.25">
      <c r="A21" t="str">
        <f t="shared" si="3"/>
        <v>Andreas</v>
      </c>
      <c r="E21">
        <f t="shared" si="5"/>
        <v>134</v>
      </c>
      <c r="F21">
        <f t="shared" si="1"/>
        <v>0</v>
      </c>
    </row>
    <row r="22" spans="1:6" x14ac:dyDescent="0.25">
      <c r="A22" t="str">
        <f t="shared" si="3"/>
        <v>Andreas</v>
      </c>
      <c r="B22" t="s">
        <v>21</v>
      </c>
      <c r="E22">
        <v>4</v>
      </c>
      <c r="F22">
        <f t="shared" si="1"/>
        <v>0</v>
      </c>
    </row>
    <row r="23" spans="1:6" x14ac:dyDescent="0.25">
      <c r="A23" t="str">
        <f t="shared" si="3"/>
        <v>Andreas</v>
      </c>
      <c r="E23">
        <f t="shared" ref="E23:E25" si="6">E22</f>
        <v>4</v>
      </c>
      <c r="F23">
        <f t="shared" si="1"/>
        <v>0</v>
      </c>
    </row>
    <row r="24" spans="1:6" x14ac:dyDescent="0.25">
      <c r="A24" t="str">
        <f t="shared" si="3"/>
        <v>Andreas</v>
      </c>
      <c r="C24">
        <v>1</v>
      </c>
      <c r="D24" t="s">
        <v>20</v>
      </c>
      <c r="E24">
        <f t="shared" si="6"/>
        <v>4</v>
      </c>
      <c r="F24">
        <f t="shared" si="1"/>
        <v>4</v>
      </c>
    </row>
    <row r="25" spans="1:6" x14ac:dyDescent="0.25">
      <c r="A25" t="s">
        <v>736</v>
      </c>
      <c r="E25">
        <f t="shared" si="6"/>
        <v>4</v>
      </c>
      <c r="F25">
        <f t="shared" si="1"/>
        <v>0</v>
      </c>
    </row>
    <row r="26" spans="1:6" x14ac:dyDescent="0.25">
      <c r="A26" t="str">
        <f t="shared" ref="A26:A28" si="7">A25</f>
        <v>Andreas Nilsson</v>
      </c>
      <c r="B26" t="s">
        <v>17</v>
      </c>
      <c r="E26">
        <v>14</v>
      </c>
      <c r="F26">
        <f t="shared" si="1"/>
        <v>0</v>
      </c>
    </row>
    <row r="27" spans="1:6" x14ac:dyDescent="0.25">
      <c r="A27" t="str">
        <f t="shared" si="7"/>
        <v>Andreas Nilsson</v>
      </c>
      <c r="E27">
        <f t="shared" ref="E27:E29" si="8">E26</f>
        <v>14</v>
      </c>
      <c r="F27">
        <f t="shared" si="1"/>
        <v>0</v>
      </c>
    </row>
    <row r="28" spans="1:6" x14ac:dyDescent="0.25">
      <c r="A28" t="str">
        <f t="shared" si="7"/>
        <v>Andreas Nilsson</v>
      </c>
      <c r="C28">
        <v>1</v>
      </c>
      <c r="D28" t="s">
        <v>18</v>
      </c>
      <c r="E28">
        <f t="shared" si="8"/>
        <v>14</v>
      </c>
      <c r="F28">
        <f t="shared" si="1"/>
        <v>14</v>
      </c>
    </row>
    <row r="29" spans="1:6" x14ac:dyDescent="0.25">
      <c r="A29" t="s">
        <v>737</v>
      </c>
      <c r="E29">
        <f t="shared" si="8"/>
        <v>14</v>
      </c>
      <c r="F29">
        <f t="shared" si="1"/>
        <v>0</v>
      </c>
    </row>
    <row r="30" spans="1:6" x14ac:dyDescent="0.25">
      <c r="A30" t="str">
        <f t="shared" ref="A30:A44" si="9">A29</f>
        <v>Andrew Emil</v>
      </c>
      <c r="B30" t="s">
        <v>25</v>
      </c>
      <c r="E30">
        <v>44</v>
      </c>
      <c r="F30">
        <f t="shared" si="1"/>
        <v>0</v>
      </c>
    </row>
    <row r="31" spans="1:6" x14ac:dyDescent="0.25">
      <c r="A31" t="str">
        <f t="shared" si="9"/>
        <v>Andrew Emil</v>
      </c>
      <c r="E31">
        <f t="shared" ref="E31:E33" si="10">E30</f>
        <v>44</v>
      </c>
      <c r="F31">
        <f t="shared" si="1"/>
        <v>0</v>
      </c>
    </row>
    <row r="32" spans="1:6" x14ac:dyDescent="0.25">
      <c r="A32" t="str">
        <f t="shared" si="9"/>
        <v>Andrew Emil</v>
      </c>
      <c r="C32">
        <v>1</v>
      </c>
      <c r="D32" t="s">
        <v>26</v>
      </c>
      <c r="E32">
        <f t="shared" si="10"/>
        <v>44</v>
      </c>
      <c r="F32">
        <f t="shared" si="1"/>
        <v>44</v>
      </c>
    </row>
    <row r="33" spans="1:6" x14ac:dyDescent="0.25">
      <c r="A33" t="str">
        <f t="shared" si="9"/>
        <v>Andrew Emil</v>
      </c>
      <c r="E33">
        <f t="shared" si="10"/>
        <v>44</v>
      </c>
      <c r="F33">
        <f t="shared" si="1"/>
        <v>0</v>
      </c>
    </row>
    <row r="34" spans="1:6" x14ac:dyDescent="0.25">
      <c r="A34" t="str">
        <f t="shared" si="9"/>
        <v>Andrew Emil</v>
      </c>
      <c r="B34" t="s">
        <v>27</v>
      </c>
      <c r="E34">
        <v>15</v>
      </c>
      <c r="F34">
        <f t="shared" si="1"/>
        <v>0</v>
      </c>
    </row>
    <row r="35" spans="1:6" x14ac:dyDescent="0.25">
      <c r="A35" t="str">
        <f t="shared" si="9"/>
        <v>Andrew Emil</v>
      </c>
      <c r="E35">
        <f t="shared" ref="E35:E37" si="11">E34</f>
        <v>15</v>
      </c>
      <c r="F35">
        <f t="shared" si="1"/>
        <v>0</v>
      </c>
    </row>
    <row r="36" spans="1:6" x14ac:dyDescent="0.25">
      <c r="A36" t="str">
        <f t="shared" si="9"/>
        <v>Andrew Emil</v>
      </c>
      <c r="C36">
        <v>1</v>
      </c>
      <c r="D36" t="s">
        <v>26</v>
      </c>
      <c r="E36">
        <f t="shared" si="11"/>
        <v>15</v>
      </c>
      <c r="F36">
        <f t="shared" si="1"/>
        <v>15</v>
      </c>
    </row>
    <row r="37" spans="1:6" x14ac:dyDescent="0.25">
      <c r="A37" t="str">
        <f t="shared" si="9"/>
        <v>Andrew Emil</v>
      </c>
      <c r="E37">
        <f t="shared" si="11"/>
        <v>15</v>
      </c>
      <c r="F37">
        <f t="shared" si="1"/>
        <v>0</v>
      </c>
    </row>
    <row r="38" spans="1:6" x14ac:dyDescent="0.25">
      <c r="A38" t="str">
        <f t="shared" si="9"/>
        <v>Andrew Emil</v>
      </c>
      <c r="B38" t="s">
        <v>28</v>
      </c>
      <c r="E38">
        <v>7</v>
      </c>
      <c r="F38">
        <f t="shared" si="1"/>
        <v>0</v>
      </c>
    </row>
    <row r="39" spans="1:6" x14ac:dyDescent="0.25">
      <c r="A39" t="str">
        <f t="shared" si="9"/>
        <v>Andrew Emil</v>
      </c>
      <c r="E39">
        <f t="shared" ref="E39:E41" si="12">E38</f>
        <v>7</v>
      </c>
      <c r="F39">
        <f t="shared" si="1"/>
        <v>0</v>
      </c>
    </row>
    <row r="40" spans="1:6" x14ac:dyDescent="0.25">
      <c r="A40" t="str">
        <f t="shared" si="9"/>
        <v>Andrew Emil</v>
      </c>
      <c r="C40">
        <v>1</v>
      </c>
      <c r="D40" t="s">
        <v>26</v>
      </c>
      <c r="E40">
        <f t="shared" si="12"/>
        <v>7</v>
      </c>
      <c r="F40">
        <f t="shared" si="1"/>
        <v>7</v>
      </c>
    </row>
    <row r="41" spans="1:6" x14ac:dyDescent="0.25">
      <c r="A41" t="str">
        <f t="shared" si="9"/>
        <v>Andrew Emil</v>
      </c>
      <c r="E41">
        <f t="shared" si="12"/>
        <v>7</v>
      </c>
      <c r="F41">
        <f t="shared" si="1"/>
        <v>0</v>
      </c>
    </row>
    <row r="42" spans="1:6" x14ac:dyDescent="0.25">
      <c r="A42" t="str">
        <f t="shared" si="9"/>
        <v>Andrew Emil</v>
      </c>
      <c r="B42" t="s">
        <v>29</v>
      </c>
      <c r="E42">
        <v>75</v>
      </c>
      <c r="F42">
        <f t="shared" si="1"/>
        <v>0</v>
      </c>
    </row>
    <row r="43" spans="1:6" x14ac:dyDescent="0.25">
      <c r="A43" t="str">
        <f t="shared" si="9"/>
        <v>Andrew Emil</v>
      </c>
      <c r="E43">
        <f t="shared" ref="E43:E45" si="13">E42</f>
        <v>75</v>
      </c>
      <c r="F43">
        <f t="shared" si="1"/>
        <v>0</v>
      </c>
    </row>
    <row r="44" spans="1:6" x14ac:dyDescent="0.25">
      <c r="A44" t="str">
        <f t="shared" si="9"/>
        <v>Andrew Emil</v>
      </c>
      <c r="C44">
        <v>1</v>
      </c>
      <c r="D44" t="s">
        <v>26</v>
      </c>
      <c r="E44">
        <f t="shared" si="13"/>
        <v>75</v>
      </c>
      <c r="F44">
        <f t="shared" si="1"/>
        <v>75</v>
      </c>
    </row>
    <row r="45" spans="1:6" x14ac:dyDescent="0.25">
      <c r="A45" t="s">
        <v>738</v>
      </c>
      <c r="E45">
        <f t="shared" si="13"/>
        <v>75</v>
      </c>
      <c r="F45">
        <f t="shared" si="1"/>
        <v>0</v>
      </c>
    </row>
    <row r="46" spans="1:6" x14ac:dyDescent="0.25">
      <c r="A46" t="str">
        <f t="shared" ref="A46:A56" si="14">A45</f>
        <v>Andrew Morrow</v>
      </c>
      <c r="B46" t="s">
        <v>31</v>
      </c>
      <c r="E46">
        <v>23</v>
      </c>
      <c r="F46">
        <f t="shared" si="1"/>
        <v>0</v>
      </c>
    </row>
    <row r="47" spans="1:6" x14ac:dyDescent="0.25">
      <c r="A47" t="str">
        <f t="shared" si="14"/>
        <v>Andrew Morrow</v>
      </c>
      <c r="E47">
        <f t="shared" ref="E47:E50" si="15">E46</f>
        <v>23</v>
      </c>
      <c r="F47">
        <f t="shared" si="1"/>
        <v>0</v>
      </c>
    </row>
    <row r="48" spans="1:6" x14ac:dyDescent="0.25">
      <c r="A48" t="str">
        <f t="shared" si="14"/>
        <v>Andrew Morrow</v>
      </c>
      <c r="C48">
        <v>0.14099999999999999</v>
      </c>
      <c r="D48" t="s">
        <v>32</v>
      </c>
      <c r="E48">
        <f t="shared" si="15"/>
        <v>23</v>
      </c>
      <c r="F48">
        <f t="shared" si="1"/>
        <v>3.2429999999999999</v>
      </c>
    </row>
    <row r="49" spans="1:6" x14ac:dyDescent="0.25">
      <c r="A49" t="str">
        <f t="shared" si="14"/>
        <v>Andrew Morrow</v>
      </c>
      <c r="C49">
        <v>0.85799999999999998</v>
      </c>
      <c r="D49" t="s">
        <v>33</v>
      </c>
      <c r="E49">
        <f t="shared" si="15"/>
        <v>23</v>
      </c>
      <c r="F49">
        <f t="shared" si="1"/>
        <v>19.733999999999998</v>
      </c>
    </row>
    <row r="50" spans="1:6" x14ac:dyDescent="0.25">
      <c r="A50" t="str">
        <f t="shared" si="14"/>
        <v>Andrew Morrow</v>
      </c>
      <c r="E50">
        <f t="shared" si="15"/>
        <v>23</v>
      </c>
      <c r="F50">
        <f t="shared" si="1"/>
        <v>0</v>
      </c>
    </row>
    <row r="51" spans="1:6" x14ac:dyDescent="0.25">
      <c r="A51" t="str">
        <f t="shared" si="14"/>
        <v>Andrew Morrow</v>
      </c>
      <c r="B51" t="s">
        <v>34</v>
      </c>
      <c r="E51">
        <v>40</v>
      </c>
      <c r="F51">
        <f t="shared" si="1"/>
        <v>0</v>
      </c>
    </row>
    <row r="52" spans="1:6" x14ac:dyDescent="0.25">
      <c r="A52" t="str">
        <f t="shared" si="14"/>
        <v>Andrew Morrow</v>
      </c>
      <c r="E52">
        <f t="shared" ref="E52:E53" si="16">E51</f>
        <v>40</v>
      </c>
      <c r="F52">
        <f t="shared" si="1"/>
        <v>0</v>
      </c>
    </row>
    <row r="53" spans="1:6" x14ac:dyDescent="0.25">
      <c r="A53" t="str">
        <f t="shared" si="14"/>
        <v>Andrew Morrow</v>
      </c>
      <c r="E53">
        <f t="shared" si="16"/>
        <v>40</v>
      </c>
      <c r="F53">
        <f t="shared" si="1"/>
        <v>0</v>
      </c>
    </row>
    <row r="54" spans="1:6" x14ac:dyDescent="0.25">
      <c r="A54" t="str">
        <f t="shared" si="14"/>
        <v>Andrew Morrow</v>
      </c>
      <c r="B54" t="s">
        <v>35</v>
      </c>
      <c r="E54">
        <v>4</v>
      </c>
      <c r="F54">
        <f t="shared" si="1"/>
        <v>0</v>
      </c>
    </row>
    <row r="55" spans="1:6" x14ac:dyDescent="0.25">
      <c r="A55" t="str">
        <f t="shared" si="14"/>
        <v>Andrew Morrow</v>
      </c>
      <c r="E55">
        <f t="shared" ref="E55:E57" si="17">E54</f>
        <v>4</v>
      </c>
      <c r="F55">
        <f t="shared" si="1"/>
        <v>0</v>
      </c>
    </row>
    <row r="56" spans="1:6" x14ac:dyDescent="0.25">
      <c r="A56" t="str">
        <f t="shared" si="14"/>
        <v>Andrew Morrow</v>
      </c>
      <c r="C56">
        <v>1</v>
      </c>
      <c r="D56" t="s">
        <v>36</v>
      </c>
      <c r="E56">
        <f t="shared" si="17"/>
        <v>4</v>
      </c>
      <c r="F56">
        <f t="shared" si="1"/>
        <v>4</v>
      </c>
    </row>
    <row r="57" spans="1:6" x14ac:dyDescent="0.25">
      <c r="A57" t="s">
        <v>739</v>
      </c>
      <c r="E57">
        <f t="shared" si="17"/>
        <v>4</v>
      </c>
      <c r="F57">
        <f t="shared" si="1"/>
        <v>0</v>
      </c>
    </row>
    <row r="58" spans="1:6" x14ac:dyDescent="0.25">
      <c r="A58" t="str">
        <f t="shared" ref="A58:A89" si="18">A57</f>
        <v>Andy Schwerin</v>
      </c>
      <c r="B58" t="s">
        <v>39</v>
      </c>
      <c r="E58">
        <v>5</v>
      </c>
      <c r="F58">
        <f t="shared" si="1"/>
        <v>0</v>
      </c>
    </row>
    <row r="59" spans="1:6" x14ac:dyDescent="0.25">
      <c r="A59" t="str">
        <f t="shared" si="18"/>
        <v>Andy Schwerin</v>
      </c>
      <c r="E59">
        <f t="shared" ref="E59:E63" si="19">E58</f>
        <v>5</v>
      </c>
      <c r="F59">
        <f t="shared" si="1"/>
        <v>0</v>
      </c>
    </row>
    <row r="60" spans="1:6" x14ac:dyDescent="0.25">
      <c r="A60" t="str">
        <f t="shared" si="18"/>
        <v>Andy Schwerin</v>
      </c>
      <c r="C60">
        <v>0.13900000000000001</v>
      </c>
      <c r="D60" t="s">
        <v>40</v>
      </c>
      <c r="E60">
        <f t="shared" si="19"/>
        <v>5</v>
      </c>
      <c r="F60">
        <f t="shared" si="1"/>
        <v>0.69500000000000006</v>
      </c>
    </row>
    <row r="61" spans="1:6" x14ac:dyDescent="0.25">
      <c r="A61" t="str">
        <f t="shared" si="18"/>
        <v>Andy Schwerin</v>
      </c>
      <c r="C61">
        <v>0.72</v>
      </c>
      <c r="D61" t="s">
        <v>36</v>
      </c>
      <c r="E61">
        <f t="shared" si="19"/>
        <v>5</v>
      </c>
      <c r="F61">
        <f t="shared" si="1"/>
        <v>3.5999999999999996</v>
      </c>
    </row>
    <row r="62" spans="1:6" x14ac:dyDescent="0.25">
      <c r="A62" t="str">
        <f t="shared" si="18"/>
        <v>Andy Schwerin</v>
      </c>
      <c r="C62">
        <v>0.13900000000000001</v>
      </c>
      <c r="D62" t="s">
        <v>41</v>
      </c>
      <c r="E62">
        <f t="shared" si="19"/>
        <v>5</v>
      </c>
      <c r="F62">
        <f t="shared" si="1"/>
        <v>0.69500000000000006</v>
      </c>
    </row>
    <row r="63" spans="1:6" x14ac:dyDescent="0.25">
      <c r="A63" t="str">
        <f t="shared" si="18"/>
        <v>Andy Schwerin</v>
      </c>
      <c r="E63">
        <f t="shared" si="19"/>
        <v>5</v>
      </c>
      <c r="F63">
        <f t="shared" si="1"/>
        <v>0</v>
      </c>
    </row>
    <row r="64" spans="1:6" x14ac:dyDescent="0.25">
      <c r="A64" t="str">
        <f t="shared" si="18"/>
        <v>Andy Schwerin</v>
      </c>
      <c r="B64" t="s">
        <v>42</v>
      </c>
      <c r="E64">
        <v>61</v>
      </c>
      <c r="F64">
        <f t="shared" si="1"/>
        <v>0</v>
      </c>
    </row>
    <row r="65" spans="1:6" x14ac:dyDescent="0.25">
      <c r="A65" t="str">
        <f t="shared" si="18"/>
        <v>Andy Schwerin</v>
      </c>
      <c r="E65">
        <f t="shared" ref="E65:E72" si="20">E64</f>
        <v>61</v>
      </c>
      <c r="F65">
        <f t="shared" si="1"/>
        <v>0</v>
      </c>
    </row>
    <row r="66" spans="1:6" x14ac:dyDescent="0.25">
      <c r="A66" t="str">
        <f t="shared" si="18"/>
        <v>Andy Schwerin</v>
      </c>
      <c r="C66">
        <v>0.16400000000000001</v>
      </c>
      <c r="D66" t="s">
        <v>40</v>
      </c>
      <c r="E66">
        <f t="shared" si="20"/>
        <v>61</v>
      </c>
      <c r="F66">
        <f t="shared" si="1"/>
        <v>10.004</v>
      </c>
    </row>
    <row r="67" spans="1:6" x14ac:dyDescent="0.25">
      <c r="A67" t="str">
        <f t="shared" si="18"/>
        <v>Andy Schwerin</v>
      </c>
      <c r="C67">
        <v>1.2E-2</v>
      </c>
      <c r="D67" t="s">
        <v>20</v>
      </c>
      <c r="E67">
        <f t="shared" si="20"/>
        <v>61</v>
      </c>
      <c r="F67">
        <f t="shared" ref="F67:F130" si="21">E67*C67</f>
        <v>0.73199999999999998</v>
      </c>
    </row>
    <row r="68" spans="1:6" x14ac:dyDescent="0.25">
      <c r="A68" t="str">
        <f t="shared" si="18"/>
        <v>Andy Schwerin</v>
      </c>
      <c r="C68">
        <v>0.315</v>
      </c>
      <c r="D68" t="s">
        <v>36</v>
      </c>
      <c r="E68">
        <f t="shared" si="20"/>
        <v>61</v>
      </c>
      <c r="F68">
        <f t="shared" si="21"/>
        <v>19.215</v>
      </c>
    </row>
    <row r="69" spans="1:6" x14ac:dyDescent="0.25">
      <c r="A69" t="str">
        <f t="shared" si="18"/>
        <v>Andy Schwerin</v>
      </c>
      <c r="C69">
        <v>3.7999999999999999E-2</v>
      </c>
      <c r="D69" t="s">
        <v>15</v>
      </c>
      <c r="E69">
        <f t="shared" si="20"/>
        <v>61</v>
      </c>
      <c r="F69">
        <f t="shared" si="21"/>
        <v>2.3180000000000001</v>
      </c>
    </row>
    <row r="70" spans="1:6" x14ac:dyDescent="0.25">
      <c r="A70" t="str">
        <f t="shared" si="18"/>
        <v>Andy Schwerin</v>
      </c>
      <c r="C70">
        <v>1.2E-2</v>
      </c>
      <c r="D70" t="s">
        <v>43</v>
      </c>
      <c r="E70">
        <f t="shared" si="20"/>
        <v>61</v>
      </c>
      <c r="F70">
        <f t="shared" si="21"/>
        <v>0.73199999999999998</v>
      </c>
    </row>
    <row r="71" spans="1:6" x14ac:dyDescent="0.25">
      <c r="A71" t="str">
        <f t="shared" si="18"/>
        <v>Andy Schwerin</v>
      </c>
      <c r="C71">
        <v>0.45500000000000002</v>
      </c>
      <c r="D71" t="s">
        <v>41</v>
      </c>
      <c r="E71">
        <f t="shared" si="20"/>
        <v>61</v>
      </c>
      <c r="F71">
        <f t="shared" si="21"/>
        <v>27.755000000000003</v>
      </c>
    </row>
    <row r="72" spans="1:6" x14ac:dyDescent="0.25">
      <c r="A72" t="str">
        <f t="shared" si="18"/>
        <v>Andy Schwerin</v>
      </c>
      <c r="E72">
        <f t="shared" si="20"/>
        <v>61</v>
      </c>
      <c r="F72">
        <f t="shared" si="21"/>
        <v>0</v>
      </c>
    </row>
    <row r="73" spans="1:6" x14ac:dyDescent="0.25">
      <c r="A73" t="str">
        <f t="shared" si="18"/>
        <v>Andy Schwerin</v>
      </c>
      <c r="B73" t="s">
        <v>44</v>
      </c>
      <c r="E73">
        <v>32</v>
      </c>
      <c r="F73">
        <f t="shared" si="21"/>
        <v>0</v>
      </c>
    </row>
    <row r="74" spans="1:6" x14ac:dyDescent="0.25">
      <c r="A74" t="str">
        <f t="shared" si="18"/>
        <v>Andy Schwerin</v>
      </c>
      <c r="E74">
        <f t="shared" ref="E74:E80" si="22">E73</f>
        <v>32</v>
      </c>
      <c r="F74">
        <f t="shared" si="21"/>
        <v>0</v>
      </c>
    </row>
    <row r="75" spans="1:6" x14ac:dyDescent="0.25">
      <c r="A75" t="str">
        <f t="shared" si="18"/>
        <v>Andy Schwerin</v>
      </c>
      <c r="C75">
        <v>0.26300000000000001</v>
      </c>
      <c r="D75" t="s">
        <v>36</v>
      </c>
      <c r="E75">
        <f t="shared" si="22"/>
        <v>32</v>
      </c>
      <c r="F75">
        <f t="shared" si="21"/>
        <v>8.4160000000000004</v>
      </c>
    </row>
    <row r="76" spans="1:6" x14ac:dyDescent="0.25">
      <c r="A76" t="str">
        <f t="shared" si="18"/>
        <v>Andy Schwerin</v>
      </c>
      <c r="C76">
        <v>9.5000000000000001E-2</v>
      </c>
      <c r="D76" t="s">
        <v>45</v>
      </c>
      <c r="E76">
        <f t="shared" si="22"/>
        <v>32</v>
      </c>
      <c r="F76">
        <f t="shared" si="21"/>
        <v>3.04</v>
      </c>
    </row>
    <row r="77" spans="1:6" x14ac:dyDescent="0.25">
      <c r="A77" t="str">
        <f t="shared" si="18"/>
        <v>Andy Schwerin</v>
      </c>
      <c r="C77">
        <v>0.28699999999999998</v>
      </c>
      <c r="D77" t="s">
        <v>15</v>
      </c>
      <c r="E77">
        <f t="shared" si="22"/>
        <v>32</v>
      </c>
      <c r="F77">
        <f t="shared" si="21"/>
        <v>9.1839999999999993</v>
      </c>
    </row>
    <row r="78" spans="1:6" x14ac:dyDescent="0.25">
      <c r="A78" t="str">
        <f t="shared" si="18"/>
        <v>Andy Schwerin</v>
      </c>
      <c r="C78">
        <v>3.2000000000000001E-2</v>
      </c>
      <c r="D78" t="s">
        <v>46</v>
      </c>
      <c r="E78">
        <f t="shared" si="22"/>
        <v>32</v>
      </c>
      <c r="F78">
        <f t="shared" si="21"/>
        <v>1.024</v>
      </c>
    </row>
    <row r="79" spans="1:6" x14ac:dyDescent="0.25">
      <c r="A79" t="str">
        <f t="shared" si="18"/>
        <v>Andy Schwerin</v>
      </c>
      <c r="C79">
        <v>0.32</v>
      </c>
      <c r="D79" t="s">
        <v>47</v>
      </c>
      <c r="E79">
        <f t="shared" si="22"/>
        <v>32</v>
      </c>
      <c r="F79">
        <f t="shared" si="21"/>
        <v>10.24</v>
      </c>
    </row>
    <row r="80" spans="1:6" x14ac:dyDescent="0.25">
      <c r="A80" t="str">
        <f t="shared" si="18"/>
        <v>Andy Schwerin</v>
      </c>
      <c r="E80">
        <f t="shared" si="22"/>
        <v>32</v>
      </c>
      <c r="F80">
        <f t="shared" si="21"/>
        <v>0</v>
      </c>
    </row>
    <row r="81" spans="1:6" x14ac:dyDescent="0.25">
      <c r="A81" t="str">
        <f t="shared" si="18"/>
        <v>Andy Schwerin</v>
      </c>
      <c r="B81" t="s">
        <v>48</v>
      </c>
      <c r="E81">
        <v>24</v>
      </c>
      <c r="F81">
        <f t="shared" si="21"/>
        <v>0</v>
      </c>
    </row>
    <row r="82" spans="1:6" x14ac:dyDescent="0.25">
      <c r="A82" t="str">
        <f t="shared" si="18"/>
        <v>Andy Schwerin</v>
      </c>
      <c r="E82">
        <f t="shared" ref="E82:E84" si="23">E81</f>
        <v>24</v>
      </c>
      <c r="F82">
        <f t="shared" si="21"/>
        <v>0</v>
      </c>
    </row>
    <row r="83" spans="1:6" x14ac:dyDescent="0.25">
      <c r="A83" t="str">
        <f t="shared" si="18"/>
        <v>Andy Schwerin</v>
      </c>
      <c r="C83">
        <v>1</v>
      </c>
      <c r="D83" t="s">
        <v>47</v>
      </c>
      <c r="E83">
        <f t="shared" si="23"/>
        <v>24</v>
      </c>
      <c r="F83">
        <f t="shared" si="21"/>
        <v>24</v>
      </c>
    </row>
    <row r="84" spans="1:6" x14ac:dyDescent="0.25">
      <c r="A84" t="str">
        <f t="shared" si="18"/>
        <v>Andy Schwerin</v>
      </c>
      <c r="E84">
        <f t="shared" si="23"/>
        <v>24</v>
      </c>
      <c r="F84">
        <f t="shared" si="21"/>
        <v>0</v>
      </c>
    </row>
    <row r="85" spans="1:6" x14ac:dyDescent="0.25">
      <c r="A85" t="str">
        <f t="shared" si="18"/>
        <v>Andy Schwerin</v>
      </c>
      <c r="B85" t="s">
        <v>49</v>
      </c>
      <c r="E85">
        <v>55</v>
      </c>
      <c r="F85">
        <f t="shared" si="21"/>
        <v>0</v>
      </c>
    </row>
    <row r="86" spans="1:6" x14ac:dyDescent="0.25">
      <c r="A86" t="str">
        <f t="shared" si="18"/>
        <v>Andy Schwerin</v>
      </c>
      <c r="E86">
        <f t="shared" ref="E86:E90" si="24">E85</f>
        <v>55</v>
      </c>
      <c r="F86">
        <f t="shared" si="21"/>
        <v>0</v>
      </c>
    </row>
    <row r="87" spans="1:6" x14ac:dyDescent="0.25">
      <c r="A87" t="str">
        <f t="shared" si="18"/>
        <v>Andy Schwerin</v>
      </c>
      <c r="C87">
        <v>0.02</v>
      </c>
      <c r="D87" t="s">
        <v>15</v>
      </c>
      <c r="E87">
        <f t="shared" si="24"/>
        <v>55</v>
      </c>
      <c r="F87">
        <f t="shared" si="21"/>
        <v>1.1000000000000001</v>
      </c>
    </row>
    <row r="88" spans="1:6" x14ac:dyDescent="0.25">
      <c r="A88" t="str">
        <f t="shared" si="18"/>
        <v>Andy Schwerin</v>
      </c>
      <c r="C88">
        <v>0.13800000000000001</v>
      </c>
      <c r="D88" t="s">
        <v>50</v>
      </c>
      <c r="E88">
        <f t="shared" si="24"/>
        <v>55</v>
      </c>
      <c r="F88">
        <f t="shared" si="21"/>
        <v>7.5900000000000007</v>
      </c>
    </row>
    <row r="89" spans="1:6" x14ac:dyDescent="0.25">
      <c r="A89" t="str">
        <f t="shared" si="18"/>
        <v>Andy Schwerin</v>
      </c>
      <c r="C89">
        <v>0.84099999999999997</v>
      </c>
      <c r="D89" t="s">
        <v>47</v>
      </c>
      <c r="E89">
        <f t="shared" si="24"/>
        <v>55</v>
      </c>
      <c r="F89">
        <f t="shared" si="21"/>
        <v>46.254999999999995</v>
      </c>
    </row>
    <row r="90" spans="1:6" x14ac:dyDescent="0.25">
      <c r="A90" t="str">
        <f t="shared" ref="A90:A121" si="25">A89</f>
        <v>Andy Schwerin</v>
      </c>
      <c r="E90">
        <f t="shared" si="24"/>
        <v>55</v>
      </c>
      <c r="F90">
        <f t="shared" si="21"/>
        <v>0</v>
      </c>
    </row>
    <row r="91" spans="1:6" x14ac:dyDescent="0.25">
      <c r="A91" t="str">
        <f t="shared" si="25"/>
        <v>Andy Schwerin</v>
      </c>
      <c r="B91" t="s">
        <v>51</v>
      </c>
      <c r="E91">
        <v>72</v>
      </c>
      <c r="F91">
        <f t="shared" si="21"/>
        <v>0</v>
      </c>
    </row>
    <row r="92" spans="1:6" x14ac:dyDescent="0.25">
      <c r="A92" t="str">
        <f t="shared" si="25"/>
        <v>Andy Schwerin</v>
      </c>
      <c r="E92">
        <f t="shared" ref="E92:E94" si="26">E91</f>
        <v>72</v>
      </c>
      <c r="F92">
        <f t="shared" si="21"/>
        <v>0</v>
      </c>
    </row>
    <row r="93" spans="1:6" x14ac:dyDescent="0.25">
      <c r="A93" t="str">
        <f t="shared" si="25"/>
        <v>Andy Schwerin</v>
      </c>
      <c r="C93">
        <v>1</v>
      </c>
      <c r="D93" t="s">
        <v>47</v>
      </c>
      <c r="E93">
        <f t="shared" si="26"/>
        <v>72</v>
      </c>
      <c r="F93">
        <f t="shared" si="21"/>
        <v>72</v>
      </c>
    </row>
    <row r="94" spans="1:6" x14ac:dyDescent="0.25">
      <c r="A94" t="str">
        <f t="shared" si="25"/>
        <v>Andy Schwerin</v>
      </c>
      <c r="E94">
        <f t="shared" si="26"/>
        <v>72</v>
      </c>
      <c r="F94">
        <f t="shared" si="21"/>
        <v>0</v>
      </c>
    </row>
    <row r="95" spans="1:6" x14ac:dyDescent="0.25">
      <c r="A95" t="str">
        <f t="shared" si="25"/>
        <v>Andy Schwerin</v>
      </c>
      <c r="B95" t="s">
        <v>52</v>
      </c>
      <c r="E95">
        <v>67</v>
      </c>
      <c r="F95">
        <f t="shared" si="21"/>
        <v>0</v>
      </c>
    </row>
    <row r="96" spans="1:6" x14ac:dyDescent="0.25">
      <c r="A96" t="str">
        <f t="shared" si="25"/>
        <v>Andy Schwerin</v>
      </c>
      <c r="E96">
        <f t="shared" ref="E96:E99" si="27">E95</f>
        <v>67</v>
      </c>
      <c r="F96">
        <f t="shared" si="21"/>
        <v>0</v>
      </c>
    </row>
    <row r="97" spans="1:6" x14ac:dyDescent="0.25">
      <c r="A97" t="str">
        <f t="shared" si="25"/>
        <v>Andy Schwerin</v>
      </c>
      <c r="C97">
        <v>0.191</v>
      </c>
      <c r="D97" t="s">
        <v>10</v>
      </c>
      <c r="E97">
        <f t="shared" si="27"/>
        <v>67</v>
      </c>
      <c r="F97">
        <f t="shared" si="21"/>
        <v>12.797000000000001</v>
      </c>
    </row>
    <row r="98" spans="1:6" x14ac:dyDescent="0.25">
      <c r="A98" t="str">
        <f t="shared" si="25"/>
        <v>Andy Schwerin</v>
      </c>
      <c r="C98">
        <v>0.80800000000000005</v>
      </c>
      <c r="D98" t="s">
        <v>47</v>
      </c>
      <c r="E98">
        <f t="shared" si="27"/>
        <v>67</v>
      </c>
      <c r="F98">
        <f t="shared" si="21"/>
        <v>54.136000000000003</v>
      </c>
    </row>
    <row r="99" spans="1:6" x14ac:dyDescent="0.25">
      <c r="A99" t="str">
        <f t="shared" si="25"/>
        <v>Andy Schwerin</v>
      </c>
      <c r="E99">
        <f t="shared" si="27"/>
        <v>67</v>
      </c>
      <c r="F99">
        <f t="shared" si="21"/>
        <v>0</v>
      </c>
    </row>
    <row r="100" spans="1:6" x14ac:dyDescent="0.25">
      <c r="A100" t="str">
        <f t="shared" si="25"/>
        <v>Andy Schwerin</v>
      </c>
      <c r="B100" t="s">
        <v>53</v>
      </c>
      <c r="E100">
        <v>241</v>
      </c>
      <c r="F100">
        <f t="shared" si="21"/>
        <v>0</v>
      </c>
    </row>
    <row r="101" spans="1:6" x14ac:dyDescent="0.25">
      <c r="A101" t="str">
        <f t="shared" si="25"/>
        <v>Andy Schwerin</v>
      </c>
      <c r="E101">
        <f t="shared" ref="E101:E103" si="28">E100</f>
        <v>241</v>
      </c>
      <c r="F101">
        <f t="shared" si="21"/>
        <v>0</v>
      </c>
    </row>
    <row r="102" spans="1:6" x14ac:dyDescent="0.25">
      <c r="A102" t="str">
        <f t="shared" si="25"/>
        <v>Andy Schwerin</v>
      </c>
      <c r="C102">
        <v>1</v>
      </c>
      <c r="D102" t="s">
        <v>36</v>
      </c>
      <c r="E102">
        <f t="shared" si="28"/>
        <v>241</v>
      </c>
      <c r="F102">
        <f t="shared" si="21"/>
        <v>241</v>
      </c>
    </row>
    <row r="103" spans="1:6" x14ac:dyDescent="0.25">
      <c r="A103" t="str">
        <f t="shared" si="25"/>
        <v>Andy Schwerin</v>
      </c>
      <c r="E103">
        <f t="shared" si="28"/>
        <v>241</v>
      </c>
      <c r="F103">
        <f t="shared" si="21"/>
        <v>0</v>
      </c>
    </row>
    <row r="104" spans="1:6" x14ac:dyDescent="0.25">
      <c r="A104" t="str">
        <f t="shared" si="25"/>
        <v>Andy Schwerin</v>
      </c>
      <c r="B104" t="s">
        <v>54</v>
      </c>
      <c r="E104">
        <v>31</v>
      </c>
      <c r="F104">
        <f t="shared" si="21"/>
        <v>0</v>
      </c>
    </row>
    <row r="105" spans="1:6" x14ac:dyDescent="0.25">
      <c r="A105" t="str">
        <f t="shared" si="25"/>
        <v>Andy Schwerin</v>
      </c>
      <c r="E105">
        <f t="shared" ref="E105:E107" si="29">E104</f>
        <v>31</v>
      </c>
      <c r="F105">
        <f t="shared" si="21"/>
        <v>0</v>
      </c>
    </row>
    <row r="106" spans="1:6" x14ac:dyDescent="0.25">
      <c r="A106" t="str">
        <f t="shared" si="25"/>
        <v>Andy Schwerin</v>
      </c>
      <c r="C106">
        <v>1</v>
      </c>
      <c r="D106" t="s">
        <v>36</v>
      </c>
      <c r="E106">
        <f t="shared" si="29"/>
        <v>31</v>
      </c>
      <c r="F106">
        <f t="shared" si="21"/>
        <v>31</v>
      </c>
    </row>
    <row r="107" spans="1:6" x14ac:dyDescent="0.25">
      <c r="A107" t="str">
        <f t="shared" si="25"/>
        <v>Andy Schwerin</v>
      </c>
      <c r="E107">
        <f t="shared" si="29"/>
        <v>31</v>
      </c>
      <c r="F107">
        <f t="shared" si="21"/>
        <v>0</v>
      </c>
    </row>
    <row r="108" spans="1:6" x14ac:dyDescent="0.25">
      <c r="A108" t="str">
        <f t="shared" si="25"/>
        <v>Andy Schwerin</v>
      </c>
      <c r="B108" t="s">
        <v>55</v>
      </c>
      <c r="E108">
        <v>18</v>
      </c>
      <c r="F108">
        <f t="shared" si="21"/>
        <v>0</v>
      </c>
    </row>
    <row r="109" spans="1:6" x14ac:dyDescent="0.25">
      <c r="A109" t="str">
        <f t="shared" si="25"/>
        <v>Andy Schwerin</v>
      </c>
      <c r="E109">
        <f t="shared" ref="E109:E111" si="30">E108</f>
        <v>18</v>
      </c>
      <c r="F109">
        <f t="shared" si="21"/>
        <v>0</v>
      </c>
    </row>
    <row r="110" spans="1:6" x14ac:dyDescent="0.25">
      <c r="A110" t="str">
        <f t="shared" si="25"/>
        <v>Andy Schwerin</v>
      </c>
      <c r="C110">
        <v>1</v>
      </c>
      <c r="D110" t="s">
        <v>40</v>
      </c>
      <c r="E110">
        <f t="shared" si="30"/>
        <v>18</v>
      </c>
      <c r="F110">
        <f t="shared" si="21"/>
        <v>18</v>
      </c>
    </row>
    <row r="111" spans="1:6" x14ac:dyDescent="0.25">
      <c r="A111" t="str">
        <f t="shared" si="25"/>
        <v>Andy Schwerin</v>
      </c>
      <c r="E111">
        <f t="shared" si="30"/>
        <v>18</v>
      </c>
      <c r="F111">
        <f t="shared" si="21"/>
        <v>0</v>
      </c>
    </row>
    <row r="112" spans="1:6" x14ac:dyDescent="0.25">
      <c r="A112" t="str">
        <f t="shared" si="25"/>
        <v>Andy Schwerin</v>
      </c>
      <c r="B112" t="s">
        <v>56</v>
      </c>
      <c r="E112">
        <v>2</v>
      </c>
      <c r="F112">
        <f t="shared" si="21"/>
        <v>0</v>
      </c>
    </row>
    <row r="113" spans="1:6" x14ac:dyDescent="0.25">
      <c r="A113" t="str">
        <f t="shared" si="25"/>
        <v>Andy Schwerin</v>
      </c>
      <c r="E113">
        <f t="shared" ref="E113:E115" si="31">E112</f>
        <v>2</v>
      </c>
      <c r="F113">
        <f t="shared" si="21"/>
        <v>0</v>
      </c>
    </row>
    <row r="114" spans="1:6" x14ac:dyDescent="0.25">
      <c r="A114" t="str">
        <f t="shared" si="25"/>
        <v>Andy Schwerin</v>
      </c>
      <c r="C114">
        <v>1</v>
      </c>
      <c r="D114" t="s">
        <v>36</v>
      </c>
      <c r="E114">
        <f t="shared" si="31"/>
        <v>2</v>
      </c>
      <c r="F114">
        <f t="shared" si="21"/>
        <v>2</v>
      </c>
    </row>
    <row r="115" spans="1:6" x14ac:dyDescent="0.25">
      <c r="A115" t="str">
        <f t="shared" si="25"/>
        <v>Andy Schwerin</v>
      </c>
      <c r="E115">
        <f t="shared" si="31"/>
        <v>2</v>
      </c>
      <c r="F115">
        <f t="shared" si="21"/>
        <v>0</v>
      </c>
    </row>
    <row r="116" spans="1:6" x14ac:dyDescent="0.25">
      <c r="A116" t="str">
        <f t="shared" si="25"/>
        <v>Andy Schwerin</v>
      </c>
      <c r="B116" t="s">
        <v>57</v>
      </c>
      <c r="E116">
        <v>2</v>
      </c>
      <c r="F116">
        <f t="shared" si="21"/>
        <v>0</v>
      </c>
    </row>
    <row r="117" spans="1:6" x14ac:dyDescent="0.25">
      <c r="A117" t="str">
        <f t="shared" si="25"/>
        <v>Andy Schwerin</v>
      </c>
      <c r="E117">
        <f t="shared" ref="E117:E119" si="32">E116</f>
        <v>2</v>
      </c>
      <c r="F117">
        <f t="shared" si="21"/>
        <v>0</v>
      </c>
    </row>
    <row r="118" spans="1:6" x14ac:dyDescent="0.25">
      <c r="A118" t="str">
        <f t="shared" si="25"/>
        <v>Andy Schwerin</v>
      </c>
      <c r="C118">
        <v>1</v>
      </c>
      <c r="D118" t="s">
        <v>58</v>
      </c>
      <c r="E118">
        <f t="shared" si="32"/>
        <v>2</v>
      </c>
      <c r="F118">
        <f t="shared" si="21"/>
        <v>2</v>
      </c>
    </row>
    <row r="119" spans="1:6" x14ac:dyDescent="0.25">
      <c r="A119" t="str">
        <f t="shared" si="25"/>
        <v>Andy Schwerin</v>
      </c>
      <c r="E119">
        <f t="shared" si="32"/>
        <v>2</v>
      </c>
      <c r="F119">
        <f t="shared" si="21"/>
        <v>0</v>
      </c>
    </row>
    <row r="120" spans="1:6" x14ac:dyDescent="0.25">
      <c r="A120" t="str">
        <f t="shared" si="25"/>
        <v>Andy Schwerin</v>
      </c>
      <c r="B120" t="s">
        <v>59</v>
      </c>
      <c r="E120">
        <v>114</v>
      </c>
      <c r="F120">
        <f t="shared" si="21"/>
        <v>0</v>
      </c>
    </row>
    <row r="121" spans="1:6" x14ac:dyDescent="0.25">
      <c r="A121" t="str">
        <f t="shared" si="25"/>
        <v>Andy Schwerin</v>
      </c>
      <c r="E121">
        <f t="shared" ref="E121:E123" si="33">E120</f>
        <v>114</v>
      </c>
      <c r="F121">
        <f t="shared" si="21"/>
        <v>0</v>
      </c>
    </row>
    <row r="122" spans="1:6" x14ac:dyDescent="0.25">
      <c r="A122" t="str">
        <f t="shared" ref="A122:A153" si="34">A121</f>
        <v>Andy Schwerin</v>
      </c>
      <c r="C122">
        <v>1</v>
      </c>
      <c r="D122" t="s">
        <v>58</v>
      </c>
      <c r="E122">
        <f t="shared" si="33"/>
        <v>114</v>
      </c>
      <c r="F122">
        <f t="shared" si="21"/>
        <v>114</v>
      </c>
    </row>
    <row r="123" spans="1:6" x14ac:dyDescent="0.25">
      <c r="A123" t="str">
        <f t="shared" si="34"/>
        <v>Andy Schwerin</v>
      </c>
      <c r="E123">
        <f t="shared" si="33"/>
        <v>114</v>
      </c>
      <c r="F123">
        <f t="shared" si="21"/>
        <v>0</v>
      </c>
    </row>
    <row r="124" spans="1:6" x14ac:dyDescent="0.25">
      <c r="A124" t="str">
        <f t="shared" si="34"/>
        <v>Andy Schwerin</v>
      </c>
      <c r="B124" t="s">
        <v>60</v>
      </c>
      <c r="E124">
        <v>141</v>
      </c>
      <c r="F124">
        <f t="shared" si="21"/>
        <v>0</v>
      </c>
    </row>
    <row r="125" spans="1:6" x14ac:dyDescent="0.25">
      <c r="A125" t="str">
        <f t="shared" si="34"/>
        <v>Andy Schwerin</v>
      </c>
      <c r="E125">
        <f t="shared" ref="E125:E127" si="35">E124</f>
        <v>141</v>
      </c>
      <c r="F125">
        <f t="shared" si="21"/>
        <v>0</v>
      </c>
    </row>
    <row r="126" spans="1:6" x14ac:dyDescent="0.25">
      <c r="A126" t="str">
        <f t="shared" si="34"/>
        <v>Andy Schwerin</v>
      </c>
      <c r="C126">
        <v>1</v>
      </c>
      <c r="D126" t="s">
        <v>36</v>
      </c>
      <c r="E126">
        <f t="shared" si="35"/>
        <v>141</v>
      </c>
      <c r="F126">
        <f t="shared" si="21"/>
        <v>141</v>
      </c>
    </row>
    <row r="127" spans="1:6" x14ac:dyDescent="0.25">
      <c r="A127" t="str">
        <f t="shared" si="34"/>
        <v>Andy Schwerin</v>
      </c>
      <c r="E127">
        <f t="shared" si="35"/>
        <v>141</v>
      </c>
      <c r="F127">
        <f t="shared" si="21"/>
        <v>0</v>
      </c>
    </row>
    <row r="128" spans="1:6" x14ac:dyDescent="0.25">
      <c r="A128" t="str">
        <f t="shared" si="34"/>
        <v>Andy Schwerin</v>
      </c>
      <c r="B128" t="s">
        <v>61</v>
      </c>
      <c r="E128">
        <v>1411</v>
      </c>
      <c r="F128">
        <f t="shared" si="21"/>
        <v>0</v>
      </c>
    </row>
    <row r="129" spans="1:6" x14ac:dyDescent="0.25">
      <c r="A129" t="str">
        <f t="shared" si="34"/>
        <v>Andy Schwerin</v>
      </c>
      <c r="E129">
        <f t="shared" ref="E129:E133" si="36">E128</f>
        <v>1411</v>
      </c>
      <c r="F129">
        <f t="shared" si="21"/>
        <v>0</v>
      </c>
    </row>
    <row r="130" spans="1:6" x14ac:dyDescent="0.25">
      <c r="A130" t="str">
        <f t="shared" si="34"/>
        <v>Andy Schwerin</v>
      </c>
      <c r="C130">
        <v>1E-3</v>
      </c>
      <c r="D130" t="s">
        <v>62</v>
      </c>
      <c r="E130">
        <f t="shared" si="36"/>
        <v>1411</v>
      </c>
      <c r="F130">
        <f t="shared" si="21"/>
        <v>1.411</v>
      </c>
    </row>
    <row r="131" spans="1:6" x14ac:dyDescent="0.25">
      <c r="A131" t="str">
        <f t="shared" si="34"/>
        <v>Andy Schwerin</v>
      </c>
      <c r="C131">
        <v>0.998</v>
      </c>
      <c r="D131" t="s">
        <v>36</v>
      </c>
      <c r="E131">
        <f t="shared" si="36"/>
        <v>1411</v>
      </c>
      <c r="F131">
        <f t="shared" ref="F131:F194" si="37">E131*C131</f>
        <v>1408.1780000000001</v>
      </c>
    </row>
    <row r="132" spans="1:6" x14ac:dyDescent="0.25">
      <c r="A132" t="str">
        <f t="shared" si="34"/>
        <v>Andy Schwerin</v>
      </c>
      <c r="C132">
        <v>0</v>
      </c>
      <c r="D132" t="s">
        <v>63</v>
      </c>
      <c r="E132">
        <f t="shared" si="36"/>
        <v>1411</v>
      </c>
      <c r="F132">
        <f t="shared" si="37"/>
        <v>0</v>
      </c>
    </row>
    <row r="133" spans="1:6" x14ac:dyDescent="0.25">
      <c r="A133" t="str">
        <f t="shared" si="34"/>
        <v>Andy Schwerin</v>
      </c>
      <c r="E133">
        <f t="shared" si="36"/>
        <v>1411</v>
      </c>
      <c r="F133">
        <f t="shared" si="37"/>
        <v>0</v>
      </c>
    </row>
    <row r="134" spans="1:6" x14ac:dyDescent="0.25">
      <c r="A134" t="str">
        <f t="shared" si="34"/>
        <v>Andy Schwerin</v>
      </c>
      <c r="B134" t="s">
        <v>64</v>
      </c>
      <c r="E134">
        <v>57</v>
      </c>
      <c r="F134">
        <f t="shared" si="37"/>
        <v>0</v>
      </c>
    </row>
    <row r="135" spans="1:6" x14ac:dyDescent="0.25">
      <c r="A135" t="str">
        <f t="shared" si="34"/>
        <v>Andy Schwerin</v>
      </c>
      <c r="E135">
        <f t="shared" ref="E135:E137" si="38">E134</f>
        <v>57</v>
      </c>
      <c r="F135">
        <f t="shared" si="37"/>
        <v>0</v>
      </c>
    </row>
    <row r="136" spans="1:6" x14ac:dyDescent="0.25">
      <c r="A136" t="str">
        <f t="shared" si="34"/>
        <v>Andy Schwerin</v>
      </c>
      <c r="C136">
        <v>1</v>
      </c>
      <c r="D136" t="s">
        <v>65</v>
      </c>
      <c r="E136">
        <f t="shared" si="38"/>
        <v>57</v>
      </c>
      <c r="F136">
        <f t="shared" si="37"/>
        <v>57</v>
      </c>
    </row>
    <row r="137" spans="1:6" x14ac:dyDescent="0.25">
      <c r="A137" t="str">
        <f t="shared" si="34"/>
        <v>Andy Schwerin</v>
      </c>
      <c r="E137">
        <f t="shared" si="38"/>
        <v>57</v>
      </c>
      <c r="F137">
        <f t="shared" si="37"/>
        <v>0</v>
      </c>
    </row>
    <row r="138" spans="1:6" x14ac:dyDescent="0.25">
      <c r="A138" t="str">
        <f t="shared" si="34"/>
        <v>Andy Schwerin</v>
      </c>
      <c r="B138" t="s">
        <v>66</v>
      </c>
      <c r="E138">
        <v>76347</v>
      </c>
      <c r="F138">
        <f t="shared" si="37"/>
        <v>0</v>
      </c>
    </row>
    <row r="139" spans="1:6" x14ac:dyDescent="0.25">
      <c r="A139" t="str">
        <f t="shared" si="34"/>
        <v>Andy Schwerin</v>
      </c>
      <c r="E139">
        <f t="shared" ref="E139:E165" si="39">E138</f>
        <v>76347</v>
      </c>
      <c r="F139">
        <f t="shared" si="37"/>
        <v>0</v>
      </c>
    </row>
    <row r="140" spans="1:6" x14ac:dyDescent="0.25">
      <c r="A140" t="str">
        <f t="shared" si="34"/>
        <v>Andy Schwerin</v>
      </c>
      <c r="C140">
        <v>1.6E-2</v>
      </c>
      <c r="D140" t="s">
        <v>67</v>
      </c>
      <c r="E140">
        <f t="shared" si="39"/>
        <v>76347</v>
      </c>
      <c r="F140">
        <f t="shared" si="37"/>
        <v>1221.5520000000001</v>
      </c>
    </row>
    <row r="141" spans="1:6" x14ac:dyDescent="0.25">
      <c r="A141" t="str">
        <f t="shared" si="34"/>
        <v>Andy Schwerin</v>
      </c>
      <c r="C141">
        <v>7.5999999999999998E-2</v>
      </c>
      <c r="D141" t="s">
        <v>68</v>
      </c>
      <c r="E141">
        <f t="shared" si="39"/>
        <v>76347</v>
      </c>
      <c r="F141">
        <f t="shared" si="37"/>
        <v>5802.3720000000003</v>
      </c>
    </row>
    <row r="142" spans="1:6" x14ac:dyDescent="0.25">
      <c r="A142" t="str">
        <f t="shared" si="34"/>
        <v>Andy Schwerin</v>
      </c>
      <c r="C142">
        <v>0.21099999999999999</v>
      </c>
      <c r="D142" t="s">
        <v>69</v>
      </c>
      <c r="E142">
        <f t="shared" si="39"/>
        <v>76347</v>
      </c>
      <c r="F142">
        <f t="shared" si="37"/>
        <v>16109.216999999999</v>
      </c>
    </row>
    <row r="143" spans="1:6" x14ac:dyDescent="0.25">
      <c r="A143" t="str">
        <f t="shared" si="34"/>
        <v>Andy Schwerin</v>
      </c>
      <c r="C143">
        <v>6.8000000000000005E-2</v>
      </c>
      <c r="D143" t="s">
        <v>70</v>
      </c>
      <c r="E143">
        <f t="shared" si="39"/>
        <v>76347</v>
      </c>
      <c r="F143">
        <f t="shared" si="37"/>
        <v>5191.5960000000005</v>
      </c>
    </row>
    <row r="144" spans="1:6" x14ac:dyDescent="0.25">
      <c r="A144" t="str">
        <f t="shared" si="34"/>
        <v>Andy Schwerin</v>
      </c>
      <c r="C144">
        <v>0.51100000000000001</v>
      </c>
      <c r="D144" t="s">
        <v>71</v>
      </c>
      <c r="E144">
        <f t="shared" si="39"/>
        <v>76347</v>
      </c>
      <c r="F144">
        <f t="shared" si="37"/>
        <v>39013.317000000003</v>
      </c>
    </row>
    <row r="145" spans="1:6" x14ac:dyDescent="0.25">
      <c r="A145" t="str">
        <f t="shared" si="34"/>
        <v>Andy Schwerin</v>
      </c>
      <c r="C145">
        <v>2E-3</v>
      </c>
      <c r="D145" t="s">
        <v>72</v>
      </c>
      <c r="E145">
        <f t="shared" si="39"/>
        <v>76347</v>
      </c>
      <c r="F145">
        <f t="shared" si="37"/>
        <v>152.69400000000002</v>
      </c>
    </row>
    <row r="146" spans="1:6" x14ac:dyDescent="0.25">
      <c r="A146" t="str">
        <f t="shared" si="34"/>
        <v>Andy Schwerin</v>
      </c>
      <c r="C146">
        <v>1E-3</v>
      </c>
      <c r="D146" t="s">
        <v>73</v>
      </c>
      <c r="E146">
        <f t="shared" si="39"/>
        <v>76347</v>
      </c>
      <c r="F146">
        <f t="shared" si="37"/>
        <v>76.347000000000008</v>
      </c>
    </row>
    <row r="147" spans="1:6" x14ac:dyDescent="0.25">
      <c r="A147" t="str">
        <f t="shared" si="34"/>
        <v>Andy Schwerin</v>
      </c>
      <c r="C147">
        <v>7.0000000000000001E-3</v>
      </c>
      <c r="D147" t="s">
        <v>74</v>
      </c>
      <c r="E147">
        <f t="shared" si="39"/>
        <v>76347</v>
      </c>
      <c r="F147">
        <f t="shared" si="37"/>
        <v>534.42899999999997</v>
      </c>
    </row>
    <row r="148" spans="1:6" x14ac:dyDescent="0.25">
      <c r="A148" t="str">
        <f t="shared" si="34"/>
        <v>Andy Schwerin</v>
      </c>
      <c r="C148">
        <v>2.3E-2</v>
      </c>
      <c r="D148" t="s">
        <v>75</v>
      </c>
      <c r="E148">
        <f t="shared" si="39"/>
        <v>76347</v>
      </c>
      <c r="F148">
        <f t="shared" si="37"/>
        <v>1755.981</v>
      </c>
    </row>
    <row r="149" spans="1:6" x14ac:dyDescent="0.25">
      <c r="A149" t="str">
        <f t="shared" si="34"/>
        <v>Andy Schwerin</v>
      </c>
      <c r="C149">
        <v>0</v>
      </c>
      <c r="D149" t="s">
        <v>76</v>
      </c>
      <c r="E149">
        <f t="shared" si="39"/>
        <v>76347</v>
      </c>
      <c r="F149">
        <f t="shared" si="37"/>
        <v>0</v>
      </c>
    </row>
    <row r="150" spans="1:6" x14ac:dyDescent="0.25">
      <c r="A150" t="str">
        <f t="shared" si="34"/>
        <v>Andy Schwerin</v>
      </c>
      <c r="C150">
        <v>1E-3</v>
      </c>
      <c r="D150" t="s">
        <v>77</v>
      </c>
      <c r="E150">
        <f t="shared" si="39"/>
        <v>76347</v>
      </c>
      <c r="F150">
        <f t="shared" si="37"/>
        <v>76.347000000000008</v>
      </c>
    </row>
    <row r="151" spans="1:6" x14ac:dyDescent="0.25">
      <c r="A151" t="str">
        <f t="shared" si="34"/>
        <v>Andy Schwerin</v>
      </c>
      <c r="C151">
        <v>1E-3</v>
      </c>
      <c r="D151" t="s">
        <v>78</v>
      </c>
      <c r="E151">
        <f t="shared" si="39"/>
        <v>76347</v>
      </c>
      <c r="F151">
        <f t="shared" si="37"/>
        <v>76.347000000000008</v>
      </c>
    </row>
    <row r="152" spans="1:6" x14ac:dyDescent="0.25">
      <c r="A152" t="str">
        <f t="shared" si="34"/>
        <v>Andy Schwerin</v>
      </c>
      <c r="C152">
        <v>2E-3</v>
      </c>
      <c r="D152" t="s">
        <v>79</v>
      </c>
      <c r="E152">
        <f t="shared" si="39"/>
        <v>76347</v>
      </c>
      <c r="F152">
        <f t="shared" si="37"/>
        <v>152.69400000000002</v>
      </c>
    </row>
    <row r="153" spans="1:6" x14ac:dyDescent="0.25">
      <c r="A153" t="str">
        <f t="shared" si="34"/>
        <v>Andy Schwerin</v>
      </c>
      <c r="C153">
        <v>1.9E-2</v>
      </c>
      <c r="D153" t="s">
        <v>80</v>
      </c>
      <c r="E153">
        <f t="shared" si="39"/>
        <v>76347</v>
      </c>
      <c r="F153">
        <f t="shared" si="37"/>
        <v>1450.5930000000001</v>
      </c>
    </row>
    <row r="154" spans="1:6" x14ac:dyDescent="0.25">
      <c r="A154" t="str">
        <f t="shared" ref="A154:A168" si="40">A153</f>
        <v>Andy Schwerin</v>
      </c>
      <c r="C154">
        <v>1E-3</v>
      </c>
      <c r="D154" t="s">
        <v>81</v>
      </c>
      <c r="E154">
        <f t="shared" si="39"/>
        <v>76347</v>
      </c>
      <c r="F154">
        <f t="shared" si="37"/>
        <v>76.347000000000008</v>
      </c>
    </row>
    <row r="155" spans="1:6" x14ac:dyDescent="0.25">
      <c r="A155" t="str">
        <f t="shared" si="40"/>
        <v>Andy Schwerin</v>
      </c>
      <c r="C155">
        <v>0</v>
      </c>
      <c r="D155" t="s">
        <v>82</v>
      </c>
      <c r="E155">
        <f t="shared" si="39"/>
        <v>76347</v>
      </c>
      <c r="F155">
        <f t="shared" si="37"/>
        <v>0</v>
      </c>
    </row>
    <row r="156" spans="1:6" x14ac:dyDescent="0.25">
      <c r="A156" t="str">
        <f t="shared" si="40"/>
        <v>Andy Schwerin</v>
      </c>
      <c r="C156">
        <v>3.0000000000000001E-3</v>
      </c>
      <c r="D156" t="s">
        <v>83</v>
      </c>
      <c r="E156">
        <f t="shared" si="39"/>
        <v>76347</v>
      </c>
      <c r="F156">
        <f t="shared" si="37"/>
        <v>229.041</v>
      </c>
    </row>
    <row r="157" spans="1:6" x14ac:dyDescent="0.25">
      <c r="A157" t="str">
        <f t="shared" si="40"/>
        <v>Andy Schwerin</v>
      </c>
      <c r="C157">
        <v>0</v>
      </c>
      <c r="D157" t="s">
        <v>84</v>
      </c>
      <c r="E157">
        <f t="shared" si="39"/>
        <v>76347</v>
      </c>
      <c r="F157">
        <f t="shared" si="37"/>
        <v>0</v>
      </c>
    </row>
    <row r="158" spans="1:6" x14ac:dyDescent="0.25">
      <c r="A158" t="str">
        <f t="shared" si="40"/>
        <v>Andy Schwerin</v>
      </c>
      <c r="C158">
        <v>0</v>
      </c>
      <c r="D158" t="s">
        <v>85</v>
      </c>
      <c r="E158">
        <f t="shared" si="39"/>
        <v>76347</v>
      </c>
      <c r="F158">
        <f t="shared" si="37"/>
        <v>0</v>
      </c>
    </row>
    <row r="159" spans="1:6" x14ac:dyDescent="0.25">
      <c r="A159" t="str">
        <f t="shared" si="40"/>
        <v>Andy Schwerin</v>
      </c>
      <c r="C159">
        <v>2.1000000000000001E-2</v>
      </c>
      <c r="D159" t="s">
        <v>86</v>
      </c>
      <c r="E159">
        <f t="shared" si="39"/>
        <v>76347</v>
      </c>
      <c r="F159">
        <f t="shared" si="37"/>
        <v>1603.287</v>
      </c>
    </row>
    <row r="160" spans="1:6" x14ac:dyDescent="0.25">
      <c r="A160" t="str">
        <f t="shared" si="40"/>
        <v>Andy Schwerin</v>
      </c>
      <c r="C160">
        <v>0</v>
      </c>
      <c r="D160" t="s">
        <v>87</v>
      </c>
      <c r="E160">
        <f t="shared" si="39"/>
        <v>76347</v>
      </c>
      <c r="F160">
        <f t="shared" si="37"/>
        <v>0</v>
      </c>
    </row>
    <row r="161" spans="1:6" x14ac:dyDescent="0.25">
      <c r="A161" t="str">
        <f t="shared" si="40"/>
        <v>Andy Schwerin</v>
      </c>
      <c r="C161">
        <v>1.7000000000000001E-2</v>
      </c>
      <c r="D161" t="s">
        <v>88</v>
      </c>
      <c r="E161">
        <f t="shared" si="39"/>
        <v>76347</v>
      </c>
      <c r="F161">
        <f t="shared" si="37"/>
        <v>1297.8990000000001</v>
      </c>
    </row>
    <row r="162" spans="1:6" x14ac:dyDescent="0.25">
      <c r="A162" t="str">
        <f t="shared" si="40"/>
        <v>Andy Schwerin</v>
      </c>
      <c r="C162">
        <v>1E-3</v>
      </c>
      <c r="D162" t="s">
        <v>89</v>
      </c>
      <c r="E162">
        <f t="shared" si="39"/>
        <v>76347</v>
      </c>
      <c r="F162">
        <f t="shared" si="37"/>
        <v>76.347000000000008</v>
      </c>
    </row>
    <row r="163" spans="1:6" x14ac:dyDescent="0.25">
      <c r="A163" t="str">
        <f t="shared" si="40"/>
        <v>Andy Schwerin</v>
      </c>
      <c r="C163">
        <v>0.01</v>
      </c>
      <c r="D163" t="s">
        <v>90</v>
      </c>
      <c r="E163">
        <f t="shared" si="39"/>
        <v>76347</v>
      </c>
      <c r="F163">
        <f t="shared" si="37"/>
        <v>763.47</v>
      </c>
    </row>
    <row r="164" spans="1:6" x14ac:dyDescent="0.25">
      <c r="A164" t="str">
        <f t="shared" si="40"/>
        <v>Andy Schwerin</v>
      </c>
      <c r="C164">
        <v>0</v>
      </c>
      <c r="D164" t="s">
        <v>91</v>
      </c>
      <c r="E164">
        <f t="shared" si="39"/>
        <v>76347</v>
      </c>
      <c r="F164">
        <f t="shared" si="37"/>
        <v>0</v>
      </c>
    </row>
    <row r="165" spans="1:6" x14ac:dyDescent="0.25">
      <c r="A165" t="str">
        <f t="shared" si="40"/>
        <v>Andy Schwerin</v>
      </c>
      <c r="E165">
        <f t="shared" si="39"/>
        <v>76347</v>
      </c>
      <c r="F165">
        <f t="shared" si="37"/>
        <v>0</v>
      </c>
    </row>
    <row r="166" spans="1:6" x14ac:dyDescent="0.25">
      <c r="A166" t="str">
        <f t="shared" si="40"/>
        <v>Andy Schwerin</v>
      </c>
      <c r="B166" t="s">
        <v>92</v>
      </c>
      <c r="E166">
        <v>11</v>
      </c>
      <c r="F166">
        <f t="shared" si="37"/>
        <v>0</v>
      </c>
    </row>
    <row r="167" spans="1:6" x14ac:dyDescent="0.25">
      <c r="A167" t="str">
        <f t="shared" si="40"/>
        <v>Andy Schwerin</v>
      </c>
      <c r="E167">
        <f t="shared" ref="E167:E169" si="41">E166</f>
        <v>11</v>
      </c>
      <c r="F167">
        <f t="shared" si="37"/>
        <v>0</v>
      </c>
    </row>
    <row r="168" spans="1:6" x14ac:dyDescent="0.25">
      <c r="A168" t="str">
        <f t="shared" si="40"/>
        <v>Andy Schwerin</v>
      </c>
      <c r="C168">
        <v>1</v>
      </c>
      <c r="D168" t="s">
        <v>93</v>
      </c>
      <c r="E168">
        <f t="shared" si="41"/>
        <v>11</v>
      </c>
      <c r="F168">
        <f t="shared" si="37"/>
        <v>11</v>
      </c>
    </row>
    <row r="169" spans="1:6" x14ac:dyDescent="0.25">
      <c r="A169" t="s">
        <v>740</v>
      </c>
      <c r="E169">
        <f t="shared" si="41"/>
        <v>11</v>
      </c>
      <c r="F169">
        <f t="shared" si="37"/>
        <v>0</v>
      </c>
    </row>
    <row r="170" spans="1:6" x14ac:dyDescent="0.25">
      <c r="A170" t="str">
        <f t="shared" ref="A170:A201" si="42">A169</f>
        <v>Benety Goh</v>
      </c>
      <c r="B170" t="s">
        <v>96</v>
      </c>
      <c r="E170">
        <v>9</v>
      </c>
      <c r="F170">
        <f t="shared" si="37"/>
        <v>0</v>
      </c>
    </row>
    <row r="171" spans="1:6" x14ac:dyDescent="0.25">
      <c r="A171" t="str">
        <f t="shared" si="42"/>
        <v>Benety Goh</v>
      </c>
      <c r="E171">
        <f t="shared" ref="E171:E174" si="43">E170</f>
        <v>9</v>
      </c>
      <c r="F171">
        <f t="shared" si="37"/>
        <v>0</v>
      </c>
    </row>
    <row r="172" spans="1:6" x14ac:dyDescent="0.25">
      <c r="A172" t="str">
        <f t="shared" si="42"/>
        <v>Benety Goh</v>
      </c>
      <c r="C172">
        <v>0.111</v>
      </c>
      <c r="D172" t="s">
        <v>46</v>
      </c>
      <c r="E172">
        <f t="shared" si="43"/>
        <v>9</v>
      </c>
      <c r="F172">
        <f t="shared" si="37"/>
        <v>0.999</v>
      </c>
    </row>
    <row r="173" spans="1:6" x14ac:dyDescent="0.25">
      <c r="A173" t="str">
        <f t="shared" si="42"/>
        <v>Benety Goh</v>
      </c>
      <c r="C173">
        <v>0.88800000000000001</v>
      </c>
      <c r="D173" t="s">
        <v>58</v>
      </c>
      <c r="E173">
        <f t="shared" si="43"/>
        <v>9</v>
      </c>
      <c r="F173">
        <f t="shared" si="37"/>
        <v>7.992</v>
      </c>
    </row>
    <row r="174" spans="1:6" x14ac:dyDescent="0.25">
      <c r="A174" t="str">
        <f t="shared" si="42"/>
        <v>Benety Goh</v>
      </c>
      <c r="E174">
        <f t="shared" si="43"/>
        <v>9</v>
      </c>
      <c r="F174">
        <f t="shared" si="37"/>
        <v>0</v>
      </c>
    </row>
    <row r="175" spans="1:6" x14ac:dyDescent="0.25">
      <c r="A175" t="str">
        <f t="shared" si="42"/>
        <v>Benety Goh</v>
      </c>
      <c r="B175" t="s">
        <v>97</v>
      </c>
      <c r="E175">
        <v>26</v>
      </c>
      <c r="F175">
        <f t="shared" si="37"/>
        <v>0</v>
      </c>
    </row>
    <row r="176" spans="1:6" x14ac:dyDescent="0.25">
      <c r="A176" t="str">
        <f t="shared" si="42"/>
        <v>Benety Goh</v>
      </c>
      <c r="E176">
        <f t="shared" ref="E176:E182" si="44">E175</f>
        <v>26</v>
      </c>
      <c r="F176">
        <f t="shared" si="37"/>
        <v>0</v>
      </c>
    </row>
    <row r="177" spans="1:6" x14ac:dyDescent="0.25">
      <c r="A177" t="str">
        <f t="shared" si="42"/>
        <v>Benety Goh</v>
      </c>
      <c r="C177">
        <v>7.8E-2</v>
      </c>
      <c r="D177" t="s">
        <v>40</v>
      </c>
      <c r="E177">
        <f t="shared" si="44"/>
        <v>26</v>
      </c>
      <c r="F177">
        <f t="shared" si="37"/>
        <v>2.028</v>
      </c>
    </row>
    <row r="178" spans="1:6" x14ac:dyDescent="0.25">
      <c r="A178" t="str">
        <f t="shared" si="42"/>
        <v>Benety Goh</v>
      </c>
      <c r="C178">
        <v>0.45400000000000001</v>
      </c>
      <c r="D178" t="s">
        <v>10</v>
      </c>
      <c r="E178">
        <f t="shared" si="44"/>
        <v>26</v>
      </c>
      <c r="F178">
        <f t="shared" si="37"/>
        <v>11.804</v>
      </c>
    </row>
    <row r="179" spans="1:6" x14ac:dyDescent="0.25">
      <c r="A179" t="str">
        <f t="shared" si="42"/>
        <v>Benety Goh</v>
      </c>
      <c r="C179">
        <v>7.4999999999999997E-2</v>
      </c>
      <c r="D179" t="s">
        <v>14</v>
      </c>
      <c r="E179">
        <f t="shared" si="44"/>
        <v>26</v>
      </c>
      <c r="F179">
        <f t="shared" si="37"/>
        <v>1.95</v>
      </c>
    </row>
    <row r="180" spans="1:6" x14ac:dyDescent="0.25">
      <c r="A180" t="str">
        <f t="shared" si="42"/>
        <v>Benety Goh</v>
      </c>
      <c r="C180">
        <v>0.315</v>
      </c>
      <c r="D180" t="s">
        <v>41</v>
      </c>
      <c r="E180">
        <f t="shared" si="44"/>
        <v>26</v>
      </c>
      <c r="F180">
        <f t="shared" si="37"/>
        <v>8.19</v>
      </c>
    </row>
    <row r="181" spans="1:6" x14ac:dyDescent="0.25">
      <c r="A181" t="str">
        <f t="shared" si="42"/>
        <v>Benety Goh</v>
      </c>
      <c r="C181">
        <v>7.4999999999999997E-2</v>
      </c>
      <c r="D181" t="s">
        <v>58</v>
      </c>
      <c r="E181">
        <f t="shared" si="44"/>
        <v>26</v>
      </c>
      <c r="F181">
        <f t="shared" si="37"/>
        <v>1.95</v>
      </c>
    </row>
    <row r="182" spans="1:6" x14ac:dyDescent="0.25">
      <c r="A182" t="str">
        <f t="shared" si="42"/>
        <v>Benety Goh</v>
      </c>
      <c r="E182">
        <f t="shared" si="44"/>
        <v>26</v>
      </c>
      <c r="F182">
        <f t="shared" si="37"/>
        <v>0</v>
      </c>
    </row>
    <row r="183" spans="1:6" x14ac:dyDescent="0.25">
      <c r="A183" t="str">
        <f t="shared" si="42"/>
        <v>Benety Goh</v>
      </c>
      <c r="B183" t="s">
        <v>98</v>
      </c>
      <c r="E183">
        <v>1383</v>
      </c>
      <c r="F183">
        <f t="shared" si="37"/>
        <v>0</v>
      </c>
    </row>
    <row r="184" spans="1:6" x14ac:dyDescent="0.25">
      <c r="A184" t="str">
        <f t="shared" si="42"/>
        <v>Benety Goh</v>
      </c>
      <c r="E184">
        <f t="shared" ref="E184:E188" si="45">E183</f>
        <v>1383</v>
      </c>
      <c r="F184">
        <f t="shared" si="37"/>
        <v>0</v>
      </c>
    </row>
    <row r="185" spans="1:6" x14ac:dyDescent="0.25">
      <c r="A185" t="str">
        <f t="shared" si="42"/>
        <v>Benety Goh</v>
      </c>
      <c r="C185">
        <v>3.1E-2</v>
      </c>
      <c r="D185" t="s">
        <v>18</v>
      </c>
      <c r="E185">
        <f t="shared" si="45"/>
        <v>1383</v>
      </c>
      <c r="F185">
        <f t="shared" si="37"/>
        <v>42.872999999999998</v>
      </c>
    </row>
    <row r="186" spans="1:6" x14ac:dyDescent="0.25">
      <c r="A186" t="str">
        <f t="shared" si="42"/>
        <v>Benety Goh</v>
      </c>
      <c r="C186">
        <v>0.92400000000000004</v>
      </c>
      <c r="D186" t="s">
        <v>46</v>
      </c>
      <c r="E186">
        <f t="shared" si="45"/>
        <v>1383</v>
      </c>
      <c r="F186">
        <f t="shared" si="37"/>
        <v>1277.8920000000001</v>
      </c>
    </row>
    <row r="187" spans="1:6" x14ac:dyDescent="0.25">
      <c r="A187" t="str">
        <f t="shared" si="42"/>
        <v>Benety Goh</v>
      </c>
      <c r="C187">
        <v>4.3999999999999997E-2</v>
      </c>
      <c r="D187" t="s">
        <v>58</v>
      </c>
      <c r="E187">
        <f t="shared" si="45"/>
        <v>1383</v>
      </c>
      <c r="F187">
        <f t="shared" si="37"/>
        <v>60.851999999999997</v>
      </c>
    </row>
    <row r="188" spans="1:6" x14ac:dyDescent="0.25">
      <c r="A188" t="str">
        <f t="shared" si="42"/>
        <v>Benety Goh</v>
      </c>
      <c r="E188">
        <f t="shared" si="45"/>
        <v>1383</v>
      </c>
      <c r="F188">
        <f t="shared" si="37"/>
        <v>0</v>
      </c>
    </row>
    <row r="189" spans="1:6" x14ac:dyDescent="0.25">
      <c r="A189" t="str">
        <f t="shared" si="42"/>
        <v>Benety Goh</v>
      </c>
      <c r="B189" t="s">
        <v>99</v>
      </c>
      <c r="E189">
        <v>4</v>
      </c>
      <c r="F189">
        <f t="shared" si="37"/>
        <v>0</v>
      </c>
    </row>
    <row r="190" spans="1:6" x14ac:dyDescent="0.25">
      <c r="A190" t="str">
        <f t="shared" si="42"/>
        <v>Benety Goh</v>
      </c>
      <c r="E190">
        <f t="shared" ref="E190:E192" si="46">E189</f>
        <v>4</v>
      </c>
      <c r="F190">
        <f t="shared" si="37"/>
        <v>0</v>
      </c>
    </row>
    <row r="191" spans="1:6" x14ac:dyDescent="0.25">
      <c r="A191" t="str">
        <f t="shared" si="42"/>
        <v>Benety Goh</v>
      </c>
      <c r="C191">
        <v>1</v>
      </c>
      <c r="D191" t="s">
        <v>100</v>
      </c>
      <c r="E191">
        <f t="shared" si="46"/>
        <v>4</v>
      </c>
      <c r="F191">
        <f t="shared" si="37"/>
        <v>4</v>
      </c>
    </row>
    <row r="192" spans="1:6" x14ac:dyDescent="0.25">
      <c r="A192" t="str">
        <f t="shared" si="42"/>
        <v>Benety Goh</v>
      </c>
      <c r="E192">
        <f t="shared" si="46"/>
        <v>4</v>
      </c>
      <c r="F192">
        <f t="shared" si="37"/>
        <v>0</v>
      </c>
    </row>
    <row r="193" spans="1:6" x14ac:dyDescent="0.25">
      <c r="A193" t="str">
        <f t="shared" si="42"/>
        <v>Benety Goh</v>
      </c>
      <c r="B193" t="s">
        <v>101</v>
      </c>
      <c r="E193">
        <v>68</v>
      </c>
      <c r="F193">
        <f t="shared" si="37"/>
        <v>0</v>
      </c>
    </row>
    <row r="194" spans="1:6" x14ac:dyDescent="0.25">
      <c r="A194" t="str">
        <f t="shared" si="42"/>
        <v>Benety Goh</v>
      </c>
      <c r="E194">
        <f t="shared" ref="E194:E200" si="47">E193</f>
        <v>68</v>
      </c>
      <c r="F194">
        <f t="shared" si="37"/>
        <v>0</v>
      </c>
    </row>
    <row r="195" spans="1:6" x14ac:dyDescent="0.25">
      <c r="A195" t="str">
        <f t="shared" si="42"/>
        <v>Benety Goh</v>
      </c>
      <c r="C195">
        <v>7.3999999999999996E-2</v>
      </c>
      <c r="D195" t="s">
        <v>40</v>
      </c>
      <c r="E195">
        <f t="shared" si="47"/>
        <v>68</v>
      </c>
      <c r="F195">
        <f t="shared" ref="F195:F258" si="48">E195*C195</f>
        <v>5.032</v>
      </c>
    </row>
    <row r="196" spans="1:6" x14ac:dyDescent="0.25">
      <c r="A196" t="str">
        <f t="shared" si="42"/>
        <v>Benety Goh</v>
      </c>
      <c r="C196">
        <v>0.49299999999999999</v>
      </c>
      <c r="D196" t="s">
        <v>10</v>
      </c>
      <c r="E196">
        <f t="shared" si="47"/>
        <v>68</v>
      </c>
      <c r="F196">
        <f t="shared" si="48"/>
        <v>33.524000000000001</v>
      </c>
    </row>
    <row r="197" spans="1:6" x14ac:dyDescent="0.25">
      <c r="A197" t="str">
        <f t="shared" si="42"/>
        <v>Benety Goh</v>
      </c>
      <c r="C197">
        <v>6.2E-2</v>
      </c>
      <c r="D197" t="s">
        <v>14</v>
      </c>
      <c r="E197">
        <f t="shared" si="47"/>
        <v>68</v>
      </c>
      <c r="F197">
        <f t="shared" si="48"/>
        <v>4.2160000000000002</v>
      </c>
    </row>
    <row r="198" spans="1:6" x14ac:dyDescent="0.25">
      <c r="A198" t="str">
        <f t="shared" si="42"/>
        <v>Benety Goh</v>
      </c>
      <c r="C198">
        <v>0.29599999999999999</v>
      </c>
      <c r="D198" t="s">
        <v>41</v>
      </c>
      <c r="E198">
        <f t="shared" si="47"/>
        <v>68</v>
      </c>
      <c r="F198">
        <f t="shared" si="48"/>
        <v>20.128</v>
      </c>
    </row>
    <row r="199" spans="1:6" x14ac:dyDescent="0.25">
      <c r="A199" t="str">
        <f t="shared" si="42"/>
        <v>Benety Goh</v>
      </c>
      <c r="C199">
        <v>7.1999999999999995E-2</v>
      </c>
      <c r="D199" t="s">
        <v>58</v>
      </c>
      <c r="E199">
        <f t="shared" si="47"/>
        <v>68</v>
      </c>
      <c r="F199">
        <f t="shared" si="48"/>
        <v>4.8959999999999999</v>
      </c>
    </row>
    <row r="200" spans="1:6" x14ac:dyDescent="0.25">
      <c r="A200" t="str">
        <f t="shared" si="42"/>
        <v>Benety Goh</v>
      </c>
      <c r="E200">
        <f t="shared" si="47"/>
        <v>68</v>
      </c>
      <c r="F200">
        <f t="shared" si="48"/>
        <v>0</v>
      </c>
    </row>
    <row r="201" spans="1:6" x14ac:dyDescent="0.25">
      <c r="A201" t="str">
        <f t="shared" si="42"/>
        <v>Benety Goh</v>
      </c>
      <c r="B201" t="s">
        <v>102</v>
      </c>
      <c r="E201">
        <v>124</v>
      </c>
      <c r="F201">
        <f t="shared" si="48"/>
        <v>0</v>
      </c>
    </row>
    <row r="202" spans="1:6" x14ac:dyDescent="0.25">
      <c r="A202" t="str">
        <f t="shared" ref="A202:A233" si="49">A201</f>
        <v>Benety Goh</v>
      </c>
      <c r="E202">
        <f t="shared" ref="E202:E205" si="50">E201</f>
        <v>124</v>
      </c>
      <c r="F202">
        <f t="shared" si="48"/>
        <v>0</v>
      </c>
    </row>
    <row r="203" spans="1:6" x14ac:dyDescent="0.25">
      <c r="A203" t="str">
        <f t="shared" si="49"/>
        <v>Benety Goh</v>
      </c>
      <c r="C203">
        <v>0.35499999999999998</v>
      </c>
      <c r="D203" t="s">
        <v>26</v>
      </c>
      <c r="E203">
        <f t="shared" si="50"/>
        <v>124</v>
      </c>
      <c r="F203">
        <f t="shared" si="48"/>
        <v>44.019999999999996</v>
      </c>
    </row>
    <row r="204" spans="1:6" x14ac:dyDescent="0.25">
      <c r="A204" t="str">
        <f t="shared" si="49"/>
        <v>Benety Goh</v>
      </c>
      <c r="C204">
        <v>0.64400000000000002</v>
      </c>
      <c r="D204" t="s">
        <v>18</v>
      </c>
      <c r="E204">
        <f t="shared" si="50"/>
        <v>124</v>
      </c>
      <c r="F204">
        <f t="shared" si="48"/>
        <v>79.856000000000009</v>
      </c>
    </row>
    <row r="205" spans="1:6" x14ac:dyDescent="0.25">
      <c r="A205" t="str">
        <f t="shared" si="49"/>
        <v>Benety Goh</v>
      </c>
      <c r="E205">
        <f t="shared" si="50"/>
        <v>124</v>
      </c>
      <c r="F205">
        <f t="shared" si="48"/>
        <v>0</v>
      </c>
    </row>
    <row r="206" spans="1:6" x14ac:dyDescent="0.25">
      <c r="A206" t="str">
        <f t="shared" si="49"/>
        <v>Benety Goh</v>
      </c>
      <c r="B206" t="s">
        <v>103</v>
      </c>
      <c r="E206">
        <v>847</v>
      </c>
      <c r="F206">
        <f t="shared" si="48"/>
        <v>0</v>
      </c>
    </row>
    <row r="207" spans="1:6" x14ac:dyDescent="0.25">
      <c r="A207" t="str">
        <f t="shared" si="49"/>
        <v>Benety Goh</v>
      </c>
      <c r="E207">
        <f t="shared" ref="E207:E210" si="51">E206</f>
        <v>847</v>
      </c>
      <c r="F207">
        <f t="shared" si="48"/>
        <v>0</v>
      </c>
    </row>
    <row r="208" spans="1:6" x14ac:dyDescent="0.25">
      <c r="A208" t="str">
        <f t="shared" si="49"/>
        <v>Benety Goh</v>
      </c>
      <c r="C208">
        <v>0.94299999999999995</v>
      </c>
      <c r="D208" t="s">
        <v>46</v>
      </c>
      <c r="E208">
        <f t="shared" si="51"/>
        <v>847</v>
      </c>
      <c r="F208">
        <f t="shared" si="48"/>
        <v>798.721</v>
      </c>
    </row>
    <row r="209" spans="1:6" x14ac:dyDescent="0.25">
      <c r="A209" t="str">
        <f t="shared" si="49"/>
        <v>Benety Goh</v>
      </c>
      <c r="C209">
        <v>5.6000000000000001E-2</v>
      </c>
      <c r="D209" t="s">
        <v>58</v>
      </c>
      <c r="E209">
        <f t="shared" si="51"/>
        <v>847</v>
      </c>
      <c r="F209">
        <f t="shared" si="48"/>
        <v>47.432000000000002</v>
      </c>
    </row>
    <row r="210" spans="1:6" x14ac:dyDescent="0.25">
      <c r="A210" t="str">
        <f t="shared" si="49"/>
        <v>Benety Goh</v>
      </c>
      <c r="E210">
        <f t="shared" si="51"/>
        <v>847</v>
      </c>
      <c r="F210">
        <f t="shared" si="48"/>
        <v>0</v>
      </c>
    </row>
    <row r="211" spans="1:6" x14ac:dyDescent="0.25">
      <c r="A211" t="str">
        <f t="shared" si="49"/>
        <v>Benety Goh</v>
      </c>
      <c r="B211" t="s">
        <v>104</v>
      </c>
      <c r="E211">
        <v>2</v>
      </c>
      <c r="F211">
        <f t="shared" si="48"/>
        <v>0</v>
      </c>
    </row>
    <row r="212" spans="1:6" x14ac:dyDescent="0.25">
      <c r="A212" t="str">
        <f t="shared" si="49"/>
        <v>Benety Goh</v>
      </c>
      <c r="E212">
        <f t="shared" ref="E212:E214" si="52">E211</f>
        <v>2</v>
      </c>
      <c r="F212">
        <f t="shared" si="48"/>
        <v>0</v>
      </c>
    </row>
    <row r="213" spans="1:6" x14ac:dyDescent="0.25">
      <c r="A213" t="str">
        <f t="shared" si="49"/>
        <v>Benety Goh</v>
      </c>
      <c r="C213">
        <v>1</v>
      </c>
      <c r="D213" t="s">
        <v>33</v>
      </c>
      <c r="E213">
        <f t="shared" si="52"/>
        <v>2</v>
      </c>
      <c r="F213">
        <f t="shared" si="48"/>
        <v>2</v>
      </c>
    </row>
    <row r="214" spans="1:6" x14ac:dyDescent="0.25">
      <c r="A214" t="str">
        <f t="shared" si="49"/>
        <v>Benety Goh</v>
      </c>
      <c r="E214">
        <f t="shared" si="52"/>
        <v>2</v>
      </c>
      <c r="F214">
        <f t="shared" si="48"/>
        <v>0</v>
      </c>
    </row>
    <row r="215" spans="1:6" x14ac:dyDescent="0.25">
      <c r="A215" t="str">
        <f t="shared" si="49"/>
        <v>Benety Goh</v>
      </c>
      <c r="B215" t="s">
        <v>105</v>
      </c>
      <c r="E215">
        <v>4</v>
      </c>
      <c r="F215">
        <f t="shared" si="48"/>
        <v>0</v>
      </c>
    </row>
    <row r="216" spans="1:6" x14ac:dyDescent="0.25">
      <c r="A216" t="str">
        <f t="shared" si="49"/>
        <v>Benety Goh</v>
      </c>
      <c r="E216">
        <f t="shared" ref="E216:E218" si="53">E215</f>
        <v>4</v>
      </c>
      <c r="F216">
        <f t="shared" si="48"/>
        <v>0</v>
      </c>
    </row>
    <row r="217" spans="1:6" x14ac:dyDescent="0.25">
      <c r="A217" t="str">
        <f t="shared" si="49"/>
        <v>Benety Goh</v>
      </c>
      <c r="C217">
        <v>1</v>
      </c>
      <c r="D217" t="s">
        <v>106</v>
      </c>
      <c r="E217">
        <f t="shared" si="53"/>
        <v>4</v>
      </c>
      <c r="F217">
        <f t="shared" si="48"/>
        <v>4</v>
      </c>
    </row>
    <row r="218" spans="1:6" x14ac:dyDescent="0.25">
      <c r="A218" t="str">
        <f t="shared" si="49"/>
        <v>Benety Goh</v>
      </c>
      <c r="E218">
        <f t="shared" si="53"/>
        <v>4</v>
      </c>
      <c r="F218">
        <f t="shared" si="48"/>
        <v>0</v>
      </c>
    </row>
    <row r="219" spans="1:6" x14ac:dyDescent="0.25">
      <c r="A219" t="str">
        <f t="shared" si="49"/>
        <v>Benety Goh</v>
      </c>
      <c r="B219" t="s">
        <v>107</v>
      </c>
      <c r="E219">
        <v>12</v>
      </c>
      <c r="F219">
        <f t="shared" si="48"/>
        <v>0</v>
      </c>
    </row>
    <row r="220" spans="1:6" x14ac:dyDescent="0.25">
      <c r="A220" t="str">
        <f t="shared" si="49"/>
        <v>Benety Goh</v>
      </c>
      <c r="E220">
        <f t="shared" ref="E220:E222" si="54">E219</f>
        <v>12</v>
      </c>
      <c r="F220">
        <f t="shared" si="48"/>
        <v>0</v>
      </c>
    </row>
    <row r="221" spans="1:6" x14ac:dyDescent="0.25">
      <c r="A221" t="str">
        <f t="shared" si="49"/>
        <v>Benety Goh</v>
      </c>
      <c r="C221">
        <v>1</v>
      </c>
      <c r="D221" t="s">
        <v>106</v>
      </c>
      <c r="E221">
        <f t="shared" si="54"/>
        <v>12</v>
      </c>
      <c r="F221">
        <f t="shared" si="48"/>
        <v>12</v>
      </c>
    </row>
    <row r="222" spans="1:6" x14ac:dyDescent="0.25">
      <c r="A222" t="str">
        <f t="shared" si="49"/>
        <v>Benety Goh</v>
      </c>
      <c r="E222">
        <f t="shared" si="54"/>
        <v>12</v>
      </c>
      <c r="F222">
        <f t="shared" si="48"/>
        <v>0</v>
      </c>
    </row>
    <row r="223" spans="1:6" x14ac:dyDescent="0.25">
      <c r="A223" t="str">
        <f t="shared" si="49"/>
        <v>Benety Goh</v>
      </c>
      <c r="B223" t="s">
        <v>108</v>
      </c>
      <c r="E223">
        <v>70</v>
      </c>
      <c r="F223">
        <f t="shared" si="48"/>
        <v>0</v>
      </c>
    </row>
    <row r="224" spans="1:6" x14ac:dyDescent="0.25">
      <c r="A224" t="str">
        <f t="shared" si="49"/>
        <v>Benety Goh</v>
      </c>
      <c r="E224">
        <f t="shared" ref="E224:E229" si="55">E223</f>
        <v>70</v>
      </c>
      <c r="F224">
        <f t="shared" si="48"/>
        <v>0</v>
      </c>
    </row>
    <row r="225" spans="1:6" x14ac:dyDescent="0.25">
      <c r="A225" t="str">
        <f t="shared" si="49"/>
        <v>Benety Goh</v>
      </c>
      <c r="C225">
        <v>0.33200000000000002</v>
      </c>
      <c r="D225" t="s">
        <v>26</v>
      </c>
      <c r="E225">
        <f t="shared" si="55"/>
        <v>70</v>
      </c>
      <c r="F225">
        <f t="shared" si="48"/>
        <v>23.240000000000002</v>
      </c>
    </row>
    <row r="226" spans="1:6" x14ac:dyDescent="0.25">
      <c r="A226" t="str">
        <f t="shared" si="49"/>
        <v>Benety Goh</v>
      </c>
      <c r="C226">
        <v>0.157</v>
      </c>
      <c r="D226" t="s">
        <v>109</v>
      </c>
      <c r="E226">
        <f t="shared" si="55"/>
        <v>70</v>
      </c>
      <c r="F226">
        <f t="shared" si="48"/>
        <v>10.99</v>
      </c>
    </row>
    <row r="227" spans="1:6" x14ac:dyDescent="0.25">
      <c r="A227" t="str">
        <f t="shared" si="49"/>
        <v>Benety Goh</v>
      </c>
      <c r="C227">
        <v>0.28499999999999998</v>
      </c>
      <c r="D227" t="s">
        <v>18</v>
      </c>
      <c r="E227">
        <f t="shared" si="55"/>
        <v>70</v>
      </c>
      <c r="F227">
        <f t="shared" si="48"/>
        <v>19.95</v>
      </c>
    </row>
    <row r="228" spans="1:6" x14ac:dyDescent="0.25">
      <c r="A228" t="str">
        <f t="shared" si="49"/>
        <v>Benety Goh</v>
      </c>
      <c r="C228">
        <v>0.224</v>
      </c>
      <c r="D228" t="s">
        <v>33</v>
      </c>
      <c r="E228">
        <f t="shared" si="55"/>
        <v>70</v>
      </c>
      <c r="F228">
        <f t="shared" si="48"/>
        <v>15.68</v>
      </c>
    </row>
    <row r="229" spans="1:6" x14ac:dyDescent="0.25">
      <c r="A229" t="str">
        <f t="shared" si="49"/>
        <v>Benety Goh</v>
      </c>
      <c r="E229">
        <f t="shared" si="55"/>
        <v>70</v>
      </c>
      <c r="F229">
        <f t="shared" si="48"/>
        <v>0</v>
      </c>
    </row>
    <row r="230" spans="1:6" x14ac:dyDescent="0.25">
      <c r="A230" t="str">
        <f t="shared" si="49"/>
        <v>Benety Goh</v>
      </c>
      <c r="B230" t="s">
        <v>110</v>
      </c>
      <c r="E230">
        <v>57473</v>
      </c>
      <c r="F230">
        <f t="shared" si="48"/>
        <v>0</v>
      </c>
    </row>
    <row r="231" spans="1:6" x14ac:dyDescent="0.25">
      <c r="A231" t="str">
        <f t="shared" si="49"/>
        <v>Benety Goh</v>
      </c>
      <c r="E231">
        <f t="shared" ref="E231:E243" si="56">E230</f>
        <v>57473</v>
      </c>
      <c r="F231">
        <f t="shared" si="48"/>
        <v>0</v>
      </c>
    </row>
    <row r="232" spans="1:6" x14ac:dyDescent="0.25">
      <c r="A232" t="str">
        <f t="shared" si="49"/>
        <v>Benety Goh</v>
      </c>
      <c r="C232">
        <v>0.214</v>
      </c>
      <c r="D232" t="s">
        <v>111</v>
      </c>
      <c r="E232">
        <f t="shared" si="56"/>
        <v>57473</v>
      </c>
      <c r="F232">
        <f t="shared" si="48"/>
        <v>12299.222</v>
      </c>
    </row>
    <row r="233" spans="1:6" x14ac:dyDescent="0.25">
      <c r="A233" t="str">
        <f t="shared" si="49"/>
        <v>Benety Goh</v>
      </c>
      <c r="C233">
        <v>6.0000000000000001E-3</v>
      </c>
      <c r="D233" t="s">
        <v>112</v>
      </c>
      <c r="E233">
        <f t="shared" si="56"/>
        <v>57473</v>
      </c>
      <c r="F233">
        <f t="shared" si="48"/>
        <v>344.83800000000002</v>
      </c>
    </row>
    <row r="234" spans="1:6" x14ac:dyDescent="0.25">
      <c r="A234" t="str">
        <f t="shared" ref="A234:A265" si="57">A233</f>
        <v>Benety Goh</v>
      </c>
      <c r="C234">
        <v>3.6999999999999998E-2</v>
      </c>
      <c r="D234" t="s">
        <v>113</v>
      </c>
      <c r="E234">
        <f t="shared" si="56"/>
        <v>57473</v>
      </c>
      <c r="F234">
        <f t="shared" si="48"/>
        <v>2126.5009999999997</v>
      </c>
    </row>
    <row r="235" spans="1:6" x14ac:dyDescent="0.25">
      <c r="A235" t="str">
        <f t="shared" si="57"/>
        <v>Benety Goh</v>
      </c>
      <c r="C235">
        <v>0</v>
      </c>
      <c r="D235" t="s">
        <v>114</v>
      </c>
      <c r="E235">
        <f t="shared" si="56"/>
        <v>57473</v>
      </c>
      <c r="F235">
        <f t="shared" si="48"/>
        <v>0</v>
      </c>
    </row>
    <row r="236" spans="1:6" x14ac:dyDescent="0.25">
      <c r="A236" t="str">
        <f t="shared" si="57"/>
        <v>Benety Goh</v>
      </c>
      <c r="C236">
        <v>0.14099999999999999</v>
      </c>
      <c r="D236" t="s">
        <v>115</v>
      </c>
      <c r="E236">
        <f t="shared" si="56"/>
        <v>57473</v>
      </c>
      <c r="F236">
        <f t="shared" si="48"/>
        <v>8103.6929999999993</v>
      </c>
    </row>
    <row r="237" spans="1:6" x14ac:dyDescent="0.25">
      <c r="A237" t="str">
        <f t="shared" si="57"/>
        <v>Benety Goh</v>
      </c>
      <c r="C237">
        <v>0.1</v>
      </c>
      <c r="D237" t="s">
        <v>116</v>
      </c>
      <c r="E237">
        <f t="shared" si="56"/>
        <v>57473</v>
      </c>
      <c r="F237">
        <f t="shared" si="48"/>
        <v>5747.3</v>
      </c>
    </row>
    <row r="238" spans="1:6" x14ac:dyDescent="0.25">
      <c r="A238" t="str">
        <f t="shared" si="57"/>
        <v>Benety Goh</v>
      </c>
      <c r="C238">
        <v>0</v>
      </c>
      <c r="D238" t="s">
        <v>117</v>
      </c>
      <c r="E238">
        <f t="shared" si="56"/>
        <v>57473</v>
      </c>
      <c r="F238">
        <f t="shared" si="48"/>
        <v>0</v>
      </c>
    </row>
    <row r="239" spans="1:6" x14ac:dyDescent="0.25">
      <c r="A239" t="str">
        <f t="shared" si="57"/>
        <v>Benety Goh</v>
      </c>
      <c r="C239">
        <v>4.0000000000000001E-3</v>
      </c>
      <c r="D239" t="s">
        <v>118</v>
      </c>
      <c r="E239">
        <f t="shared" si="56"/>
        <v>57473</v>
      </c>
      <c r="F239">
        <f t="shared" si="48"/>
        <v>229.892</v>
      </c>
    </row>
    <row r="240" spans="1:6" x14ac:dyDescent="0.25">
      <c r="A240" t="str">
        <f t="shared" si="57"/>
        <v>Benety Goh</v>
      </c>
      <c r="C240">
        <v>0.14899999999999999</v>
      </c>
      <c r="D240" t="s">
        <v>119</v>
      </c>
      <c r="E240">
        <f t="shared" si="56"/>
        <v>57473</v>
      </c>
      <c r="F240">
        <f t="shared" si="48"/>
        <v>8563.476999999999</v>
      </c>
    </row>
    <row r="241" spans="1:6" x14ac:dyDescent="0.25">
      <c r="A241" t="str">
        <f t="shared" si="57"/>
        <v>Benety Goh</v>
      </c>
      <c r="C241">
        <v>0.34200000000000003</v>
      </c>
      <c r="D241" t="s">
        <v>120</v>
      </c>
      <c r="E241">
        <f t="shared" si="56"/>
        <v>57473</v>
      </c>
      <c r="F241">
        <f t="shared" si="48"/>
        <v>19655.766000000003</v>
      </c>
    </row>
    <row r="242" spans="1:6" x14ac:dyDescent="0.25">
      <c r="A242" t="str">
        <f t="shared" si="57"/>
        <v>Benety Goh</v>
      </c>
      <c r="C242">
        <v>1E-3</v>
      </c>
      <c r="D242" t="s">
        <v>121</v>
      </c>
      <c r="E242">
        <f t="shared" si="56"/>
        <v>57473</v>
      </c>
      <c r="F242">
        <f t="shared" si="48"/>
        <v>57.472999999999999</v>
      </c>
    </row>
    <row r="243" spans="1:6" x14ac:dyDescent="0.25">
      <c r="A243" t="str">
        <f t="shared" si="57"/>
        <v>Benety Goh</v>
      </c>
      <c r="E243">
        <f t="shared" si="56"/>
        <v>57473</v>
      </c>
      <c r="F243">
        <f t="shared" si="48"/>
        <v>0</v>
      </c>
    </row>
    <row r="244" spans="1:6" x14ac:dyDescent="0.25">
      <c r="A244" t="str">
        <f t="shared" si="57"/>
        <v>Benety Goh</v>
      </c>
      <c r="B244" t="s">
        <v>122</v>
      </c>
      <c r="E244">
        <v>56</v>
      </c>
      <c r="F244">
        <f t="shared" si="48"/>
        <v>0</v>
      </c>
    </row>
    <row r="245" spans="1:6" x14ac:dyDescent="0.25">
      <c r="A245" t="str">
        <f t="shared" si="57"/>
        <v>Benety Goh</v>
      </c>
      <c r="E245">
        <f t="shared" ref="E245:E248" si="58">E244</f>
        <v>56</v>
      </c>
      <c r="F245">
        <f t="shared" si="48"/>
        <v>0</v>
      </c>
    </row>
    <row r="246" spans="1:6" x14ac:dyDescent="0.25">
      <c r="A246" t="str">
        <f t="shared" si="57"/>
        <v>Benety Goh</v>
      </c>
      <c r="C246">
        <v>0.42599999999999999</v>
      </c>
      <c r="D246" t="s">
        <v>26</v>
      </c>
      <c r="E246">
        <f t="shared" si="58"/>
        <v>56</v>
      </c>
      <c r="F246">
        <f t="shared" si="48"/>
        <v>23.855999999999998</v>
      </c>
    </row>
    <row r="247" spans="1:6" x14ac:dyDescent="0.25">
      <c r="A247" t="str">
        <f t="shared" si="57"/>
        <v>Benety Goh</v>
      </c>
      <c r="C247">
        <v>0.57299999999999995</v>
      </c>
      <c r="D247" t="s">
        <v>33</v>
      </c>
      <c r="E247">
        <f t="shared" si="58"/>
        <v>56</v>
      </c>
      <c r="F247">
        <f t="shared" si="48"/>
        <v>32.087999999999994</v>
      </c>
    </row>
    <row r="248" spans="1:6" x14ac:dyDescent="0.25">
      <c r="A248" t="str">
        <f t="shared" si="57"/>
        <v>Benety Goh</v>
      </c>
      <c r="E248">
        <f t="shared" si="58"/>
        <v>56</v>
      </c>
      <c r="F248">
        <f t="shared" si="48"/>
        <v>0</v>
      </c>
    </row>
    <row r="249" spans="1:6" x14ac:dyDescent="0.25">
      <c r="A249" t="str">
        <f t="shared" si="57"/>
        <v>Benety Goh</v>
      </c>
      <c r="B249" t="s">
        <v>123</v>
      </c>
      <c r="E249">
        <v>333</v>
      </c>
      <c r="F249">
        <f t="shared" si="48"/>
        <v>0</v>
      </c>
    </row>
    <row r="250" spans="1:6" x14ac:dyDescent="0.25">
      <c r="A250" t="str">
        <f t="shared" si="57"/>
        <v>Benety Goh</v>
      </c>
      <c r="E250">
        <f t="shared" ref="E250:E252" si="59">E249</f>
        <v>333</v>
      </c>
      <c r="F250">
        <f t="shared" si="48"/>
        <v>0</v>
      </c>
    </row>
    <row r="251" spans="1:6" x14ac:dyDescent="0.25">
      <c r="A251" t="str">
        <f t="shared" si="57"/>
        <v>Benety Goh</v>
      </c>
      <c r="C251">
        <v>0.91700000000000004</v>
      </c>
      <c r="D251" t="s">
        <v>58</v>
      </c>
      <c r="E251">
        <f t="shared" si="59"/>
        <v>333</v>
      </c>
      <c r="F251">
        <f t="shared" si="48"/>
        <v>305.36099999999999</v>
      </c>
    </row>
    <row r="252" spans="1:6" x14ac:dyDescent="0.25">
      <c r="A252" t="str">
        <f t="shared" si="57"/>
        <v>Benety Goh</v>
      </c>
      <c r="E252">
        <f t="shared" si="59"/>
        <v>333</v>
      </c>
      <c r="F252">
        <f t="shared" si="48"/>
        <v>0</v>
      </c>
    </row>
    <row r="253" spans="1:6" x14ac:dyDescent="0.25">
      <c r="A253" t="str">
        <f t="shared" si="57"/>
        <v>Benety Goh</v>
      </c>
      <c r="B253" t="s">
        <v>124</v>
      </c>
      <c r="E253">
        <v>10</v>
      </c>
      <c r="F253">
        <f t="shared" si="48"/>
        <v>0</v>
      </c>
    </row>
    <row r="254" spans="1:6" x14ac:dyDescent="0.25">
      <c r="A254" t="str">
        <f t="shared" si="57"/>
        <v>Benety Goh</v>
      </c>
      <c r="E254">
        <f t="shared" ref="E254:E256" si="60">E253</f>
        <v>10</v>
      </c>
      <c r="F254">
        <f t="shared" si="48"/>
        <v>0</v>
      </c>
    </row>
    <row r="255" spans="1:6" x14ac:dyDescent="0.25">
      <c r="A255" t="str">
        <f t="shared" si="57"/>
        <v>Benety Goh</v>
      </c>
      <c r="C255">
        <v>1</v>
      </c>
      <c r="D255" t="s">
        <v>50</v>
      </c>
      <c r="E255">
        <f t="shared" si="60"/>
        <v>10</v>
      </c>
      <c r="F255">
        <f t="shared" si="48"/>
        <v>10</v>
      </c>
    </row>
    <row r="256" spans="1:6" x14ac:dyDescent="0.25">
      <c r="A256" t="str">
        <f t="shared" si="57"/>
        <v>Benety Goh</v>
      </c>
      <c r="E256">
        <f t="shared" si="60"/>
        <v>10</v>
      </c>
      <c r="F256">
        <f t="shared" si="48"/>
        <v>0</v>
      </c>
    </row>
    <row r="257" spans="1:6" x14ac:dyDescent="0.25">
      <c r="A257" t="str">
        <f t="shared" si="57"/>
        <v>Benety Goh</v>
      </c>
      <c r="B257" t="s">
        <v>125</v>
      </c>
      <c r="E257">
        <v>8</v>
      </c>
      <c r="F257">
        <f t="shared" si="48"/>
        <v>0</v>
      </c>
    </row>
    <row r="258" spans="1:6" x14ac:dyDescent="0.25">
      <c r="A258" t="str">
        <f t="shared" si="57"/>
        <v>Benety Goh</v>
      </c>
      <c r="E258">
        <f t="shared" ref="E258:E262" si="61">E257</f>
        <v>8</v>
      </c>
      <c r="F258">
        <f t="shared" si="48"/>
        <v>0</v>
      </c>
    </row>
    <row r="259" spans="1:6" x14ac:dyDescent="0.25">
      <c r="A259" t="str">
        <f t="shared" si="57"/>
        <v>Benety Goh</v>
      </c>
      <c r="C259">
        <v>0.26600000000000001</v>
      </c>
      <c r="D259" t="s">
        <v>18</v>
      </c>
      <c r="E259">
        <f t="shared" si="61"/>
        <v>8</v>
      </c>
      <c r="F259">
        <f t="shared" ref="F259:F322" si="62">E259*C259</f>
        <v>2.1280000000000001</v>
      </c>
    </row>
    <row r="260" spans="1:6" x14ac:dyDescent="0.25">
      <c r="A260" t="str">
        <f t="shared" si="57"/>
        <v>Benety Goh</v>
      </c>
      <c r="C260">
        <v>0.26600000000000001</v>
      </c>
      <c r="D260" t="s">
        <v>58</v>
      </c>
      <c r="E260">
        <f t="shared" si="61"/>
        <v>8</v>
      </c>
      <c r="F260">
        <f t="shared" si="62"/>
        <v>2.1280000000000001</v>
      </c>
    </row>
    <row r="261" spans="1:6" x14ac:dyDescent="0.25">
      <c r="A261" t="str">
        <f t="shared" si="57"/>
        <v>Benety Goh</v>
      </c>
      <c r="C261">
        <v>0.46600000000000003</v>
      </c>
      <c r="D261" t="s">
        <v>126</v>
      </c>
      <c r="E261">
        <f t="shared" si="61"/>
        <v>8</v>
      </c>
      <c r="F261">
        <f t="shared" si="62"/>
        <v>3.7280000000000002</v>
      </c>
    </row>
    <row r="262" spans="1:6" x14ac:dyDescent="0.25">
      <c r="A262" t="str">
        <f t="shared" si="57"/>
        <v>Benety Goh</v>
      </c>
      <c r="E262">
        <f t="shared" si="61"/>
        <v>8</v>
      </c>
      <c r="F262">
        <f t="shared" si="62"/>
        <v>0</v>
      </c>
    </row>
    <row r="263" spans="1:6" x14ac:dyDescent="0.25">
      <c r="A263" t="str">
        <f t="shared" si="57"/>
        <v>Benety Goh</v>
      </c>
      <c r="B263" t="s">
        <v>127</v>
      </c>
      <c r="E263">
        <v>8</v>
      </c>
      <c r="F263">
        <f t="shared" si="62"/>
        <v>0</v>
      </c>
    </row>
    <row r="264" spans="1:6" x14ac:dyDescent="0.25">
      <c r="A264" t="str">
        <f t="shared" si="57"/>
        <v>Benety Goh</v>
      </c>
      <c r="E264">
        <f t="shared" ref="E264:E266" si="63">E263</f>
        <v>8</v>
      </c>
      <c r="F264">
        <f t="shared" si="62"/>
        <v>0</v>
      </c>
    </row>
    <row r="265" spans="1:6" x14ac:dyDescent="0.25">
      <c r="A265" t="str">
        <f t="shared" si="57"/>
        <v>Benety Goh</v>
      </c>
      <c r="C265">
        <v>1</v>
      </c>
      <c r="D265" t="s">
        <v>128</v>
      </c>
      <c r="E265">
        <f t="shared" si="63"/>
        <v>8</v>
      </c>
      <c r="F265">
        <f t="shared" si="62"/>
        <v>8</v>
      </c>
    </row>
    <row r="266" spans="1:6" x14ac:dyDescent="0.25">
      <c r="A266" t="str">
        <f t="shared" ref="A266:A297" si="64">A265</f>
        <v>Benety Goh</v>
      </c>
      <c r="E266">
        <f t="shared" si="63"/>
        <v>8</v>
      </c>
      <c r="F266">
        <f t="shared" si="62"/>
        <v>0</v>
      </c>
    </row>
    <row r="267" spans="1:6" x14ac:dyDescent="0.25">
      <c r="A267" t="str">
        <f t="shared" si="64"/>
        <v>Benety Goh</v>
      </c>
      <c r="B267" t="s">
        <v>129</v>
      </c>
      <c r="E267">
        <v>124</v>
      </c>
      <c r="F267">
        <f t="shared" si="62"/>
        <v>0</v>
      </c>
    </row>
    <row r="268" spans="1:6" x14ac:dyDescent="0.25">
      <c r="A268" t="str">
        <f t="shared" si="64"/>
        <v>Benety Goh</v>
      </c>
      <c r="E268">
        <f t="shared" ref="E268:E279" si="65">E267</f>
        <v>124</v>
      </c>
      <c r="F268">
        <f t="shared" si="62"/>
        <v>0</v>
      </c>
    </row>
    <row r="269" spans="1:6" x14ac:dyDescent="0.25">
      <c r="A269" t="str">
        <f t="shared" si="64"/>
        <v>Benety Goh</v>
      </c>
      <c r="C269">
        <v>0.05</v>
      </c>
      <c r="D269" t="s">
        <v>40</v>
      </c>
      <c r="E269">
        <f t="shared" si="65"/>
        <v>124</v>
      </c>
      <c r="F269">
        <f t="shared" si="62"/>
        <v>6.2</v>
      </c>
    </row>
    <row r="270" spans="1:6" x14ac:dyDescent="0.25">
      <c r="A270" t="str">
        <f t="shared" si="64"/>
        <v>Benety Goh</v>
      </c>
      <c r="C270">
        <v>4.7E-2</v>
      </c>
      <c r="D270" t="s">
        <v>130</v>
      </c>
      <c r="E270">
        <f t="shared" si="65"/>
        <v>124</v>
      </c>
      <c r="F270">
        <f t="shared" si="62"/>
        <v>5.8280000000000003</v>
      </c>
    </row>
    <row r="271" spans="1:6" x14ac:dyDescent="0.25">
      <c r="A271" t="str">
        <f t="shared" si="64"/>
        <v>Benety Goh</v>
      </c>
      <c r="C271">
        <v>1.7000000000000001E-2</v>
      </c>
      <c r="D271" t="s">
        <v>36</v>
      </c>
      <c r="E271">
        <f t="shared" si="65"/>
        <v>124</v>
      </c>
      <c r="F271">
        <f t="shared" si="62"/>
        <v>2.1080000000000001</v>
      </c>
    </row>
    <row r="272" spans="1:6" x14ac:dyDescent="0.25">
      <c r="A272" t="str">
        <f t="shared" si="64"/>
        <v>Benety Goh</v>
      </c>
      <c r="C272">
        <v>0.21</v>
      </c>
      <c r="D272" t="s">
        <v>12</v>
      </c>
      <c r="E272">
        <f t="shared" si="65"/>
        <v>124</v>
      </c>
      <c r="F272">
        <f t="shared" si="62"/>
        <v>26.04</v>
      </c>
    </row>
    <row r="273" spans="1:6" x14ac:dyDescent="0.25">
      <c r="A273" t="str">
        <f t="shared" si="64"/>
        <v>Benety Goh</v>
      </c>
      <c r="C273">
        <v>8.5000000000000006E-2</v>
      </c>
      <c r="D273" t="s">
        <v>13</v>
      </c>
      <c r="E273">
        <f t="shared" si="65"/>
        <v>124</v>
      </c>
      <c r="F273">
        <f t="shared" si="62"/>
        <v>10.540000000000001</v>
      </c>
    </row>
    <row r="274" spans="1:6" x14ac:dyDescent="0.25">
      <c r="A274" t="str">
        <f t="shared" si="64"/>
        <v>Benety Goh</v>
      </c>
      <c r="C274">
        <v>0.20399999999999999</v>
      </c>
      <c r="D274" t="s">
        <v>15</v>
      </c>
      <c r="E274">
        <f t="shared" si="65"/>
        <v>124</v>
      </c>
      <c r="F274">
        <f t="shared" si="62"/>
        <v>25.295999999999999</v>
      </c>
    </row>
    <row r="275" spans="1:6" x14ac:dyDescent="0.25">
      <c r="A275" t="str">
        <f t="shared" si="64"/>
        <v>Benety Goh</v>
      </c>
      <c r="C275">
        <v>0.29499999999999998</v>
      </c>
      <c r="D275" t="s">
        <v>50</v>
      </c>
      <c r="E275">
        <f t="shared" si="65"/>
        <v>124</v>
      </c>
      <c r="F275">
        <f t="shared" si="62"/>
        <v>36.58</v>
      </c>
    </row>
    <row r="276" spans="1:6" x14ac:dyDescent="0.25">
      <c r="A276" t="str">
        <f t="shared" si="64"/>
        <v>Benety Goh</v>
      </c>
      <c r="C276">
        <v>3.1E-2</v>
      </c>
      <c r="D276" t="s">
        <v>43</v>
      </c>
      <c r="E276">
        <f t="shared" si="65"/>
        <v>124</v>
      </c>
      <c r="F276">
        <f t="shared" si="62"/>
        <v>3.8439999999999999</v>
      </c>
    </row>
    <row r="277" spans="1:6" x14ac:dyDescent="0.25">
      <c r="A277" t="str">
        <f t="shared" si="64"/>
        <v>Benety Goh</v>
      </c>
      <c r="C277">
        <v>2.8000000000000001E-2</v>
      </c>
      <c r="D277" t="s">
        <v>41</v>
      </c>
      <c r="E277">
        <f t="shared" si="65"/>
        <v>124</v>
      </c>
      <c r="F277">
        <f t="shared" si="62"/>
        <v>3.472</v>
      </c>
    </row>
    <row r="278" spans="1:6" x14ac:dyDescent="0.25">
      <c r="A278" t="str">
        <f t="shared" si="64"/>
        <v>Benety Goh</v>
      </c>
      <c r="C278">
        <v>2.9000000000000001E-2</v>
      </c>
      <c r="D278" t="s">
        <v>58</v>
      </c>
      <c r="E278">
        <f t="shared" si="65"/>
        <v>124</v>
      </c>
      <c r="F278">
        <f t="shared" si="62"/>
        <v>3.5960000000000001</v>
      </c>
    </row>
    <row r="279" spans="1:6" x14ac:dyDescent="0.25">
      <c r="A279" t="str">
        <f t="shared" si="64"/>
        <v>Benety Goh</v>
      </c>
      <c r="E279">
        <f t="shared" si="65"/>
        <v>124</v>
      </c>
      <c r="F279">
        <f t="shared" si="62"/>
        <v>0</v>
      </c>
    </row>
    <row r="280" spans="1:6" x14ac:dyDescent="0.25">
      <c r="A280" t="str">
        <f t="shared" si="64"/>
        <v>Benety Goh</v>
      </c>
      <c r="B280" t="s">
        <v>131</v>
      </c>
      <c r="E280">
        <v>84</v>
      </c>
      <c r="F280">
        <f t="shared" si="62"/>
        <v>0</v>
      </c>
    </row>
    <row r="281" spans="1:6" x14ac:dyDescent="0.25">
      <c r="A281" t="str">
        <f t="shared" si="64"/>
        <v>Benety Goh</v>
      </c>
      <c r="E281">
        <f t="shared" ref="E281:E291" si="66">E280</f>
        <v>84</v>
      </c>
      <c r="F281">
        <f t="shared" si="62"/>
        <v>0</v>
      </c>
    </row>
    <row r="282" spans="1:6" x14ac:dyDescent="0.25">
      <c r="A282" t="str">
        <f t="shared" si="64"/>
        <v>Benety Goh</v>
      </c>
      <c r="C282">
        <v>6.4000000000000001E-2</v>
      </c>
      <c r="D282" t="s">
        <v>9</v>
      </c>
      <c r="E282">
        <f t="shared" si="66"/>
        <v>84</v>
      </c>
      <c r="F282">
        <f t="shared" si="62"/>
        <v>5.3760000000000003</v>
      </c>
    </row>
    <row r="283" spans="1:6" x14ac:dyDescent="0.25">
      <c r="A283" t="str">
        <f t="shared" si="64"/>
        <v>Benety Goh</v>
      </c>
      <c r="C283">
        <v>4.1000000000000002E-2</v>
      </c>
      <c r="D283" t="s">
        <v>130</v>
      </c>
      <c r="E283">
        <f t="shared" si="66"/>
        <v>84</v>
      </c>
      <c r="F283">
        <f t="shared" si="62"/>
        <v>3.444</v>
      </c>
    </row>
    <row r="284" spans="1:6" x14ac:dyDescent="0.25">
      <c r="A284" t="str">
        <f t="shared" si="64"/>
        <v>Benety Goh</v>
      </c>
      <c r="C284">
        <v>4.9000000000000002E-2</v>
      </c>
      <c r="D284" t="s">
        <v>132</v>
      </c>
      <c r="E284">
        <f t="shared" si="66"/>
        <v>84</v>
      </c>
      <c r="F284">
        <f t="shared" si="62"/>
        <v>4.1160000000000005</v>
      </c>
    </row>
    <row r="285" spans="1:6" x14ac:dyDescent="0.25">
      <c r="A285" t="str">
        <f t="shared" si="64"/>
        <v>Benety Goh</v>
      </c>
      <c r="C285">
        <v>0.32600000000000001</v>
      </c>
      <c r="D285" t="s">
        <v>36</v>
      </c>
      <c r="E285">
        <f t="shared" si="66"/>
        <v>84</v>
      </c>
      <c r="F285">
        <f t="shared" si="62"/>
        <v>27.384</v>
      </c>
    </row>
    <row r="286" spans="1:6" x14ac:dyDescent="0.25">
      <c r="A286" t="str">
        <f t="shared" si="64"/>
        <v>Benety Goh</v>
      </c>
      <c r="C286">
        <v>3.9E-2</v>
      </c>
      <c r="D286" t="s">
        <v>12</v>
      </c>
      <c r="E286">
        <f t="shared" si="66"/>
        <v>84</v>
      </c>
      <c r="F286">
        <f t="shared" si="62"/>
        <v>3.2759999999999998</v>
      </c>
    </row>
    <row r="287" spans="1:6" x14ac:dyDescent="0.25">
      <c r="A287" t="str">
        <f t="shared" si="64"/>
        <v>Benety Goh</v>
      </c>
      <c r="C287">
        <v>1.7999999999999999E-2</v>
      </c>
      <c r="D287" t="s">
        <v>14</v>
      </c>
      <c r="E287">
        <f t="shared" si="66"/>
        <v>84</v>
      </c>
      <c r="F287">
        <f t="shared" si="62"/>
        <v>1.5119999999999998</v>
      </c>
    </row>
    <row r="288" spans="1:6" x14ac:dyDescent="0.25">
      <c r="A288" t="str">
        <f t="shared" si="64"/>
        <v>Benety Goh</v>
      </c>
      <c r="C288">
        <v>2.3E-2</v>
      </c>
      <c r="D288" t="s">
        <v>15</v>
      </c>
      <c r="E288">
        <f t="shared" si="66"/>
        <v>84</v>
      </c>
      <c r="F288">
        <f t="shared" si="62"/>
        <v>1.9319999999999999</v>
      </c>
    </row>
    <row r="289" spans="1:6" x14ac:dyDescent="0.25">
      <c r="A289" t="str">
        <f t="shared" si="64"/>
        <v>Benety Goh</v>
      </c>
      <c r="C289">
        <v>3.1E-2</v>
      </c>
      <c r="D289" t="s">
        <v>41</v>
      </c>
      <c r="E289">
        <f t="shared" si="66"/>
        <v>84</v>
      </c>
      <c r="F289">
        <f t="shared" si="62"/>
        <v>2.6040000000000001</v>
      </c>
    </row>
    <row r="290" spans="1:6" x14ac:dyDescent="0.25">
      <c r="A290" t="str">
        <f t="shared" si="64"/>
        <v>Benety Goh</v>
      </c>
      <c r="C290">
        <v>0.40400000000000003</v>
      </c>
      <c r="D290" t="s">
        <v>58</v>
      </c>
      <c r="E290">
        <f t="shared" si="66"/>
        <v>84</v>
      </c>
      <c r="F290">
        <f t="shared" si="62"/>
        <v>33.936</v>
      </c>
    </row>
    <row r="291" spans="1:6" x14ac:dyDescent="0.25">
      <c r="A291" t="str">
        <f t="shared" si="64"/>
        <v>Benety Goh</v>
      </c>
      <c r="E291">
        <f t="shared" si="66"/>
        <v>84</v>
      </c>
      <c r="F291">
        <f t="shared" si="62"/>
        <v>0</v>
      </c>
    </row>
    <row r="292" spans="1:6" x14ac:dyDescent="0.25">
      <c r="A292" t="str">
        <f t="shared" si="64"/>
        <v>Benety Goh</v>
      </c>
      <c r="B292" t="s">
        <v>133</v>
      </c>
      <c r="E292">
        <v>7</v>
      </c>
      <c r="F292">
        <f t="shared" si="62"/>
        <v>0</v>
      </c>
    </row>
    <row r="293" spans="1:6" x14ac:dyDescent="0.25">
      <c r="A293" t="str">
        <f t="shared" si="64"/>
        <v>Benety Goh</v>
      </c>
      <c r="E293">
        <f t="shared" ref="E293:E297" si="67">E292</f>
        <v>7</v>
      </c>
      <c r="F293">
        <f t="shared" si="62"/>
        <v>0</v>
      </c>
    </row>
    <row r="294" spans="1:6" x14ac:dyDescent="0.25">
      <c r="A294" t="str">
        <f t="shared" si="64"/>
        <v>Benety Goh</v>
      </c>
      <c r="C294">
        <v>0.2</v>
      </c>
      <c r="D294" t="s">
        <v>11</v>
      </c>
      <c r="E294">
        <f t="shared" si="67"/>
        <v>7</v>
      </c>
      <c r="F294">
        <f t="shared" si="62"/>
        <v>1.4000000000000001</v>
      </c>
    </row>
    <row r="295" spans="1:6" x14ac:dyDescent="0.25">
      <c r="A295" t="str">
        <f t="shared" si="64"/>
        <v>Benety Goh</v>
      </c>
      <c r="C295">
        <v>0.26900000000000002</v>
      </c>
      <c r="D295" t="s">
        <v>13</v>
      </c>
      <c r="E295">
        <f t="shared" si="67"/>
        <v>7</v>
      </c>
      <c r="F295">
        <f t="shared" si="62"/>
        <v>1.883</v>
      </c>
    </row>
    <row r="296" spans="1:6" x14ac:dyDescent="0.25">
      <c r="A296" t="str">
        <f t="shared" si="64"/>
        <v>Benety Goh</v>
      </c>
      <c r="C296">
        <v>0.53</v>
      </c>
      <c r="D296" t="s">
        <v>58</v>
      </c>
      <c r="E296">
        <f t="shared" si="67"/>
        <v>7</v>
      </c>
      <c r="F296">
        <f t="shared" si="62"/>
        <v>3.71</v>
      </c>
    </row>
    <row r="297" spans="1:6" x14ac:dyDescent="0.25">
      <c r="A297" t="str">
        <f t="shared" si="64"/>
        <v>Benety Goh</v>
      </c>
      <c r="E297">
        <f t="shared" si="67"/>
        <v>7</v>
      </c>
      <c r="F297">
        <f t="shared" si="62"/>
        <v>0</v>
      </c>
    </row>
    <row r="298" spans="1:6" x14ac:dyDescent="0.25">
      <c r="A298" t="str">
        <f t="shared" ref="A298:A306" si="68">A297</f>
        <v>Benety Goh</v>
      </c>
      <c r="B298" t="s">
        <v>134</v>
      </c>
      <c r="E298">
        <v>61</v>
      </c>
      <c r="F298">
        <f t="shared" si="62"/>
        <v>0</v>
      </c>
    </row>
    <row r="299" spans="1:6" x14ac:dyDescent="0.25">
      <c r="A299" t="str">
        <f t="shared" si="68"/>
        <v>Benety Goh</v>
      </c>
      <c r="E299">
        <f t="shared" ref="E299:E307" si="69">E298</f>
        <v>61</v>
      </c>
      <c r="F299">
        <f t="shared" si="62"/>
        <v>0</v>
      </c>
    </row>
    <row r="300" spans="1:6" x14ac:dyDescent="0.25">
      <c r="A300" t="str">
        <f t="shared" si="68"/>
        <v>Benety Goh</v>
      </c>
      <c r="C300">
        <v>0.16700000000000001</v>
      </c>
      <c r="D300" t="s">
        <v>9</v>
      </c>
      <c r="E300">
        <f t="shared" si="69"/>
        <v>61</v>
      </c>
      <c r="F300">
        <f t="shared" si="62"/>
        <v>10.187000000000001</v>
      </c>
    </row>
    <row r="301" spans="1:6" x14ac:dyDescent="0.25">
      <c r="A301" t="str">
        <f t="shared" si="68"/>
        <v>Benety Goh</v>
      </c>
      <c r="C301">
        <v>0.13200000000000001</v>
      </c>
      <c r="D301" t="s">
        <v>135</v>
      </c>
      <c r="E301">
        <f t="shared" si="69"/>
        <v>61</v>
      </c>
      <c r="F301">
        <f t="shared" si="62"/>
        <v>8.0519999999999996</v>
      </c>
    </row>
    <row r="302" spans="1:6" x14ac:dyDescent="0.25">
      <c r="A302" t="str">
        <f t="shared" si="68"/>
        <v>Benety Goh</v>
      </c>
      <c r="C302">
        <v>0.105</v>
      </c>
      <c r="D302" t="s">
        <v>18</v>
      </c>
      <c r="E302">
        <f t="shared" si="69"/>
        <v>61</v>
      </c>
      <c r="F302">
        <f t="shared" si="62"/>
        <v>6.4049999999999994</v>
      </c>
    </row>
    <row r="303" spans="1:6" x14ac:dyDescent="0.25">
      <c r="A303" t="str">
        <f t="shared" si="68"/>
        <v>Benety Goh</v>
      </c>
      <c r="C303">
        <v>0.27100000000000002</v>
      </c>
      <c r="D303" t="s">
        <v>15</v>
      </c>
      <c r="E303">
        <f t="shared" si="69"/>
        <v>61</v>
      </c>
      <c r="F303">
        <f t="shared" si="62"/>
        <v>16.531000000000002</v>
      </c>
    </row>
    <row r="304" spans="1:6" x14ac:dyDescent="0.25">
      <c r="A304" t="str">
        <f t="shared" si="68"/>
        <v>Benety Goh</v>
      </c>
      <c r="C304">
        <v>6.5000000000000002E-2</v>
      </c>
      <c r="D304" t="s">
        <v>50</v>
      </c>
      <c r="E304">
        <f t="shared" si="69"/>
        <v>61</v>
      </c>
      <c r="F304">
        <f t="shared" si="62"/>
        <v>3.9650000000000003</v>
      </c>
    </row>
    <row r="305" spans="1:6" x14ac:dyDescent="0.25">
      <c r="A305" t="str">
        <f t="shared" si="68"/>
        <v>Benety Goh</v>
      </c>
      <c r="C305">
        <v>7.3999999999999996E-2</v>
      </c>
      <c r="D305" t="s">
        <v>43</v>
      </c>
      <c r="E305">
        <f t="shared" si="69"/>
        <v>61</v>
      </c>
      <c r="F305">
        <f t="shared" si="62"/>
        <v>4.5139999999999993</v>
      </c>
    </row>
    <row r="306" spans="1:6" x14ac:dyDescent="0.25">
      <c r="A306" t="str">
        <f t="shared" si="68"/>
        <v>Benety Goh</v>
      </c>
      <c r="C306">
        <v>0.183</v>
      </c>
      <c r="D306" t="s">
        <v>58</v>
      </c>
      <c r="E306">
        <f t="shared" si="69"/>
        <v>61</v>
      </c>
      <c r="F306">
        <f t="shared" si="62"/>
        <v>11.163</v>
      </c>
    </row>
    <row r="307" spans="1:6" x14ac:dyDescent="0.25">
      <c r="A307" t="s">
        <v>741</v>
      </c>
      <c r="E307">
        <f t="shared" si="69"/>
        <v>61</v>
      </c>
      <c r="F307">
        <f t="shared" si="62"/>
        <v>0</v>
      </c>
    </row>
    <row r="308" spans="1:6" x14ac:dyDescent="0.25">
      <c r="A308" t="str">
        <f t="shared" ref="A308:A336" si="70">A307</f>
        <v>Craig Harris</v>
      </c>
      <c r="B308" t="s">
        <v>138</v>
      </c>
      <c r="E308">
        <v>12</v>
      </c>
      <c r="F308">
        <f t="shared" si="62"/>
        <v>0</v>
      </c>
    </row>
    <row r="309" spans="1:6" x14ac:dyDescent="0.25">
      <c r="A309" t="str">
        <f t="shared" si="70"/>
        <v>Craig Harris</v>
      </c>
      <c r="E309">
        <f t="shared" ref="E309:E311" si="71">E308</f>
        <v>12</v>
      </c>
      <c r="F309">
        <f t="shared" si="62"/>
        <v>0</v>
      </c>
    </row>
    <row r="310" spans="1:6" x14ac:dyDescent="0.25">
      <c r="A310" t="str">
        <f t="shared" si="70"/>
        <v>Craig Harris</v>
      </c>
      <c r="C310">
        <v>1</v>
      </c>
      <c r="D310" t="s">
        <v>139</v>
      </c>
      <c r="E310">
        <f t="shared" si="71"/>
        <v>12</v>
      </c>
      <c r="F310">
        <f t="shared" si="62"/>
        <v>12</v>
      </c>
    </row>
    <row r="311" spans="1:6" x14ac:dyDescent="0.25">
      <c r="A311" t="str">
        <f t="shared" si="70"/>
        <v>Craig Harris</v>
      </c>
      <c r="E311">
        <f t="shared" si="71"/>
        <v>12</v>
      </c>
      <c r="F311">
        <f t="shared" si="62"/>
        <v>0</v>
      </c>
    </row>
    <row r="312" spans="1:6" x14ac:dyDescent="0.25">
      <c r="A312" t="str">
        <f t="shared" si="70"/>
        <v>Craig Harris</v>
      </c>
      <c r="B312" t="s">
        <v>140</v>
      </c>
      <c r="E312">
        <v>4</v>
      </c>
      <c r="F312">
        <f t="shared" si="62"/>
        <v>0</v>
      </c>
    </row>
    <row r="313" spans="1:6" x14ac:dyDescent="0.25">
      <c r="A313" t="str">
        <f t="shared" si="70"/>
        <v>Craig Harris</v>
      </c>
      <c r="E313">
        <f t="shared" ref="E313:E315" si="72">E312</f>
        <v>4</v>
      </c>
      <c r="F313">
        <f t="shared" si="62"/>
        <v>0</v>
      </c>
    </row>
    <row r="314" spans="1:6" x14ac:dyDescent="0.25">
      <c r="A314" t="str">
        <f t="shared" si="70"/>
        <v>Craig Harris</v>
      </c>
      <c r="C314">
        <v>1</v>
      </c>
      <c r="D314" t="s">
        <v>139</v>
      </c>
      <c r="E314">
        <f t="shared" si="72"/>
        <v>4</v>
      </c>
      <c r="F314">
        <f t="shared" si="62"/>
        <v>4</v>
      </c>
    </row>
    <row r="315" spans="1:6" x14ac:dyDescent="0.25">
      <c r="A315" t="str">
        <f t="shared" si="70"/>
        <v>Craig Harris</v>
      </c>
      <c r="E315">
        <f t="shared" si="72"/>
        <v>4</v>
      </c>
      <c r="F315">
        <f t="shared" si="62"/>
        <v>0</v>
      </c>
    </row>
    <row r="316" spans="1:6" x14ac:dyDescent="0.25">
      <c r="A316" t="str">
        <f t="shared" si="70"/>
        <v>Craig Harris</v>
      </c>
      <c r="B316" t="s">
        <v>141</v>
      </c>
      <c r="E316">
        <v>0</v>
      </c>
      <c r="F316">
        <f t="shared" si="62"/>
        <v>0</v>
      </c>
    </row>
    <row r="317" spans="1:6" x14ac:dyDescent="0.25">
      <c r="A317" t="str">
        <f t="shared" si="70"/>
        <v>Craig Harris</v>
      </c>
      <c r="E317">
        <f>E316</f>
        <v>0</v>
      </c>
      <c r="F317">
        <f t="shared" si="62"/>
        <v>0</v>
      </c>
    </row>
    <row r="318" spans="1:6" x14ac:dyDescent="0.25">
      <c r="A318" t="str">
        <f t="shared" si="70"/>
        <v>Craig Harris</v>
      </c>
      <c r="B318" t="s">
        <v>142</v>
      </c>
      <c r="E318">
        <v>1575</v>
      </c>
      <c r="F318">
        <f t="shared" si="62"/>
        <v>0</v>
      </c>
    </row>
    <row r="319" spans="1:6" x14ac:dyDescent="0.25">
      <c r="A319" t="str">
        <f t="shared" si="70"/>
        <v>Craig Harris</v>
      </c>
      <c r="E319">
        <f t="shared" ref="E319:E321" si="73">E318</f>
        <v>1575</v>
      </c>
      <c r="F319">
        <f t="shared" si="62"/>
        <v>0</v>
      </c>
    </row>
    <row r="320" spans="1:6" x14ac:dyDescent="0.25">
      <c r="A320" t="str">
        <f t="shared" si="70"/>
        <v>Craig Harris</v>
      </c>
      <c r="C320">
        <v>1</v>
      </c>
      <c r="D320" t="s">
        <v>139</v>
      </c>
      <c r="E320">
        <f t="shared" si="73"/>
        <v>1575</v>
      </c>
      <c r="F320">
        <f t="shared" si="62"/>
        <v>1575</v>
      </c>
    </row>
    <row r="321" spans="1:6" x14ac:dyDescent="0.25">
      <c r="A321" t="str">
        <f t="shared" si="70"/>
        <v>Craig Harris</v>
      </c>
      <c r="E321">
        <f t="shared" si="73"/>
        <v>1575</v>
      </c>
      <c r="F321">
        <f t="shared" si="62"/>
        <v>0</v>
      </c>
    </row>
    <row r="322" spans="1:6" x14ac:dyDescent="0.25">
      <c r="A322" t="str">
        <f t="shared" si="70"/>
        <v>Craig Harris</v>
      </c>
      <c r="B322" t="s">
        <v>143</v>
      </c>
      <c r="E322">
        <v>1409</v>
      </c>
      <c r="F322">
        <f t="shared" si="62"/>
        <v>0</v>
      </c>
    </row>
    <row r="323" spans="1:6" x14ac:dyDescent="0.25">
      <c r="A323" t="str">
        <f t="shared" si="70"/>
        <v>Craig Harris</v>
      </c>
      <c r="E323">
        <f t="shared" ref="E323:E327" si="74">E322</f>
        <v>1409</v>
      </c>
      <c r="F323">
        <f t="shared" ref="F323:F386" si="75">E323*C323</f>
        <v>0</v>
      </c>
    </row>
    <row r="324" spans="1:6" x14ac:dyDescent="0.25">
      <c r="A324" t="str">
        <f t="shared" si="70"/>
        <v>Craig Harris</v>
      </c>
      <c r="C324">
        <v>2E-3</v>
      </c>
      <c r="D324" t="s">
        <v>9</v>
      </c>
      <c r="E324">
        <f t="shared" si="74"/>
        <v>1409</v>
      </c>
      <c r="F324">
        <f t="shared" si="75"/>
        <v>2.8180000000000001</v>
      </c>
    </row>
    <row r="325" spans="1:6" x14ac:dyDescent="0.25">
      <c r="A325" t="str">
        <f t="shared" si="70"/>
        <v>Craig Harris</v>
      </c>
      <c r="C325">
        <v>0.98799999999999999</v>
      </c>
      <c r="D325" t="s">
        <v>139</v>
      </c>
      <c r="E325">
        <f t="shared" si="74"/>
        <v>1409</v>
      </c>
      <c r="F325">
        <f t="shared" si="75"/>
        <v>1392.0920000000001</v>
      </c>
    </row>
    <row r="326" spans="1:6" x14ac:dyDescent="0.25">
      <c r="A326" t="str">
        <f t="shared" si="70"/>
        <v>Craig Harris</v>
      </c>
      <c r="C326">
        <v>8.0000000000000002E-3</v>
      </c>
      <c r="D326" t="s">
        <v>15</v>
      </c>
      <c r="E326">
        <f t="shared" si="74"/>
        <v>1409</v>
      </c>
      <c r="F326">
        <f t="shared" si="75"/>
        <v>11.272</v>
      </c>
    </row>
    <row r="327" spans="1:6" x14ac:dyDescent="0.25">
      <c r="A327" t="str">
        <f t="shared" si="70"/>
        <v>Craig Harris</v>
      </c>
      <c r="E327">
        <f t="shared" si="74"/>
        <v>1409</v>
      </c>
      <c r="F327">
        <f t="shared" si="75"/>
        <v>0</v>
      </c>
    </row>
    <row r="328" spans="1:6" x14ac:dyDescent="0.25">
      <c r="A328" t="str">
        <f t="shared" si="70"/>
        <v>Craig Harris</v>
      </c>
      <c r="B328" t="s">
        <v>144</v>
      </c>
      <c r="E328">
        <v>2708</v>
      </c>
      <c r="F328">
        <f t="shared" si="75"/>
        <v>0</v>
      </c>
    </row>
    <row r="329" spans="1:6" x14ac:dyDescent="0.25">
      <c r="A329" t="str">
        <f t="shared" si="70"/>
        <v>Craig Harris</v>
      </c>
      <c r="E329">
        <f t="shared" ref="E329:E337" si="76">E328</f>
        <v>2708</v>
      </c>
      <c r="F329">
        <f t="shared" si="75"/>
        <v>0</v>
      </c>
    </row>
    <row r="330" spans="1:6" x14ac:dyDescent="0.25">
      <c r="A330" t="str">
        <f t="shared" si="70"/>
        <v>Craig Harris</v>
      </c>
      <c r="C330">
        <v>8.0000000000000002E-3</v>
      </c>
      <c r="D330" t="s">
        <v>9</v>
      </c>
      <c r="E330">
        <f t="shared" si="76"/>
        <v>2708</v>
      </c>
      <c r="F330">
        <f t="shared" si="75"/>
        <v>21.664000000000001</v>
      </c>
    </row>
    <row r="331" spans="1:6" x14ac:dyDescent="0.25">
      <c r="A331" t="str">
        <f t="shared" si="70"/>
        <v>Craig Harris</v>
      </c>
      <c r="C331">
        <v>3.0000000000000001E-3</v>
      </c>
      <c r="D331" t="s">
        <v>135</v>
      </c>
      <c r="E331">
        <f t="shared" si="76"/>
        <v>2708</v>
      </c>
      <c r="F331">
        <f t="shared" si="75"/>
        <v>8.1240000000000006</v>
      </c>
    </row>
    <row r="332" spans="1:6" x14ac:dyDescent="0.25">
      <c r="A332" t="str">
        <f t="shared" si="70"/>
        <v>Craig Harris</v>
      </c>
      <c r="C332">
        <v>0.94399999999999995</v>
      </c>
      <c r="D332" t="s">
        <v>139</v>
      </c>
      <c r="E332">
        <f t="shared" si="76"/>
        <v>2708</v>
      </c>
      <c r="F332">
        <f t="shared" si="75"/>
        <v>2556.3519999999999</v>
      </c>
    </row>
    <row r="333" spans="1:6" x14ac:dyDescent="0.25">
      <c r="A333" t="str">
        <f t="shared" si="70"/>
        <v>Craig Harris</v>
      </c>
      <c r="C333">
        <v>2E-3</v>
      </c>
      <c r="D333" t="s">
        <v>132</v>
      </c>
      <c r="E333">
        <f t="shared" si="76"/>
        <v>2708</v>
      </c>
      <c r="F333">
        <f t="shared" si="75"/>
        <v>5.4160000000000004</v>
      </c>
    </row>
    <row r="334" spans="1:6" x14ac:dyDescent="0.25">
      <c r="A334" t="str">
        <f t="shared" si="70"/>
        <v>Craig Harris</v>
      </c>
      <c r="C334">
        <v>1E-3</v>
      </c>
      <c r="D334" t="s">
        <v>14</v>
      </c>
      <c r="E334">
        <f t="shared" si="76"/>
        <v>2708</v>
      </c>
      <c r="F334">
        <f t="shared" si="75"/>
        <v>2.7080000000000002</v>
      </c>
    </row>
    <row r="335" spans="1:6" x14ac:dyDescent="0.25">
      <c r="A335" t="str">
        <f t="shared" si="70"/>
        <v>Craig Harris</v>
      </c>
      <c r="C335">
        <v>3.7999999999999999E-2</v>
      </c>
      <c r="D335" t="s">
        <v>15</v>
      </c>
      <c r="E335">
        <f t="shared" si="76"/>
        <v>2708</v>
      </c>
      <c r="F335">
        <f t="shared" si="75"/>
        <v>102.904</v>
      </c>
    </row>
    <row r="336" spans="1:6" x14ac:dyDescent="0.25">
      <c r="A336" t="str">
        <f t="shared" si="70"/>
        <v>Craig Harris</v>
      </c>
      <c r="C336">
        <v>0</v>
      </c>
      <c r="D336" t="s">
        <v>63</v>
      </c>
      <c r="E336">
        <f t="shared" si="76"/>
        <v>2708</v>
      </c>
      <c r="F336">
        <f t="shared" si="75"/>
        <v>0</v>
      </c>
    </row>
    <row r="337" spans="1:6" x14ac:dyDescent="0.25">
      <c r="A337" t="s">
        <v>145</v>
      </c>
      <c r="E337">
        <f t="shared" si="76"/>
        <v>2708</v>
      </c>
      <c r="F337">
        <f t="shared" si="75"/>
        <v>0</v>
      </c>
    </row>
    <row r="338" spans="1:6" x14ac:dyDescent="0.25">
      <c r="A338" t="str">
        <f t="shared" ref="A338:A340" si="77">A337</f>
        <v>daveh86</v>
      </c>
      <c r="B338" t="s">
        <v>146</v>
      </c>
      <c r="E338">
        <v>43</v>
      </c>
      <c r="F338">
        <f t="shared" si="75"/>
        <v>0</v>
      </c>
    </row>
    <row r="339" spans="1:6" x14ac:dyDescent="0.25">
      <c r="A339" t="str">
        <f t="shared" si="77"/>
        <v>daveh86</v>
      </c>
      <c r="E339">
        <f t="shared" ref="E339:E341" si="78">E338</f>
        <v>43</v>
      </c>
      <c r="F339">
        <f t="shared" si="75"/>
        <v>0</v>
      </c>
    </row>
    <row r="340" spans="1:6" x14ac:dyDescent="0.25">
      <c r="A340" t="str">
        <f t="shared" si="77"/>
        <v>daveh86</v>
      </c>
      <c r="C340">
        <v>1</v>
      </c>
      <c r="D340" t="s">
        <v>43</v>
      </c>
      <c r="E340">
        <f t="shared" si="78"/>
        <v>43</v>
      </c>
      <c r="F340">
        <f t="shared" si="75"/>
        <v>43</v>
      </c>
    </row>
    <row r="341" spans="1:6" x14ac:dyDescent="0.25">
      <c r="A341" t="s">
        <v>742</v>
      </c>
      <c r="E341">
        <f t="shared" si="78"/>
        <v>43</v>
      </c>
      <c r="F341">
        <f t="shared" si="75"/>
        <v>0</v>
      </c>
    </row>
    <row r="342" spans="1:6" x14ac:dyDescent="0.25">
      <c r="A342" t="str">
        <f t="shared" ref="A342:A344" si="79">A341</f>
        <v>David Murphy</v>
      </c>
      <c r="B342" t="s">
        <v>149</v>
      </c>
      <c r="E342">
        <v>3</v>
      </c>
      <c r="F342">
        <f t="shared" si="75"/>
        <v>0</v>
      </c>
    </row>
    <row r="343" spans="1:6" x14ac:dyDescent="0.25">
      <c r="A343" t="str">
        <f t="shared" si="79"/>
        <v>David Murphy</v>
      </c>
      <c r="E343">
        <f t="shared" ref="E343:E345" si="80">E342</f>
        <v>3</v>
      </c>
      <c r="F343">
        <f t="shared" si="75"/>
        <v>0</v>
      </c>
    </row>
    <row r="344" spans="1:6" x14ac:dyDescent="0.25">
      <c r="A344" t="str">
        <f t="shared" si="79"/>
        <v>David Murphy</v>
      </c>
      <c r="C344">
        <v>1</v>
      </c>
      <c r="D344" t="s">
        <v>33</v>
      </c>
      <c r="E344">
        <f t="shared" si="80"/>
        <v>3</v>
      </c>
      <c r="F344">
        <f t="shared" si="75"/>
        <v>3</v>
      </c>
    </row>
    <row r="345" spans="1:6" x14ac:dyDescent="0.25">
      <c r="A345" t="s">
        <v>743</v>
      </c>
      <c r="E345">
        <f t="shared" si="80"/>
        <v>3</v>
      </c>
      <c r="F345">
        <f t="shared" si="75"/>
        <v>0</v>
      </c>
    </row>
    <row r="346" spans="1:6" x14ac:dyDescent="0.25">
      <c r="A346" t="str">
        <f t="shared" ref="A346:A377" si="81">A345</f>
        <v>David Storch</v>
      </c>
      <c r="B346" t="s">
        <v>151</v>
      </c>
      <c r="E346">
        <v>63</v>
      </c>
      <c r="F346">
        <f t="shared" si="75"/>
        <v>0</v>
      </c>
    </row>
    <row r="347" spans="1:6" x14ac:dyDescent="0.25">
      <c r="A347" t="str">
        <f t="shared" si="81"/>
        <v>David Storch</v>
      </c>
      <c r="E347">
        <f t="shared" ref="E347:E349" si="82">E346</f>
        <v>63</v>
      </c>
      <c r="F347">
        <f t="shared" si="75"/>
        <v>0</v>
      </c>
    </row>
    <row r="348" spans="1:6" x14ac:dyDescent="0.25">
      <c r="A348" t="str">
        <f t="shared" si="81"/>
        <v>David Storch</v>
      </c>
      <c r="C348">
        <v>1</v>
      </c>
      <c r="D348" t="s">
        <v>152</v>
      </c>
      <c r="E348">
        <f t="shared" si="82"/>
        <v>63</v>
      </c>
      <c r="F348">
        <f t="shared" si="75"/>
        <v>63</v>
      </c>
    </row>
    <row r="349" spans="1:6" x14ac:dyDescent="0.25">
      <c r="A349" t="str">
        <f t="shared" si="81"/>
        <v>David Storch</v>
      </c>
      <c r="E349">
        <f t="shared" si="82"/>
        <v>63</v>
      </c>
      <c r="F349">
        <f t="shared" si="75"/>
        <v>0</v>
      </c>
    </row>
    <row r="350" spans="1:6" x14ac:dyDescent="0.25">
      <c r="A350" t="str">
        <f t="shared" si="81"/>
        <v>David Storch</v>
      </c>
      <c r="B350" t="s">
        <v>153</v>
      </c>
      <c r="E350">
        <v>4097</v>
      </c>
      <c r="F350">
        <f t="shared" si="75"/>
        <v>0</v>
      </c>
    </row>
    <row r="351" spans="1:6" x14ac:dyDescent="0.25">
      <c r="A351" t="str">
        <f t="shared" si="81"/>
        <v>David Storch</v>
      </c>
      <c r="E351">
        <f t="shared" ref="E351:E359" si="83">E350</f>
        <v>4097</v>
      </c>
      <c r="F351">
        <f t="shared" si="75"/>
        <v>0</v>
      </c>
    </row>
    <row r="352" spans="1:6" x14ac:dyDescent="0.25">
      <c r="A352" t="str">
        <f t="shared" si="81"/>
        <v>David Storch</v>
      </c>
      <c r="C352">
        <v>0.14399999999999999</v>
      </c>
      <c r="D352" t="s">
        <v>18</v>
      </c>
      <c r="E352">
        <f t="shared" si="83"/>
        <v>4097</v>
      </c>
      <c r="F352">
        <f t="shared" si="75"/>
        <v>589.96799999999996</v>
      </c>
    </row>
    <row r="353" spans="1:6" x14ac:dyDescent="0.25">
      <c r="A353" t="str">
        <f t="shared" si="81"/>
        <v>David Storch</v>
      </c>
      <c r="C353">
        <v>0.32400000000000001</v>
      </c>
      <c r="D353" t="s">
        <v>154</v>
      </c>
      <c r="E353">
        <f t="shared" si="83"/>
        <v>4097</v>
      </c>
      <c r="F353">
        <f t="shared" si="75"/>
        <v>1327.4280000000001</v>
      </c>
    </row>
    <row r="354" spans="1:6" x14ac:dyDescent="0.25">
      <c r="A354" t="str">
        <f t="shared" si="81"/>
        <v>David Storch</v>
      </c>
      <c r="C354">
        <v>4.4999999999999998E-2</v>
      </c>
      <c r="D354" t="s">
        <v>132</v>
      </c>
      <c r="E354">
        <f t="shared" si="83"/>
        <v>4097</v>
      </c>
      <c r="F354">
        <f t="shared" si="75"/>
        <v>184.36499999999998</v>
      </c>
    </row>
    <row r="355" spans="1:6" x14ac:dyDescent="0.25">
      <c r="A355" t="str">
        <f t="shared" si="81"/>
        <v>David Storch</v>
      </c>
      <c r="C355">
        <v>0.46</v>
      </c>
      <c r="D355" t="s">
        <v>152</v>
      </c>
      <c r="E355">
        <f t="shared" si="83"/>
        <v>4097</v>
      </c>
      <c r="F355">
        <f t="shared" si="75"/>
        <v>1884.6200000000001</v>
      </c>
    </row>
    <row r="356" spans="1:6" x14ac:dyDescent="0.25">
      <c r="A356" t="str">
        <f t="shared" si="81"/>
        <v>David Storch</v>
      </c>
      <c r="C356">
        <v>2.1999999999999999E-2</v>
      </c>
      <c r="D356" t="s">
        <v>15</v>
      </c>
      <c r="E356">
        <f t="shared" si="83"/>
        <v>4097</v>
      </c>
      <c r="F356">
        <f t="shared" si="75"/>
        <v>90.134</v>
      </c>
    </row>
    <row r="357" spans="1:6" x14ac:dyDescent="0.25">
      <c r="A357" t="str">
        <f t="shared" si="81"/>
        <v>David Storch</v>
      </c>
      <c r="C357">
        <v>0</v>
      </c>
      <c r="D357" t="s">
        <v>50</v>
      </c>
      <c r="E357">
        <f t="shared" si="83"/>
        <v>4097</v>
      </c>
      <c r="F357">
        <f t="shared" si="75"/>
        <v>0</v>
      </c>
    </row>
    <row r="358" spans="1:6" x14ac:dyDescent="0.25">
      <c r="A358" t="str">
        <f t="shared" si="81"/>
        <v>David Storch</v>
      </c>
      <c r="C358">
        <v>0</v>
      </c>
      <c r="D358" t="s">
        <v>63</v>
      </c>
      <c r="E358">
        <f t="shared" si="83"/>
        <v>4097</v>
      </c>
      <c r="F358">
        <f t="shared" si="75"/>
        <v>0</v>
      </c>
    </row>
    <row r="359" spans="1:6" x14ac:dyDescent="0.25">
      <c r="A359" t="str">
        <f t="shared" si="81"/>
        <v>David Storch</v>
      </c>
      <c r="E359">
        <f t="shared" si="83"/>
        <v>4097</v>
      </c>
      <c r="F359">
        <f t="shared" si="75"/>
        <v>0</v>
      </c>
    </row>
    <row r="360" spans="1:6" x14ac:dyDescent="0.25">
      <c r="A360" t="str">
        <f t="shared" si="81"/>
        <v>David Storch</v>
      </c>
      <c r="B360" t="s">
        <v>155</v>
      </c>
      <c r="E360">
        <v>2</v>
      </c>
      <c r="F360">
        <f t="shared" si="75"/>
        <v>0</v>
      </c>
    </row>
    <row r="361" spans="1:6" x14ac:dyDescent="0.25">
      <c r="A361" t="str">
        <f t="shared" si="81"/>
        <v>David Storch</v>
      </c>
      <c r="E361">
        <f t="shared" ref="E361:E363" si="84">E360</f>
        <v>2</v>
      </c>
      <c r="F361">
        <f t="shared" si="75"/>
        <v>0</v>
      </c>
    </row>
    <row r="362" spans="1:6" x14ac:dyDescent="0.25">
      <c r="A362" t="str">
        <f t="shared" si="81"/>
        <v>David Storch</v>
      </c>
      <c r="C362">
        <v>1</v>
      </c>
      <c r="D362" t="s">
        <v>152</v>
      </c>
      <c r="E362">
        <f t="shared" si="84"/>
        <v>2</v>
      </c>
      <c r="F362">
        <f t="shared" si="75"/>
        <v>2</v>
      </c>
    </row>
    <row r="363" spans="1:6" x14ac:dyDescent="0.25">
      <c r="A363" t="str">
        <f t="shared" si="81"/>
        <v>David Storch</v>
      </c>
      <c r="E363">
        <f t="shared" si="84"/>
        <v>2</v>
      </c>
      <c r="F363">
        <f t="shared" si="75"/>
        <v>0</v>
      </c>
    </row>
    <row r="364" spans="1:6" x14ac:dyDescent="0.25">
      <c r="A364" t="str">
        <f t="shared" si="81"/>
        <v>David Storch</v>
      </c>
      <c r="B364" t="s">
        <v>156</v>
      </c>
      <c r="E364">
        <v>6</v>
      </c>
      <c r="F364">
        <f t="shared" si="75"/>
        <v>0</v>
      </c>
    </row>
    <row r="365" spans="1:6" x14ac:dyDescent="0.25">
      <c r="A365" t="str">
        <f t="shared" si="81"/>
        <v>David Storch</v>
      </c>
      <c r="E365">
        <f t="shared" ref="E365:E367" si="85">E364</f>
        <v>6</v>
      </c>
      <c r="F365">
        <f t="shared" si="75"/>
        <v>0</v>
      </c>
    </row>
    <row r="366" spans="1:6" x14ac:dyDescent="0.25">
      <c r="A366" t="str">
        <f t="shared" si="81"/>
        <v>David Storch</v>
      </c>
      <c r="C366">
        <v>1</v>
      </c>
      <c r="D366" t="s">
        <v>157</v>
      </c>
      <c r="E366">
        <f t="shared" si="85"/>
        <v>6</v>
      </c>
      <c r="F366">
        <f t="shared" si="75"/>
        <v>6</v>
      </c>
    </row>
    <row r="367" spans="1:6" x14ac:dyDescent="0.25">
      <c r="A367" t="str">
        <f t="shared" si="81"/>
        <v>David Storch</v>
      </c>
      <c r="E367">
        <f t="shared" si="85"/>
        <v>6</v>
      </c>
      <c r="F367">
        <f t="shared" si="75"/>
        <v>0</v>
      </c>
    </row>
    <row r="368" spans="1:6" x14ac:dyDescent="0.25">
      <c r="A368" t="str">
        <f t="shared" si="81"/>
        <v>David Storch</v>
      </c>
      <c r="B368" t="s">
        <v>158</v>
      </c>
      <c r="E368">
        <v>146</v>
      </c>
      <c r="F368">
        <f t="shared" si="75"/>
        <v>0</v>
      </c>
    </row>
    <row r="369" spans="1:6" x14ac:dyDescent="0.25">
      <c r="A369" t="str">
        <f t="shared" si="81"/>
        <v>David Storch</v>
      </c>
      <c r="E369">
        <f t="shared" ref="E369:E374" si="86">E368</f>
        <v>146</v>
      </c>
      <c r="F369">
        <f t="shared" si="75"/>
        <v>0</v>
      </c>
    </row>
    <row r="370" spans="1:6" x14ac:dyDescent="0.25">
      <c r="A370" t="str">
        <f t="shared" si="81"/>
        <v>David Storch</v>
      </c>
      <c r="C370">
        <v>0.64</v>
      </c>
      <c r="D370" t="s">
        <v>130</v>
      </c>
      <c r="E370">
        <f t="shared" si="86"/>
        <v>146</v>
      </c>
      <c r="F370">
        <f t="shared" si="75"/>
        <v>93.44</v>
      </c>
    </row>
    <row r="371" spans="1:6" x14ac:dyDescent="0.25">
      <c r="A371" t="str">
        <f t="shared" si="81"/>
        <v>David Storch</v>
      </c>
      <c r="C371">
        <v>7.1999999999999995E-2</v>
      </c>
      <c r="D371" t="s">
        <v>159</v>
      </c>
      <c r="E371">
        <f t="shared" si="86"/>
        <v>146</v>
      </c>
      <c r="F371">
        <f t="shared" si="75"/>
        <v>10.511999999999999</v>
      </c>
    </row>
    <row r="372" spans="1:6" x14ac:dyDescent="0.25">
      <c r="A372" t="str">
        <f t="shared" si="81"/>
        <v>David Storch</v>
      </c>
      <c r="C372">
        <v>0.16700000000000001</v>
      </c>
      <c r="D372" t="s">
        <v>10</v>
      </c>
      <c r="E372">
        <f t="shared" si="86"/>
        <v>146</v>
      </c>
      <c r="F372">
        <f t="shared" si="75"/>
        <v>24.382000000000001</v>
      </c>
    </row>
    <row r="373" spans="1:6" x14ac:dyDescent="0.25">
      <c r="A373" t="str">
        <f t="shared" si="81"/>
        <v>David Storch</v>
      </c>
      <c r="C373">
        <v>0.11899999999999999</v>
      </c>
      <c r="D373" t="s">
        <v>12</v>
      </c>
      <c r="E373">
        <f t="shared" si="86"/>
        <v>146</v>
      </c>
      <c r="F373">
        <f t="shared" si="75"/>
        <v>17.373999999999999</v>
      </c>
    </row>
    <row r="374" spans="1:6" x14ac:dyDescent="0.25">
      <c r="A374" t="str">
        <f t="shared" si="81"/>
        <v>David Storch</v>
      </c>
      <c r="E374">
        <f t="shared" si="86"/>
        <v>146</v>
      </c>
      <c r="F374">
        <f t="shared" si="75"/>
        <v>0</v>
      </c>
    </row>
    <row r="375" spans="1:6" x14ac:dyDescent="0.25">
      <c r="A375" t="str">
        <f t="shared" si="81"/>
        <v>David Storch</v>
      </c>
      <c r="B375" t="s">
        <v>160</v>
      </c>
      <c r="E375">
        <v>1261</v>
      </c>
      <c r="F375">
        <f t="shared" si="75"/>
        <v>0</v>
      </c>
    </row>
    <row r="376" spans="1:6" x14ac:dyDescent="0.25">
      <c r="A376" t="str">
        <f t="shared" si="81"/>
        <v>David Storch</v>
      </c>
      <c r="E376">
        <f t="shared" ref="E376:E381" si="87">E375</f>
        <v>1261</v>
      </c>
      <c r="F376">
        <f t="shared" si="75"/>
        <v>0</v>
      </c>
    </row>
    <row r="377" spans="1:6" x14ac:dyDescent="0.25">
      <c r="A377" t="str">
        <f t="shared" si="81"/>
        <v>David Storch</v>
      </c>
      <c r="C377">
        <v>0.01</v>
      </c>
      <c r="D377" t="s">
        <v>18</v>
      </c>
      <c r="E377">
        <f t="shared" si="87"/>
        <v>1261</v>
      </c>
      <c r="F377">
        <f t="shared" si="75"/>
        <v>12.61</v>
      </c>
    </row>
    <row r="378" spans="1:6" x14ac:dyDescent="0.25">
      <c r="A378" t="str">
        <f t="shared" ref="A378:A409" si="88">A377</f>
        <v>David Storch</v>
      </c>
      <c r="C378">
        <v>0.29499999999999998</v>
      </c>
      <c r="D378" t="s">
        <v>154</v>
      </c>
      <c r="E378">
        <f t="shared" si="87"/>
        <v>1261</v>
      </c>
      <c r="F378">
        <f t="shared" si="75"/>
        <v>371.995</v>
      </c>
    </row>
    <row r="379" spans="1:6" x14ac:dyDescent="0.25">
      <c r="A379" t="str">
        <f t="shared" si="88"/>
        <v>David Storch</v>
      </c>
      <c r="C379">
        <v>0.13900000000000001</v>
      </c>
      <c r="D379" t="s">
        <v>161</v>
      </c>
      <c r="E379">
        <f t="shared" si="87"/>
        <v>1261</v>
      </c>
      <c r="F379">
        <f t="shared" si="75"/>
        <v>175.27900000000002</v>
      </c>
    </row>
    <row r="380" spans="1:6" x14ac:dyDescent="0.25">
      <c r="A380" t="str">
        <f t="shared" si="88"/>
        <v>David Storch</v>
      </c>
      <c r="C380">
        <v>0.55400000000000005</v>
      </c>
      <c r="D380" t="s">
        <v>152</v>
      </c>
      <c r="E380">
        <f t="shared" si="87"/>
        <v>1261</v>
      </c>
      <c r="F380">
        <f t="shared" si="75"/>
        <v>698.59400000000005</v>
      </c>
    </row>
    <row r="381" spans="1:6" x14ac:dyDescent="0.25">
      <c r="A381" t="str">
        <f t="shared" si="88"/>
        <v>David Storch</v>
      </c>
      <c r="E381">
        <f t="shared" si="87"/>
        <v>1261</v>
      </c>
      <c r="F381">
        <f t="shared" si="75"/>
        <v>0</v>
      </c>
    </row>
    <row r="382" spans="1:6" x14ac:dyDescent="0.25">
      <c r="A382" t="str">
        <f t="shared" si="88"/>
        <v>David Storch</v>
      </c>
      <c r="B382" t="s">
        <v>162</v>
      </c>
      <c r="E382">
        <v>37</v>
      </c>
      <c r="F382">
        <f t="shared" si="75"/>
        <v>0</v>
      </c>
    </row>
    <row r="383" spans="1:6" x14ac:dyDescent="0.25">
      <c r="A383" t="str">
        <f t="shared" si="88"/>
        <v>David Storch</v>
      </c>
      <c r="E383">
        <f t="shared" ref="E383:E385" si="89">E382</f>
        <v>37</v>
      </c>
      <c r="F383">
        <f t="shared" si="75"/>
        <v>0</v>
      </c>
    </row>
    <row r="384" spans="1:6" x14ac:dyDescent="0.25">
      <c r="A384" t="str">
        <f t="shared" si="88"/>
        <v>David Storch</v>
      </c>
      <c r="C384">
        <v>1</v>
      </c>
      <c r="D384" t="s">
        <v>152</v>
      </c>
      <c r="E384">
        <f t="shared" si="89"/>
        <v>37</v>
      </c>
      <c r="F384">
        <f t="shared" si="75"/>
        <v>37</v>
      </c>
    </row>
    <row r="385" spans="1:6" x14ac:dyDescent="0.25">
      <c r="A385" t="str">
        <f t="shared" si="88"/>
        <v>David Storch</v>
      </c>
      <c r="E385">
        <f t="shared" si="89"/>
        <v>37</v>
      </c>
      <c r="F385">
        <f t="shared" si="75"/>
        <v>0</v>
      </c>
    </row>
    <row r="386" spans="1:6" x14ac:dyDescent="0.25">
      <c r="A386" t="str">
        <f t="shared" si="88"/>
        <v>David Storch</v>
      </c>
      <c r="B386" t="s">
        <v>163</v>
      </c>
      <c r="E386">
        <v>69</v>
      </c>
      <c r="F386">
        <f t="shared" si="75"/>
        <v>0</v>
      </c>
    </row>
    <row r="387" spans="1:6" x14ac:dyDescent="0.25">
      <c r="A387" t="str">
        <f t="shared" si="88"/>
        <v>David Storch</v>
      </c>
      <c r="E387">
        <f t="shared" ref="E387:E390" si="90">E386</f>
        <v>69</v>
      </c>
      <c r="F387">
        <f t="shared" ref="F387:F450" si="91">E387*C387</f>
        <v>0</v>
      </c>
    </row>
    <row r="388" spans="1:6" x14ac:dyDescent="0.25">
      <c r="A388" t="str">
        <f t="shared" si="88"/>
        <v>David Storch</v>
      </c>
      <c r="C388">
        <v>0.34899999999999998</v>
      </c>
      <c r="D388" t="s">
        <v>26</v>
      </c>
      <c r="E388">
        <f t="shared" si="90"/>
        <v>69</v>
      </c>
      <c r="F388">
        <f t="shared" si="91"/>
        <v>24.081</v>
      </c>
    </row>
    <row r="389" spans="1:6" x14ac:dyDescent="0.25">
      <c r="A389" t="str">
        <f t="shared" si="88"/>
        <v>David Storch</v>
      </c>
      <c r="C389">
        <v>0.65</v>
      </c>
      <c r="D389" t="s">
        <v>154</v>
      </c>
      <c r="E389">
        <f t="shared" si="90"/>
        <v>69</v>
      </c>
      <c r="F389">
        <f t="shared" si="91"/>
        <v>44.85</v>
      </c>
    </row>
    <row r="390" spans="1:6" x14ac:dyDescent="0.25">
      <c r="A390" t="str">
        <f t="shared" si="88"/>
        <v>David Storch</v>
      </c>
      <c r="E390">
        <f t="shared" si="90"/>
        <v>69</v>
      </c>
      <c r="F390">
        <f t="shared" si="91"/>
        <v>0</v>
      </c>
    </row>
    <row r="391" spans="1:6" x14ac:dyDescent="0.25">
      <c r="A391" t="str">
        <f t="shared" si="88"/>
        <v>David Storch</v>
      </c>
      <c r="B391" t="s">
        <v>164</v>
      </c>
      <c r="E391">
        <v>42</v>
      </c>
      <c r="F391">
        <f t="shared" si="91"/>
        <v>0</v>
      </c>
    </row>
    <row r="392" spans="1:6" x14ac:dyDescent="0.25">
      <c r="A392" t="str">
        <f t="shared" si="88"/>
        <v>David Storch</v>
      </c>
      <c r="E392">
        <f t="shared" ref="E392:E394" si="92">E391</f>
        <v>42</v>
      </c>
      <c r="F392">
        <f t="shared" si="91"/>
        <v>0</v>
      </c>
    </row>
    <row r="393" spans="1:6" x14ac:dyDescent="0.25">
      <c r="A393" t="str">
        <f t="shared" si="88"/>
        <v>David Storch</v>
      </c>
      <c r="C393">
        <v>1</v>
      </c>
      <c r="D393" t="s">
        <v>152</v>
      </c>
      <c r="E393">
        <f t="shared" si="92"/>
        <v>42</v>
      </c>
      <c r="F393">
        <f t="shared" si="91"/>
        <v>42</v>
      </c>
    </row>
    <row r="394" spans="1:6" x14ac:dyDescent="0.25">
      <c r="A394" t="str">
        <f t="shared" si="88"/>
        <v>David Storch</v>
      </c>
      <c r="E394">
        <f t="shared" si="92"/>
        <v>42</v>
      </c>
      <c r="F394">
        <f t="shared" si="91"/>
        <v>0</v>
      </c>
    </row>
    <row r="395" spans="1:6" x14ac:dyDescent="0.25">
      <c r="A395" t="str">
        <f t="shared" si="88"/>
        <v>David Storch</v>
      </c>
      <c r="B395" t="s">
        <v>165</v>
      </c>
      <c r="E395">
        <v>109</v>
      </c>
      <c r="F395">
        <f t="shared" si="91"/>
        <v>0</v>
      </c>
    </row>
    <row r="396" spans="1:6" x14ac:dyDescent="0.25">
      <c r="A396" t="str">
        <f t="shared" si="88"/>
        <v>David Storch</v>
      </c>
      <c r="E396">
        <f t="shared" ref="E396:E398" si="93">E395</f>
        <v>109</v>
      </c>
      <c r="F396">
        <f t="shared" si="91"/>
        <v>0</v>
      </c>
    </row>
    <row r="397" spans="1:6" x14ac:dyDescent="0.25">
      <c r="A397" t="str">
        <f t="shared" si="88"/>
        <v>David Storch</v>
      </c>
      <c r="C397">
        <v>1</v>
      </c>
      <c r="D397" t="s">
        <v>152</v>
      </c>
      <c r="E397">
        <f t="shared" si="93"/>
        <v>109</v>
      </c>
      <c r="F397">
        <f t="shared" si="91"/>
        <v>109</v>
      </c>
    </row>
    <row r="398" spans="1:6" x14ac:dyDescent="0.25">
      <c r="A398" t="str">
        <f t="shared" si="88"/>
        <v>David Storch</v>
      </c>
      <c r="E398">
        <f t="shared" si="93"/>
        <v>109</v>
      </c>
      <c r="F398">
        <f t="shared" si="91"/>
        <v>0</v>
      </c>
    </row>
    <row r="399" spans="1:6" x14ac:dyDescent="0.25">
      <c r="A399" t="str">
        <f t="shared" si="88"/>
        <v>David Storch</v>
      </c>
      <c r="B399" t="s">
        <v>166</v>
      </c>
      <c r="E399">
        <v>2</v>
      </c>
      <c r="F399">
        <f t="shared" si="91"/>
        <v>0</v>
      </c>
    </row>
    <row r="400" spans="1:6" x14ac:dyDescent="0.25">
      <c r="A400" t="str">
        <f t="shared" si="88"/>
        <v>David Storch</v>
      </c>
      <c r="E400">
        <f t="shared" ref="E400:E402" si="94">E399</f>
        <v>2</v>
      </c>
      <c r="F400">
        <f t="shared" si="91"/>
        <v>0</v>
      </c>
    </row>
    <row r="401" spans="1:6" x14ac:dyDescent="0.25">
      <c r="A401" t="str">
        <f t="shared" si="88"/>
        <v>David Storch</v>
      </c>
      <c r="C401">
        <v>1</v>
      </c>
      <c r="D401" t="s">
        <v>152</v>
      </c>
      <c r="E401">
        <f t="shared" si="94"/>
        <v>2</v>
      </c>
      <c r="F401">
        <f t="shared" si="91"/>
        <v>2</v>
      </c>
    </row>
    <row r="402" spans="1:6" x14ac:dyDescent="0.25">
      <c r="A402" t="str">
        <f t="shared" si="88"/>
        <v>David Storch</v>
      </c>
      <c r="E402">
        <f t="shared" si="94"/>
        <v>2</v>
      </c>
      <c r="F402">
        <f t="shared" si="91"/>
        <v>0</v>
      </c>
    </row>
    <row r="403" spans="1:6" x14ac:dyDescent="0.25">
      <c r="A403" t="str">
        <f t="shared" si="88"/>
        <v>David Storch</v>
      </c>
      <c r="B403" t="s">
        <v>167</v>
      </c>
      <c r="E403">
        <v>17</v>
      </c>
      <c r="F403">
        <f t="shared" si="91"/>
        <v>0</v>
      </c>
    </row>
    <row r="404" spans="1:6" x14ac:dyDescent="0.25">
      <c r="A404" t="str">
        <f t="shared" si="88"/>
        <v>David Storch</v>
      </c>
      <c r="E404">
        <f t="shared" ref="E404:E406" si="95">E403</f>
        <v>17</v>
      </c>
      <c r="F404">
        <f t="shared" si="91"/>
        <v>0</v>
      </c>
    </row>
    <row r="405" spans="1:6" x14ac:dyDescent="0.25">
      <c r="A405" t="str">
        <f t="shared" si="88"/>
        <v>David Storch</v>
      </c>
      <c r="C405">
        <v>1</v>
      </c>
      <c r="D405" t="s">
        <v>152</v>
      </c>
      <c r="E405">
        <f t="shared" si="95"/>
        <v>17</v>
      </c>
      <c r="F405">
        <f t="shared" si="91"/>
        <v>17</v>
      </c>
    </row>
    <row r="406" spans="1:6" x14ac:dyDescent="0.25">
      <c r="A406" t="str">
        <f t="shared" si="88"/>
        <v>David Storch</v>
      </c>
      <c r="E406">
        <f t="shared" si="95"/>
        <v>17</v>
      </c>
      <c r="F406">
        <f t="shared" si="91"/>
        <v>0</v>
      </c>
    </row>
    <row r="407" spans="1:6" x14ac:dyDescent="0.25">
      <c r="A407" t="str">
        <f t="shared" si="88"/>
        <v>David Storch</v>
      </c>
      <c r="B407" t="s">
        <v>168</v>
      </c>
      <c r="E407">
        <v>156</v>
      </c>
      <c r="F407">
        <f t="shared" si="91"/>
        <v>0</v>
      </c>
    </row>
    <row r="408" spans="1:6" x14ac:dyDescent="0.25">
      <c r="A408" t="str">
        <f t="shared" si="88"/>
        <v>David Storch</v>
      </c>
      <c r="E408">
        <f t="shared" ref="E408:E410" si="96">E407</f>
        <v>156</v>
      </c>
      <c r="F408">
        <f t="shared" si="91"/>
        <v>0</v>
      </c>
    </row>
    <row r="409" spans="1:6" x14ac:dyDescent="0.25">
      <c r="A409" t="str">
        <f t="shared" si="88"/>
        <v>David Storch</v>
      </c>
      <c r="C409">
        <v>1</v>
      </c>
      <c r="D409" t="s">
        <v>152</v>
      </c>
      <c r="E409">
        <f t="shared" si="96"/>
        <v>156</v>
      </c>
      <c r="F409">
        <f t="shared" si="91"/>
        <v>156</v>
      </c>
    </row>
    <row r="410" spans="1:6" x14ac:dyDescent="0.25">
      <c r="A410" t="s">
        <v>744</v>
      </c>
      <c r="E410">
        <f t="shared" si="96"/>
        <v>156</v>
      </c>
      <c r="F410">
        <f t="shared" si="91"/>
        <v>0</v>
      </c>
    </row>
    <row r="411" spans="1:6" x14ac:dyDescent="0.25">
      <c r="A411" t="str">
        <f t="shared" ref="A411:A413" si="97">A410</f>
        <v>Dmitry Kostenko</v>
      </c>
      <c r="B411" t="s">
        <v>171</v>
      </c>
      <c r="E411">
        <v>2</v>
      </c>
      <c r="F411">
        <f t="shared" si="91"/>
        <v>0</v>
      </c>
    </row>
    <row r="412" spans="1:6" x14ac:dyDescent="0.25">
      <c r="A412" t="str">
        <f t="shared" si="97"/>
        <v>Dmitry Kostenko</v>
      </c>
      <c r="E412">
        <f t="shared" ref="E412:E414" si="98">E411</f>
        <v>2</v>
      </c>
      <c r="F412">
        <f t="shared" si="91"/>
        <v>0</v>
      </c>
    </row>
    <row r="413" spans="1:6" x14ac:dyDescent="0.25">
      <c r="A413" t="str">
        <f t="shared" si="97"/>
        <v>Dmitry Kostenko</v>
      </c>
      <c r="C413">
        <v>1</v>
      </c>
      <c r="D413" t="s">
        <v>172</v>
      </c>
      <c r="E413">
        <f t="shared" si="98"/>
        <v>2</v>
      </c>
      <c r="F413">
        <f t="shared" si="91"/>
        <v>2</v>
      </c>
    </row>
    <row r="414" spans="1:6" x14ac:dyDescent="0.25">
      <c r="A414" t="s">
        <v>745</v>
      </c>
      <c r="E414">
        <f t="shared" si="98"/>
        <v>2</v>
      </c>
      <c r="F414">
        <f t="shared" si="91"/>
        <v>0</v>
      </c>
    </row>
    <row r="415" spans="1:6" x14ac:dyDescent="0.25">
      <c r="A415" t="str">
        <f t="shared" ref="A415:A446" si="99">A414</f>
        <v>Eliot Horowitz</v>
      </c>
      <c r="B415" t="s">
        <v>175</v>
      </c>
      <c r="E415">
        <v>113</v>
      </c>
      <c r="F415">
        <f t="shared" si="91"/>
        <v>0</v>
      </c>
    </row>
    <row r="416" spans="1:6" x14ac:dyDescent="0.25">
      <c r="A416" t="str">
        <f t="shared" si="99"/>
        <v>Eliot Horowitz</v>
      </c>
      <c r="E416">
        <f t="shared" ref="E416:E419" si="100">E415</f>
        <v>113</v>
      </c>
      <c r="F416">
        <f t="shared" si="91"/>
        <v>0</v>
      </c>
    </row>
    <row r="417" spans="1:6" x14ac:dyDescent="0.25">
      <c r="A417" t="str">
        <f t="shared" si="99"/>
        <v>Eliot Horowitz</v>
      </c>
      <c r="C417">
        <v>0.59799999999999998</v>
      </c>
      <c r="D417" t="s">
        <v>176</v>
      </c>
      <c r="E417">
        <f t="shared" si="100"/>
        <v>113</v>
      </c>
      <c r="F417">
        <f t="shared" si="91"/>
        <v>67.573999999999998</v>
      </c>
    </row>
    <row r="418" spans="1:6" x14ac:dyDescent="0.25">
      <c r="A418" t="str">
        <f t="shared" si="99"/>
        <v>Eliot Horowitz</v>
      </c>
      <c r="C418">
        <v>0.377</v>
      </c>
      <c r="D418" t="s">
        <v>11</v>
      </c>
      <c r="E418">
        <f t="shared" si="100"/>
        <v>113</v>
      </c>
      <c r="F418">
        <f t="shared" si="91"/>
        <v>42.600999999999999</v>
      </c>
    </row>
    <row r="419" spans="1:6" x14ac:dyDescent="0.25">
      <c r="A419" t="str">
        <f t="shared" si="99"/>
        <v>Eliot Horowitz</v>
      </c>
      <c r="E419">
        <f t="shared" si="100"/>
        <v>113</v>
      </c>
      <c r="F419">
        <f t="shared" si="91"/>
        <v>0</v>
      </c>
    </row>
    <row r="420" spans="1:6" x14ac:dyDescent="0.25">
      <c r="A420" t="str">
        <f t="shared" si="99"/>
        <v>Eliot Horowitz</v>
      </c>
      <c r="B420" t="s">
        <v>177</v>
      </c>
      <c r="E420">
        <v>3147</v>
      </c>
      <c r="F420">
        <f t="shared" si="91"/>
        <v>0</v>
      </c>
    </row>
    <row r="421" spans="1:6" x14ac:dyDescent="0.25">
      <c r="A421" t="str">
        <f t="shared" si="99"/>
        <v>Eliot Horowitz</v>
      </c>
      <c r="E421">
        <f t="shared" ref="E421:E425" si="101">E420</f>
        <v>3147</v>
      </c>
      <c r="F421">
        <f t="shared" si="91"/>
        <v>0</v>
      </c>
    </row>
    <row r="422" spans="1:6" x14ac:dyDescent="0.25">
      <c r="A422" t="str">
        <f t="shared" si="99"/>
        <v>Eliot Horowitz</v>
      </c>
      <c r="C422">
        <v>0.99399999999999999</v>
      </c>
      <c r="D422" t="s">
        <v>176</v>
      </c>
      <c r="E422">
        <f t="shared" si="101"/>
        <v>3147</v>
      </c>
      <c r="F422">
        <f t="shared" si="91"/>
        <v>3128.1179999999999</v>
      </c>
    </row>
    <row r="423" spans="1:6" x14ac:dyDescent="0.25">
      <c r="A423" t="str">
        <f t="shared" si="99"/>
        <v>Eliot Horowitz</v>
      </c>
      <c r="C423">
        <v>2E-3</v>
      </c>
      <c r="D423" t="s">
        <v>11</v>
      </c>
      <c r="E423">
        <f t="shared" si="101"/>
        <v>3147</v>
      </c>
      <c r="F423">
        <f t="shared" si="91"/>
        <v>6.2940000000000005</v>
      </c>
    </row>
    <row r="424" spans="1:6" x14ac:dyDescent="0.25">
      <c r="A424" t="str">
        <f t="shared" si="99"/>
        <v>Eliot Horowitz</v>
      </c>
      <c r="C424">
        <v>3.0000000000000001E-3</v>
      </c>
      <c r="D424" t="s">
        <v>63</v>
      </c>
      <c r="E424">
        <f t="shared" si="101"/>
        <v>3147</v>
      </c>
      <c r="F424">
        <f t="shared" si="91"/>
        <v>9.4410000000000007</v>
      </c>
    </row>
    <row r="425" spans="1:6" x14ac:dyDescent="0.25">
      <c r="A425" t="str">
        <f t="shared" si="99"/>
        <v>Eliot Horowitz</v>
      </c>
      <c r="E425">
        <f t="shared" si="101"/>
        <v>3147</v>
      </c>
      <c r="F425">
        <f t="shared" si="91"/>
        <v>0</v>
      </c>
    </row>
    <row r="426" spans="1:6" x14ac:dyDescent="0.25">
      <c r="A426" t="str">
        <f t="shared" si="99"/>
        <v>Eliot Horowitz</v>
      </c>
      <c r="B426" t="s">
        <v>178</v>
      </c>
      <c r="E426">
        <v>6</v>
      </c>
      <c r="F426">
        <f t="shared" si="91"/>
        <v>0</v>
      </c>
    </row>
    <row r="427" spans="1:6" x14ac:dyDescent="0.25">
      <c r="A427" t="str">
        <f t="shared" si="99"/>
        <v>Eliot Horowitz</v>
      </c>
      <c r="E427">
        <f t="shared" ref="E427:E429" si="102">E426</f>
        <v>6</v>
      </c>
      <c r="F427">
        <f t="shared" si="91"/>
        <v>0</v>
      </c>
    </row>
    <row r="428" spans="1:6" x14ac:dyDescent="0.25">
      <c r="A428" t="str">
        <f t="shared" si="99"/>
        <v>Eliot Horowitz</v>
      </c>
      <c r="C428">
        <v>1</v>
      </c>
      <c r="D428" t="s">
        <v>15</v>
      </c>
      <c r="E428">
        <f t="shared" si="102"/>
        <v>6</v>
      </c>
      <c r="F428">
        <f t="shared" si="91"/>
        <v>6</v>
      </c>
    </row>
    <row r="429" spans="1:6" x14ac:dyDescent="0.25">
      <c r="A429" t="str">
        <f t="shared" si="99"/>
        <v>Eliot Horowitz</v>
      </c>
      <c r="E429">
        <f t="shared" si="102"/>
        <v>6</v>
      </c>
      <c r="F429">
        <f t="shared" si="91"/>
        <v>0</v>
      </c>
    </row>
    <row r="430" spans="1:6" x14ac:dyDescent="0.25">
      <c r="A430" t="str">
        <f t="shared" si="99"/>
        <v>Eliot Horowitz</v>
      </c>
      <c r="B430" t="s">
        <v>179</v>
      </c>
      <c r="E430">
        <v>1</v>
      </c>
      <c r="F430">
        <f t="shared" si="91"/>
        <v>0</v>
      </c>
    </row>
    <row r="431" spans="1:6" x14ac:dyDescent="0.25">
      <c r="A431" t="str">
        <f t="shared" si="99"/>
        <v>Eliot Horowitz</v>
      </c>
      <c r="E431">
        <f t="shared" ref="E431:E433" si="103">E430</f>
        <v>1</v>
      </c>
      <c r="F431">
        <f t="shared" si="91"/>
        <v>0</v>
      </c>
    </row>
    <row r="432" spans="1:6" x14ac:dyDescent="0.25">
      <c r="A432" t="str">
        <f t="shared" si="99"/>
        <v>Eliot Horowitz</v>
      </c>
      <c r="C432">
        <v>1</v>
      </c>
      <c r="D432" t="s">
        <v>9</v>
      </c>
      <c r="E432">
        <f t="shared" si="103"/>
        <v>1</v>
      </c>
      <c r="F432">
        <f t="shared" si="91"/>
        <v>1</v>
      </c>
    </row>
    <row r="433" spans="1:6" x14ac:dyDescent="0.25">
      <c r="A433" t="str">
        <f t="shared" si="99"/>
        <v>Eliot Horowitz</v>
      </c>
      <c r="E433">
        <f t="shared" si="103"/>
        <v>1</v>
      </c>
      <c r="F433">
        <f t="shared" si="91"/>
        <v>0</v>
      </c>
    </row>
    <row r="434" spans="1:6" x14ac:dyDescent="0.25">
      <c r="A434" t="str">
        <f t="shared" si="99"/>
        <v>Eliot Horowitz</v>
      </c>
      <c r="B434" t="s">
        <v>180</v>
      </c>
      <c r="E434">
        <v>350</v>
      </c>
      <c r="F434">
        <f t="shared" si="91"/>
        <v>0</v>
      </c>
    </row>
    <row r="435" spans="1:6" x14ac:dyDescent="0.25">
      <c r="A435" t="str">
        <f t="shared" si="99"/>
        <v>Eliot Horowitz</v>
      </c>
      <c r="E435">
        <f t="shared" ref="E435:E438" si="104">E434</f>
        <v>350</v>
      </c>
      <c r="F435">
        <f t="shared" si="91"/>
        <v>0</v>
      </c>
    </row>
    <row r="436" spans="1:6" x14ac:dyDescent="0.25">
      <c r="A436" t="str">
        <f t="shared" si="99"/>
        <v>Eliot Horowitz</v>
      </c>
      <c r="C436">
        <v>6.6000000000000003E-2</v>
      </c>
      <c r="D436" t="s">
        <v>9</v>
      </c>
      <c r="E436">
        <f t="shared" si="104"/>
        <v>350</v>
      </c>
      <c r="F436">
        <f t="shared" si="91"/>
        <v>23.1</v>
      </c>
    </row>
    <row r="437" spans="1:6" x14ac:dyDescent="0.25">
      <c r="A437" t="str">
        <f t="shared" si="99"/>
        <v>Eliot Horowitz</v>
      </c>
      <c r="C437">
        <v>0.93300000000000005</v>
      </c>
      <c r="D437" t="s">
        <v>10</v>
      </c>
      <c r="E437">
        <f t="shared" si="104"/>
        <v>350</v>
      </c>
      <c r="F437">
        <f t="shared" si="91"/>
        <v>326.55</v>
      </c>
    </row>
    <row r="438" spans="1:6" x14ac:dyDescent="0.25">
      <c r="A438" t="str">
        <f t="shared" si="99"/>
        <v>Eliot Horowitz</v>
      </c>
      <c r="E438">
        <f t="shared" si="104"/>
        <v>350</v>
      </c>
      <c r="F438">
        <f t="shared" si="91"/>
        <v>0</v>
      </c>
    </row>
    <row r="439" spans="1:6" x14ac:dyDescent="0.25">
      <c r="A439" t="str">
        <f t="shared" si="99"/>
        <v>Eliot Horowitz</v>
      </c>
      <c r="B439" t="s">
        <v>181</v>
      </c>
      <c r="E439">
        <v>3</v>
      </c>
      <c r="F439">
        <f t="shared" si="91"/>
        <v>0</v>
      </c>
    </row>
    <row r="440" spans="1:6" x14ac:dyDescent="0.25">
      <c r="A440" t="str">
        <f t="shared" si="99"/>
        <v>Eliot Horowitz</v>
      </c>
      <c r="E440">
        <f t="shared" ref="E440:E442" si="105">E439</f>
        <v>3</v>
      </c>
      <c r="F440">
        <f t="shared" si="91"/>
        <v>0</v>
      </c>
    </row>
    <row r="441" spans="1:6" x14ac:dyDescent="0.25">
      <c r="A441" t="str">
        <f t="shared" si="99"/>
        <v>Eliot Horowitz</v>
      </c>
      <c r="C441">
        <v>1</v>
      </c>
      <c r="D441" t="s">
        <v>130</v>
      </c>
      <c r="E441">
        <f t="shared" si="105"/>
        <v>3</v>
      </c>
      <c r="F441">
        <f t="shared" si="91"/>
        <v>3</v>
      </c>
    </row>
    <row r="442" spans="1:6" x14ac:dyDescent="0.25">
      <c r="A442" t="str">
        <f t="shared" si="99"/>
        <v>Eliot Horowitz</v>
      </c>
      <c r="E442">
        <f t="shared" si="105"/>
        <v>3</v>
      </c>
      <c r="F442">
        <f t="shared" si="91"/>
        <v>0</v>
      </c>
    </row>
    <row r="443" spans="1:6" x14ac:dyDescent="0.25">
      <c r="A443" t="str">
        <f t="shared" si="99"/>
        <v>Eliot Horowitz</v>
      </c>
      <c r="B443" t="s">
        <v>182</v>
      </c>
      <c r="E443">
        <v>57</v>
      </c>
      <c r="F443">
        <f t="shared" si="91"/>
        <v>0</v>
      </c>
    </row>
    <row r="444" spans="1:6" x14ac:dyDescent="0.25">
      <c r="A444" t="str">
        <f t="shared" si="99"/>
        <v>Eliot Horowitz</v>
      </c>
      <c r="E444">
        <f t="shared" ref="E444:E446" si="106">E443</f>
        <v>57</v>
      </c>
      <c r="F444">
        <f t="shared" si="91"/>
        <v>0</v>
      </c>
    </row>
    <row r="445" spans="1:6" x14ac:dyDescent="0.25">
      <c r="A445" t="str">
        <f t="shared" si="99"/>
        <v>Eliot Horowitz</v>
      </c>
      <c r="C445">
        <v>1</v>
      </c>
      <c r="D445" t="s">
        <v>14</v>
      </c>
      <c r="E445">
        <f t="shared" si="106"/>
        <v>57</v>
      </c>
      <c r="F445">
        <f t="shared" si="91"/>
        <v>57</v>
      </c>
    </row>
    <row r="446" spans="1:6" x14ac:dyDescent="0.25">
      <c r="A446" t="str">
        <f t="shared" si="99"/>
        <v>Eliot Horowitz</v>
      </c>
      <c r="E446">
        <f t="shared" si="106"/>
        <v>57</v>
      </c>
      <c r="F446">
        <f t="shared" si="91"/>
        <v>0</v>
      </c>
    </row>
    <row r="447" spans="1:6" x14ac:dyDescent="0.25">
      <c r="A447" t="str">
        <f t="shared" ref="A447:A478" si="107">A446</f>
        <v>Eliot Horowitz</v>
      </c>
      <c r="B447" t="s">
        <v>183</v>
      </c>
      <c r="E447">
        <v>16</v>
      </c>
      <c r="F447">
        <f t="shared" si="91"/>
        <v>0</v>
      </c>
    </row>
    <row r="448" spans="1:6" x14ac:dyDescent="0.25">
      <c r="A448" t="str">
        <f t="shared" si="107"/>
        <v>Eliot Horowitz</v>
      </c>
      <c r="E448">
        <f t="shared" ref="E448:E450" si="108">E447</f>
        <v>16</v>
      </c>
      <c r="F448">
        <f t="shared" si="91"/>
        <v>0</v>
      </c>
    </row>
    <row r="449" spans="1:6" x14ac:dyDescent="0.25">
      <c r="A449" t="str">
        <f t="shared" si="107"/>
        <v>Eliot Horowitz</v>
      </c>
      <c r="C449">
        <v>1</v>
      </c>
      <c r="D449" t="s">
        <v>159</v>
      </c>
      <c r="E449">
        <f t="shared" si="108"/>
        <v>16</v>
      </c>
      <c r="F449">
        <f t="shared" si="91"/>
        <v>16</v>
      </c>
    </row>
    <row r="450" spans="1:6" x14ac:dyDescent="0.25">
      <c r="A450" t="str">
        <f t="shared" si="107"/>
        <v>Eliot Horowitz</v>
      </c>
      <c r="E450">
        <f t="shared" si="108"/>
        <v>16</v>
      </c>
      <c r="F450">
        <f t="shared" si="91"/>
        <v>0</v>
      </c>
    </row>
    <row r="451" spans="1:6" x14ac:dyDescent="0.25">
      <c r="A451" t="str">
        <f t="shared" si="107"/>
        <v>Eliot Horowitz</v>
      </c>
      <c r="B451" t="s">
        <v>184</v>
      </c>
      <c r="E451">
        <v>19</v>
      </c>
      <c r="F451">
        <f t="shared" ref="F451:F514" si="109">E451*C451</f>
        <v>0</v>
      </c>
    </row>
    <row r="452" spans="1:6" x14ac:dyDescent="0.25">
      <c r="A452" t="str">
        <f t="shared" si="107"/>
        <v>Eliot Horowitz</v>
      </c>
      <c r="E452">
        <f t="shared" ref="E452:E454" si="110">E451</f>
        <v>19</v>
      </c>
      <c r="F452">
        <f t="shared" si="109"/>
        <v>0</v>
      </c>
    </row>
    <row r="453" spans="1:6" x14ac:dyDescent="0.25">
      <c r="A453" t="str">
        <f t="shared" si="107"/>
        <v>Eliot Horowitz</v>
      </c>
      <c r="C453">
        <v>1</v>
      </c>
      <c r="D453" t="s">
        <v>159</v>
      </c>
      <c r="E453">
        <f t="shared" si="110"/>
        <v>19</v>
      </c>
      <c r="F453">
        <f t="shared" si="109"/>
        <v>19</v>
      </c>
    </row>
    <row r="454" spans="1:6" x14ac:dyDescent="0.25">
      <c r="A454" t="str">
        <f t="shared" si="107"/>
        <v>Eliot Horowitz</v>
      </c>
      <c r="E454">
        <f t="shared" si="110"/>
        <v>19</v>
      </c>
      <c r="F454">
        <f t="shared" si="109"/>
        <v>0</v>
      </c>
    </row>
    <row r="455" spans="1:6" x14ac:dyDescent="0.25">
      <c r="A455" t="str">
        <f t="shared" si="107"/>
        <v>Eliot Horowitz</v>
      </c>
      <c r="B455" t="s">
        <v>185</v>
      </c>
      <c r="E455">
        <v>496</v>
      </c>
      <c r="F455">
        <f t="shared" si="109"/>
        <v>0</v>
      </c>
    </row>
    <row r="456" spans="1:6" x14ac:dyDescent="0.25">
      <c r="A456" t="str">
        <f t="shared" si="107"/>
        <v>Eliot Horowitz</v>
      </c>
      <c r="E456">
        <f t="shared" ref="E456:E466" si="111">E455</f>
        <v>496</v>
      </c>
      <c r="F456">
        <f t="shared" si="109"/>
        <v>0</v>
      </c>
    </row>
    <row r="457" spans="1:6" x14ac:dyDescent="0.25">
      <c r="A457" t="str">
        <f t="shared" si="107"/>
        <v>Eliot Horowitz</v>
      </c>
      <c r="C457">
        <v>2.3E-2</v>
      </c>
      <c r="D457" t="s">
        <v>9</v>
      </c>
      <c r="E457">
        <f t="shared" si="111"/>
        <v>496</v>
      </c>
      <c r="F457">
        <f t="shared" si="109"/>
        <v>11.407999999999999</v>
      </c>
    </row>
    <row r="458" spans="1:6" x14ac:dyDescent="0.25">
      <c r="A458" t="str">
        <f t="shared" si="107"/>
        <v>Eliot Horowitz</v>
      </c>
      <c r="C458">
        <v>6.0000000000000001E-3</v>
      </c>
      <c r="D458" t="s">
        <v>18</v>
      </c>
      <c r="E458">
        <f t="shared" si="111"/>
        <v>496</v>
      </c>
      <c r="F458">
        <f t="shared" si="109"/>
        <v>2.976</v>
      </c>
    </row>
    <row r="459" spans="1:6" x14ac:dyDescent="0.25">
      <c r="A459" t="str">
        <f t="shared" si="107"/>
        <v>Eliot Horowitz</v>
      </c>
      <c r="C459">
        <v>0.28699999999999998</v>
      </c>
      <c r="D459" t="s">
        <v>159</v>
      </c>
      <c r="E459">
        <f t="shared" si="111"/>
        <v>496</v>
      </c>
      <c r="F459">
        <f t="shared" si="109"/>
        <v>142.35199999999998</v>
      </c>
    </row>
    <row r="460" spans="1:6" x14ac:dyDescent="0.25">
      <c r="A460" t="str">
        <f t="shared" si="107"/>
        <v>Eliot Horowitz</v>
      </c>
      <c r="C460">
        <v>0.02</v>
      </c>
      <c r="D460" t="s">
        <v>10</v>
      </c>
      <c r="E460">
        <f t="shared" si="111"/>
        <v>496</v>
      </c>
      <c r="F460">
        <f t="shared" si="109"/>
        <v>9.92</v>
      </c>
    </row>
    <row r="461" spans="1:6" x14ac:dyDescent="0.25">
      <c r="A461" t="str">
        <f t="shared" si="107"/>
        <v>Eliot Horowitz</v>
      </c>
      <c r="C461">
        <v>0.11600000000000001</v>
      </c>
      <c r="D461" t="s">
        <v>11</v>
      </c>
      <c r="E461">
        <f t="shared" si="111"/>
        <v>496</v>
      </c>
      <c r="F461">
        <f t="shared" si="109"/>
        <v>57.536000000000001</v>
      </c>
    </row>
    <row r="462" spans="1:6" x14ac:dyDescent="0.25">
      <c r="A462" t="str">
        <f t="shared" si="107"/>
        <v>Eliot Horowitz</v>
      </c>
      <c r="C462">
        <v>0.01</v>
      </c>
      <c r="D462" t="s">
        <v>14</v>
      </c>
      <c r="E462">
        <f t="shared" si="111"/>
        <v>496</v>
      </c>
      <c r="F462">
        <f t="shared" si="109"/>
        <v>4.96</v>
      </c>
    </row>
    <row r="463" spans="1:6" x14ac:dyDescent="0.25">
      <c r="A463" t="str">
        <f t="shared" si="107"/>
        <v>Eliot Horowitz</v>
      </c>
      <c r="C463">
        <v>0.08</v>
      </c>
      <c r="D463" t="s">
        <v>15</v>
      </c>
      <c r="E463">
        <f t="shared" si="111"/>
        <v>496</v>
      </c>
      <c r="F463">
        <f t="shared" si="109"/>
        <v>39.68</v>
      </c>
    </row>
    <row r="464" spans="1:6" x14ac:dyDescent="0.25">
      <c r="A464" t="str">
        <f t="shared" si="107"/>
        <v>Eliot Horowitz</v>
      </c>
      <c r="C464">
        <v>0.44900000000000001</v>
      </c>
      <c r="D464" t="s">
        <v>50</v>
      </c>
      <c r="E464">
        <f t="shared" si="111"/>
        <v>496</v>
      </c>
      <c r="F464">
        <f t="shared" si="109"/>
        <v>222.70400000000001</v>
      </c>
    </row>
    <row r="465" spans="1:6" x14ac:dyDescent="0.25">
      <c r="A465" t="str">
        <f t="shared" si="107"/>
        <v>Eliot Horowitz</v>
      </c>
      <c r="C465">
        <v>4.0000000000000001E-3</v>
      </c>
      <c r="D465" t="s">
        <v>63</v>
      </c>
      <c r="E465">
        <f t="shared" si="111"/>
        <v>496</v>
      </c>
      <c r="F465">
        <f t="shared" si="109"/>
        <v>1.984</v>
      </c>
    </row>
    <row r="466" spans="1:6" x14ac:dyDescent="0.25">
      <c r="A466" t="str">
        <f t="shared" si="107"/>
        <v>Eliot Horowitz</v>
      </c>
      <c r="E466">
        <f t="shared" si="111"/>
        <v>496</v>
      </c>
      <c r="F466">
        <f t="shared" si="109"/>
        <v>0</v>
      </c>
    </row>
    <row r="467" spans="1:6" x14ac:dyDescent="0.25">
      <c r="A467" t="str">
        <f t="shared" si="107"/>
        <v>Eliot Horowitz</v>
      </c>
      <c r="B467" t="s">
        <v>186</v>
      </c>
      <c r="E467">
        <v>30</v>
      </c>
      <c r="F467">
        <f t="shared" si="109"/>
        <v>0</v>
      </c>
    </row>
    <row r="468" spans="1:6" x14ac:dyDescent="0.25">
      <c r="A468" t="str">
        <f t="shared" si="107"/>
        <v>Eliot Horowitz</v>
      </c>
      <c r="E468">
        <f t="shared" ref="E468:E472" si="112">E467</f>
        <v>30</v>
      </c>
      <c r="F468">
        <f t="shared" si="109"/>
        <v>0</v>
      </c>
    </row>
    <row r="469" spans="1:6" x14ac:dyDescent="0.25">
      <c r="A469" t="str">
        <f t="shared" si="107"/>
        <v>Eliot Horowitz</v>
      </c>
      <c r="C469">
        <v>0.38600000000000001</v>
      </c>
      <c r="D469" t="s">
        <v>9</v>
      </c>
      <c r="E469">
        <f t="shared" si="112"/>
        <v>30</v>
      </c>
      <c r="F469">
        <f t="shared" si="109"/>
        <v>11.58</v>
      </c>
    </row>
    <row r="470" spans="1:6" x14ac:dyDescent="0.25">
      <c r="A470" t="str">
        <f t="shared" si="107"/>
        <v>Eliot Horowitz</v>
      </c>
      <c r="C470">
        <v>0.443</v>
      </c>
      <c r="D470" t="s">
        <v>10</v>
      </c>
      <c r="E470">
        <f t="shared" si="112"/>
        <v>30</v>
      </c>
      <c r="F470">
        <f t="shared" si="109"/>
        <v>13.290000000000001</v>
      </c>
    </row>
    <row r="471" spans="1:6" x14ac:dyDescent="0.25">
      <c r="A471" t="str">
        <f t="shared" si="107"/>
        <v>Eliot Horowitz</v>
      </c>
      <c r="C471">
        <v>0.16900000000000001</v>
      </c>
      <c r="D471" t="s">
        <v>11</v>
      </c>
      <c r="E471">
        <f t="shared" si="112"/>
        <v>30</v>
      </c>
      <c r="F471">
        <f t="shared" si="109"/>
        <v>5.07</v>
      </c>
    </row>
    <row r="472" spans="1:6" x14ac:dyDescent="0.25">
      <c r="A472" t="str">
        <f t="shared" si="107"/>
        <v>Eliot Horowitz</v>
      </c>
      <c r="E472">
        <f t="shared" si="112"/>
        <v>30</v>
      </c>
      <c r="F472">
        <f t="shared" si="109"/>
        <v>0</v>
      </c>
    </row>
    <row r="473" spans="1:6" x14ac:dyDescent="0.25">
      <c r="A473" t="str">
        <f t="shared" si="107"/>
        <v>Eliot Horowitz</v>
      </c>
      <c r="B473" t="s">
        <v>187</v>
      </c>
      <c r="E473">
        <v>1333</v>
      </c>
      <c r="F473">
        <f t="shared" si="109"/>
        <v>0</v>
      </c>
    </row>
    <row r="474" spans="1:6" x14ac:dyDescent="0.25">
      <c r="A474" t="str">
        <f t="shared" si="107"/>
        <v>Eliot Horowitz</v>
      </c>
      <c r="E474">
        <f t="shared" ref="E474:E487" si="113">E473</f>
        <v>1333</v>
      </c>
      <c r="F474">
        <f t="shared" si="109"/>
        <v>0</v>
      </c>
    </row>
    <row r="475" spans="1:6" x14ac:dyDescent="0.25">
      <c r="A475" t="str">
        <f t="shared" si="107"/>
        <v>Eliot Horowitz</v>
      </c>
      <c r="C475">
        <v>3.0000000000000001E-3</v>
      </c>
      <c r="D475" t="s">
        <v>20</v>
      </c>
      <c r="E475">
        <f t="shared" si="113"/>
        <v>1333</v>
      </c>
      <c r="F475">
        <f t="shared" si="109"/>
        <v>3.9990000000000001</v>
      </c>
    </row>
    <row r="476" spans="1:6" x14ac:dyDescent="0.25">
      <c r="A476" t="str">
        <f t="shared" si="107"/>
        <v>Eliot Horowitz</v>
      </c>
      <c r="C476">
        <v>9.0999999999999998E-2</v>
      </c>
      <c r="D476" t="s">
        <v>9</v>
      </c>
      <c r="E476">
        <f t="shared" si="113"/>
        <v>1333</v>
      </c>
      <c r="F476">
        <f t="shared" si="109"/>
        <v>121.303</v>
      </c>
    </row>
    <row r="477" spans="1:6" x14ac:dyDescent="0.25">
      <c r="A477" t="str">
        <f t="shared" si="107"/>
        <v>Eliot Horowitz</v>
      </c>
      <c r="C477">
        <v>3.0000000000000001E-3</v>
      </c>
      <c r="D477" t="s">
        <v>135</v>
      </c>
      <c r="E477">
        <f t="shared" si="113"/>
        <v>1333</v>
      </c>
      <c r="F477">
        <f t="shared" si="109"/>
        <v>3.9990000000000001</v>
      </c>
    </row>
    <row r="478" spans="1:6" x14ac:dyDescent="0.25">
      <c r="A478" t="str">
        <f t="shared" si="107"/>
        <v>Eliot Horowitz</v>
      </c>
      <c r="C478">
        <v>5.0000000000000001E-3</v>
      </c>
      <c r="D478" t="s">
        <v>18</v>
      </c>
      <c r="E478">
        <f t="shared" si="113"/>
        <v>1333</v>
      </c>
      <c r="F478">
        <f t="shared" si="109"/>
        <v>6.665</v>
      </c>
    </row>
    <row r="479" spans="1:6" x14ac:dyDescent="0.25">
      <c r="A479" t="str">
        <f t="shared" ref="A479:A510" si="114">A478</f>
        <v>Eliot Horowitz</v>
      </c>
      <c r="C479">
        <v>5.0000000000000001E-3</v>
      </c>
      <c r="D479" t="s">
        <v>188</v>
      </c>
      <c r="E479">
        <f t="shared" si="113"/>
        <v>1333</v>
      </c>
      <c r="F479">
        <f t="shared" si="109"/>
        <v>6.665</v>
      </c>
    </row>
    <row r="480" spans="1:6" x14ac:dyDescent="0.25">
      <c r="A480" t="str">
        <f t="shared" si="114"/>
        <v>Eliot Horowitz</v>
      </c>
      <c r="C480">
        <v>3.2000000000000001E-2</v>
      </c>
      <c r="D480" t="s">
        <v>36</v>
      </c>
      <c r="E480">
        <f t="shared" si="113"/>
        <v>1333</v>
      </c>
      <c r="F480">
        <f t="shared" si="109"/>
        <v>42.655999999999999</v>
      </c>
    </row>
    <row r="481" spans="1:6" x14ac:dyDescent="0.25">
      <c r="A481" t="str">
        <f t="shared" si="114"/>
        <v>Eliot Horowitz</v>
      </c>
      <c r="C481">
        <v>0.379</v>
      </c>
      <c r="D481" t="s">
        <v>10</v>
      </c>
      <c r="E481">
        <f t="shared" si="113"/>
        <v>1333</v>
      </c>
      <c r="F481">
        <f t="shared" si="109"/>
        <v>505.20699999999999</v>
      </c>
    </row>
    <row r="482" spans="1:6" x14ac:dyDescent="0.25">
      <c r="A482" t="str">
        <f t="shared" si="114"/>
        <v>Eliot Horowitz</v>
      </c>
      <c r="C482">
        <v>7.0000000000000001E-3</v>
      </c>
      <c r="D482" t="s">
        <v>11</v>
      </c>
      <c r="E482">
        <f t="shared" si="113"/>
        <v>1333</v>
      </c>
      <c r="F482">
        <f t="shared" si="109"/>
        <v>9.3309999999999995</v>
      </c>
    </row>
    <row r="483" spans="1:6" x14ac:dyDescent="0.25">
      <c r="A483" t="str">
        <f t="shared" si="114"/>
        <v>Eliot Horowitz</v>
      </c>
      <c r="C483">
        <v>0.45400000000000001</v>
      </c>
      <c r="D483" t="s">
        <v>15</v>
      </c>
      <c r="E483">
        <f t="shared" si="113"/>
        <v>1333</v>
      </c>
      <c r="F483">
        <f t="shared" si="109"/>
        <v>605.18200000000002</v>
      </c>
    </row>
    <row r="484" spans="1:6" x14ac:dyDescent="0.25">
      <c r="A484" t="str">
        <f t="shared" si="114"/>
        <v>Eliot Horowitz</v>
      </c>
      <c r="C484">
        <v>1.0999999999999999E-2</v>
      </c>
      <c r="D484" t="s">
        <v>50</v>
      </c>
      <c r="E484">
        <f t="shared" si="113"/>
        <v>1333</v>
      </c>
      <c r="F484">
        <f t="shared" si="109"/>
        <v>14.662999999999998</v>
      </c>
    </row>
    <row r="485" spans="1:6" x14ac:dyDescent="0.25">
      <c r="A485" t="str">
        <f t="shared" si="114"/>
        <v>Eliot Horowitz</v>
      </c>
      <c r="C485">
        <v>2E-3</v>
      </c>
      <c r="D485" t="s">
        <v>189</v>
      </c>
      <c r="E485">
        <f t="shared" si="113"/>
        <v>1333</v>
      </c>
      <c r="F485">
        <f t="shared" si="109"/>
        <v>2.6659999999999999</v>
      </c>
    </row>
    <row r="486" spans="1:6" x14ac:dyDescent="0.25">
      <c r="A486" t="str">
        <f t="shared" si="114"/>
        <v>Eliot Horowitz</v>
      </c>
      <c r="C486">
        <v>1E-3</v>
      </c>
      <c r="D486" t="s">
        <v>63</v>
      </c>
      <c r="E486">
        <f t="shared" si="113"/>
        <v>1333</v>
      </c>
      <c r="F486">
        <f t="shared" si="109"/>
        <v>1.333</v>
      </c>
    </row>
    <row r="487" spans="1:6" x14ac:dyDescent="0.25">
      <c r="A487" t="str">
        <f t="shared" si="114"/>
        <v>Eliot Horowitz</v>
      </c>
      <c r="E487">
        <f t="shared" si="113"/>
        <v>1333</v>
      </c>
      <c r="F487">
        <f t="shared" si="109"/>
        <v>0</v>
      </c>
    </row>
    <row r="488" spans="1:6" x14ac:dyDescent="0.25">
      <c r="A488" t="str">
        <f t="shared" si="114"/>
        <v>Eliot Horowitz</v>
      </c>
      <c r="B488" t="s">
        <v>190</v>
      </c>
      <c r="E488">
        <v>1567</v>
      </c>
      <c r="F488">
        <f t="shared" si="109"/>
        <v>0</v>
      </c>
    </row>
    <row r="489" spans="1:6" x14ac:dyDescent="0.25">
      <c r="A489" t="str">
        <f t="shared" si="114"/>
        <v>Eliot Horowitz</v>
      </c>
      <c r="E489">
        <f t="shared" ref="E489:E499" si="115">E488</f>
        <v>1567</v>
      </c>
      <c r="F489">
        <f t="shared" si="109"/>
        <v>0</v>
      </c>
    </row>
    <row r="490" spans="1:6" x14ac:dyDescent="0.25">
      <c r="A490" t="str">
        <f t="shared" si="114"/>
        <v>Eliot Horowitz</v>
      </c>
      <c r="C490">
        <v>1E-3</v>
      </c>
      <c r="D490" t="s">
        <v>9</v>
      </c>
      <c r="E490">
        <f t="shared" si="115"/>
        <v>1567</v>
      </c>
      <c r="F490">
        <f t="shared" si="109"/>
        <v>1.5669999999999999</v>
      </c>
    </row>
    <row r="491" spans="1:6" x14ac:dyDescent="0.25">
      <c r="A491" t="str">
        <f t="shared" si="114"/>
        <v>Eliot Horowitz</v>
      </c>
      <c r="C491">
        <v>5.0000000000000001E-3</v>
      </c>
      <c r="D491" t="s">
        <v>18</v>
      </c>
      <c r="E491">
        <f t="shared" si="115"/>
        <v>1567</v>
      </c>
      <c r="F491">
        <f t="shared" si="109"/>
        <v>7.835</v>
      </c>
    </row>
    <row r="492" spans="1:6" x14ac:dyDescent="0.25">
      <c r="A492" t="str">
        <f t="shared" si="114"/>
        <v>Eliot Horowitz</v>
      </c>
      <c r="C492">
        <v>6.0000000000000001E-3</v>
      </c>
      <c r="D492" t="s">
        <v>36</v>
      </c>
      <c r="E492">
        <f t="shared" si="115"/>
        <v>1567</v>
      </c>
      <c r="F492">
        <f t="shared" si="109"/>
        <v>9.402000000000001</v>
      </c>
    </row>
    <row r="493" spans="1:6" x14ac:dyDescent="0.25">
      <c r="A493" t="str">
        <f t="shared" si="114"/>
        <v>Eliot Horowitz</v>
      </c>
      <c r="C493">
        <v>0.47299999999999998</v>
      </c>
      <c r="D493" t="s">
        <v>10</v>
      </c>
      <c r="E493">
        <f t="shared" si="115"/>
        <v>1567</v>
      </c>
      <c r="F493">
        <f t="shared" si="109"/>
        <v>741.19099999999992</v>
      </c>
    </row>
    <row r="494" spans="1:6" x14ac:dyDescent="0.25">
      <c r="A494" t="str">
        <f t="shared" si="114"/>
        <v>Eliot Horowitz</v>
      </c>
      <c r="C494">
        <v>0.48399999999999999</v>
      </c>
      <c r="D494" t="s">
        <v>11</v>
      </c>
      <c r="E494">
        <f t="shared" si="115"/>
        <v>1567</v>
      </c>
      <c r="F494">
        <f t="shared" si="109"/>
        <v>758.428</v>
      </c>
    </row>
    <row r="495" spans="1:6" x14ac:dyDescent="0.25">
      <c r="A495" t="str">
        <f t="shared" si="114"/>
        <v>Eliot Horowitz</v>
      </c>
      <c r="C495">
        <v>1.7999999999999999E-2</v>
      </c>
      <c r="D495" t="s">
        <v>15</v>
      </c>
      <c r="E495">
        <f t="shared" si="115"/>
        <v>1567</v>
      </c>
      <c r="F495">
        <f t="shared" si="109"/>
        <v>28.206</v>
      </c>
    </row>
    <row r="496" spans="1:6" x14ac:dyDescent="0.25">
      <c r="A496" t="str">
        <f t="shared" si="114"/>
        <v>Eliot Horowitz</v>
      </c>
      <c r="C496">
        <v>5.0000000000000001E-3</v>
      </c>
      <c r="D496" t="s">
        <v>50</v>
      </c>
      <c r="E496">
        <f t="shared" si="115"/>
        <v>1567</v>
      </c>
      <c r="F496">
        <f t="shared" si="109"/>
        <v>7.835</v>
      </c>
    </row>
    <row r="497" spans="1:6" x14ac:dyDescent="0.25">
      <c r="A497" t="str">
        <f t="shared" si="114"/>
        <v>Eliot Horowitz</v>
      </c>
      <c r="C497">
        <v>1E-3</v>
      </c>
      <c r="D497" t="s">
        <v>58</v>
      </c>
      <c r="E497">
        <f t="shared" si="115"/>
        <v>1567</v>
      </c>
      <c r="F497">
        <f t="shared" si="109"/>
        <v>1.5669999999999999</v>
      </c>
    </row>
    <row r="498" spans="1:6" x14ac:dyDescent="0.25">
      <c r="A498" t="str">
        <f t="shared" si="114"/>
        <v>Eliot Horowitz</v>
      </c>
      <c r="C498">
        <v>3.0000000000000001E-3</v>
      </c>
      <c r="D498" t="s">
        <v>63</v>
      </c>
      <c r="E498">
        <f t="shared" si="115"/>
        <v>1567</v>
      </c>
      <c r="F498">
        <f t="shared" si="109"/>
        <v>4.7010000000000005</v>
      </c>
    </row>
    <row r="499" spans="1:6" x14ac:dyDescent="0.25">
      <c r="A499" t="str">
        <f t="shared" si="114"/>
        <v>Eliot Horowitz</v>
      </c>
      <c r="E499">
        <f t="shared" si="115"/>
        <v>1567</v>
      </c>
      <c r="F499">
        <f t="shared" si="109"/>
        <v>0</v>
      </c>
    </row>
    <row r="500" spans="1:6" x14ac:dyDescent="0.25">
      <c r="A500" t="str">
        <f t="shared" si="114"/>
        <v>Eliot Horowitz</v>
      </c>
      <c r="B500" t="s">
        <v>191</v>
      </c>
      <c r="E500">
        <v>16</v>
      </c>
      <c r="F500">
        <f t="shared" si="109"/>
        <v>0</v>
      </c>
    </row>
    <row r="501" spans="1:6" x14ac:dyDescent="0.25">
      <c r="A501" t="str">
        <f t="shared" si="114"/>
        <v>Eliot Horowitz</v>
      </c>
      <c r="E501">
        <f t="shared" ref="E501:E503" si="116">E500</f>
        <v>16</v>
      </c>
      <c r="F501">
        <f t="shared" si="109"/>
        <v>0</v>
      </c>
    </row>
    <row r="502" spans="1:6" x14ac:dyDescent="0.25">
      <c r="A502" t="str">
        <f t="shared" si="114"/>
        <v>Eliot Horowitz</v>
      </c>
      <c r="C502">
        <v>1</v>
      </c>
      <c r="D502" t="s">
        <v>15</v>
      </c>
      <c r="E502">
        <f t="shared" si="116"/>
        <v>16</v>
      </c>
      <c r="F502">
        <f t="shared" si="109"/>
        <v>16</v>
      </c>
    </row>
    <row r="503" spans="1:6" x14ac:dyDescent="0.25">
      <c r="A503" t="str">
        <f t="shared" si="114"/>
        <v>Eliot Horowitz</v>
      </c>
      <c r="E503">
        <f t="shared" si="116"/>
        <v>16</v>
      </c>
      <c r="F503">
        <f t="shared" si="109"/>
        <v>0</v>
      </c>
    </row>
    <row r="504" spans="1:6" x14ac:dyDescent="0.25">
      <c r="A504" t="str">
        <f t="shared" si="114"/>
        <v>Eliot Horowitz</v>
      </c>
      <c r="B504" t="s">
        <v>192</v>
      </c>
      <c r="E504">
        <v>60</v>
      </c>
      <c r="F504">
        <f t="shared" si="109"/>
        <v>0</v>
      </c>
    </row>
    <row r="505" spans="1:6" x14ac:dyDescent="0.25">
      <c r="A505" t="str">
        <f t="shared" si="114"/>
        <v>Eliot Horowitz</v>
      </c>
      <c r="E505">
        <f t="shared" ref="E505:E510" si="117">E504</f>
        <v>60</v>
      </c>
      <c r="F505">
        <f t="shared" si="109"/>
        <v>0</v>
      </c>
    </row>
    <row r="506" spans="1:6" x14ac:dyDescent="0.25">
      <c r="A506" t="str">
        <f t="shared" si="114"/>
        <v>Eliot Horowitz</v>
      </c>
      <c r="C506">
        <v>0.03</v>
      </c>
      <c r="D506" t="s">
        <v>9</v>
      </c>
      <c r="E506">
        <f t="shared" si="117"/>
        <v>60</v>
      </c>
      <c r="F506">
        <f t="shared" si="109"/>
        <v>1.7999999999999998</v>
      </c>
    </row>
    <row r="507" spans="1:6" x14ac:dyDescent="0.25">
      <c r="A507" t="str">
        <f t="shared" si="114"/>
        <v>Eliot Horowitz</v>
      </c>
      <c r="C507">
        <v>0.82099999999999995</v>
      </c>
      <c r="D507" t="s">
        <v>10</v>
      </c>
      <c r="E507">
        <f t="shared" si="117"/>
        <v>60</v>
      </c>
      <c r="F507">
        <f t="shared" si="109"/>
        <v>49.26</v>
      </c>
    </row>
    <row r="508" spans="1:6" x14ac:dyDescent="0.25">
      <c r="A508" t="str">
        <f t="shared" si="114"/>
        <v>Eliot Horowitz</v>
      </c>
      <c r="C508">
        <v>0.111</v>
      </c>
      <c r="D508" t="s">
        <v>13</v>
      </c>
      <c r="E508">
        <f t="shared" si="117"/>
        <v>60</v>
      </c>
      <c r="F508">
        <f t="shared" si="109"/>
        <v>6.66</v>
      </c>
    </row>
    <row r="509" spans="1:6" x14ac:dyDescent="0.25">
      <c r="A509" t="str">
        <f t="shared" si="114"/>
        <v>Eliot Horowitz</v>
      </c>
      <c r="C509">
        <v>3.6999999999999998E-2</v>
      </c>
      <c r="D509" t="s">
        <v>50</v>
      </c>
      <c r="E509">
        <f t="shared" si="117"/>
        <v>60</v>
      </c>
      <c r="F509">
        <f t="shared" si="109"/>
        <v>2.2199999999999998</v>
      </c>
    </row>
    <row r="510" spans="1:6" x14ac:dyDescent="0.25">
      <c r="A510" t="str">
        <f t="shared" si="114"/>
        <v>Eliot Horowitz</v>
      </c>
      <c r="E510">
        <f t="shared" si="117"/>
        <v>60</v>
      </c>
      <c r="F510">
        <f t="shared" si="109"/>
        <v>0</v>
      </c>
    </row>
    <row r="511" spans="1:6" x14ac:dyDescent="0.25">
      <c r="A511" t="str">
        <f t="shared" ref="A511:A542" si="118">A510</f>
        <v>Eliot Horowitz</v>
      </c>
      <c r="B511" t="s">
        <v>193</v>
      </c>
      <c r="E511">
        <v>1468</v>
      </c>
      <c r="F511">
        <f t="shared" si="109"/>
        <v>0</v>
      </c>
    </row>
    <row r="512" spans="1:6" x14ac:dyDescent="0.25">
      <c r="A512" t="str">
        <f t="shared" si="118"/>
        <v>Eliot Horowitz</v>
      </c>
      <c r="E512">
        <f t="shared" ref="E512:E518" si="119">E511</f>
        <v>1468</v>
      </c>
      <c r="F512">
        <f t="shared" si="109"/>
        <v>0</v>
      </c>
    </row>
    <row r="513" spans="1:6" x14ac:dyDescent="0.25">
      <c r="A513" t="str">
        <f t="shared" si="118"/>
        <v>Eliot Horowitz</v>
      </c>
      <c r="C513">
        <v>6.0000000000000001E-3</v>
      </c>
      <c r="D513" t="s">
        <v>9</v>
      </c>
      <c r="E513">
        <f t="shared" si="119"/>
        <v>1468</v>
      </c>
      <c r="F513">
        <f t="shared" si="109"/>
        <v>8.8079999999999998</v>
      </c>
    </row>
    <row r="514" spans="1:6" x14ac:dyDescent="0.25">
      <c r="A514" t="str">
        <f t="shared" si="118"/>
        <v>Eliot Horowitz</v>
      </c>
      <c r="C514">
        <v>0.98799999999999999</v>
      </c>
      <c r="D514" t="s">
        <v>10</v>
      </c>
      <c r="E514">
        <f t="shared" si="119"/>
        <v>1468</v>
      </c>
      <c r="F514">
        <f t="shared" si="109"/>
        <v>1450.384</v>
      </c>
    </row>
    <row r="515" spans="1:6" x14ac:dyDescent="0.25">
      <c r="A515" t="str">
        <f t="shared" si="118"/>
        <v>Eliot Horowitz</v>
      </c>
      <c r="C515">
        <v>2E-3</v>
      </c>
      <c r="D515" t="s">
        <v>13</v>
      </c>
      <c r="E515">
        <f t="shared" si="119"/>
        <v>1468</v>
      </c>
      <c r="F515">
        <f t="shared" ref="F515:F578" si="120">E515*C515</f>
        <v>2.9359999999999999</v>
      </c>
    </row>
    <row r="516" spans="1:6" x14ac:dyDescent="0.25">
      <c r="A516" t="str">
        <f t="shared" si="118"/>
        <v>Eliot Horowitz</v>
      </c>
      <c r="C516">
        <v>2E-3</v>
      </c>
      <c r="D516" t="s">
        <v>50</v>
      </c>
      <c r="E516">
        <f t="shared" si="119"/>
        <v>1468</v>
      </c>
      <c r="F516">
        <f t="shared" si="120"/>
        <v>2.9359999999999999</v>
      </c>
    </row>
    <row r="517" spans="1:6" x14ac:dyDescent="0.25">
      <c r="A517" t="str">
        <f t="shared" si="118"/>
        <v>Eliot Horowitz</v>
      </c>
      <c r="C517">
        <v>1E-3</v>
      </c>
      <c r="D517" t="s">
        <v>63</v>
      </c>
      <c r="E517">
        <f t="shared" si="119"/>
        <v>1468</v>
      </c>
      <c r="F517">
        <f t="shared" si="120"/>
        <v>1.468</v>
      </c>
    </row>
    <row r="518" spans="1:6" x14ac:dyDescent="0.25">
      <c r="A518" t="str">
        <f t="shared" si="118"/>
        <v>Eliot Horowitz</v>
      </c>
      <c r="E518">
        <f t="shared" si="119"/>
        <v>1468</v>
      </c>
      <c r="F518">
        <f t="shared" si="120"/>
        <v>0</v>
      </c>
    </row>
    <row r="519" spans="1:6" x14ac:dyDescent="0.25">
      <c r="A519" t="str">
        <f t="shared" si="118"/>
        <v>Eliot Horowitz</v>
      </c>
      <c r="B519" t="s">
        <v>194</v>
      </c>
      <c r="E519">
        <v>56</v>
      </c>
      <c r="F519">
        <f t="shared" si="120"/>
        <v>0</v>
      </c>
    </row>
    <row r="520" spans="1:6" x14ac:dyDescent="0.25">
      <c r="A520" t="str">
        <f t="shared" si="118"/>
        <v>Eliot Horowitz</v>
      </c>
      <c r="E520">
        <f t="shared" ref="E520:E525" si="121">E519</f>
        <v>56</v>
      </c>
      <c r="F520">
        <f t="shared" si="120"/>
        <v>0</v>
      </c>
    </row>
    <row r="521" spans="1:6" x14ac:dyDescent="0.25">
      <c r="A521" t="str">
        <f t="shared" si="118"/>
        <v>Eliot Horowitz</v>
      </c>
      <c r="C521">
        <v>0.55000000000000004</v>
      </c>
      <c r="D521" t="s">
        <v>9</v>
      </c>
      <c r="E521">
        <f t="shared" si="121"/>
        <v>56</v>
      </c>
      <c r="F521">
        <f t="shared" si="120"/>
        <v>30.800000000000004</v>
      </c>
    </row>
    <row r="522" spans="1:6" x14ac:dyDescent="0.25">
      <c r="A522" t="str">
        <f t="shared" si="118"/>
        <v>Eliot Horowitz</v>
      </c>
      <c r="C522">
        <v>6.8000000000000005E-2</v>
      </c>
      <c r="D522" t="s">
        <v>36</v>
      </c>
      <c r="E522">
        <f t="shared" si="121"/>
        <v>56</v>
      </c>
      <c r="F522">
        <f t="shared" si="120"/>
        <v>3.8080000000000003</v>
      </c>
    </row>
    <row r="523" spans="1:6" x14ac:dyDescent="0.25">
      <c r="A523" t="str">
        <f t="shared" si="118"/>
        <v>Eliot Horowitz</v>
      </c>
      <c r="C523">
        <v>0.20699999999999999</v>
      </c>
      <c r="D523" t="s">
        <v>15</v>
      </c>
      <c r="E523">
        <f t="shared" si="121"/>
        <v>56</v>
      </c>
      <c r="F523">
        <f t="shared" si="120"/>
        <v>11.591999999999999</v>
      </c>
    </row>
    <row r="524" spans="1:6" x14ac:dyDescent="0.25">
      <c r="A524" t="str">
        <f t="shared" si="118"/>
        <v>Eliot Horowitz</v>
      </c>
      <c r="C524">
        <v>0.17299999999999999</v>
      </c>
      <c r="D524" t="s">
        <v>50</v>
      </c>
      <c r="E524">
        <f t="shared" si="121"/>
        <v>56</v>
      </c>
      <c r="F524">
        <f t="shared" si="120"/>
        <v>9.6879999999999988</v>
      </c>
    </row>
    <row r="525" spans="1:6" x14ac:dyDescent="0.25">
      <c r="A525" t="str">
        <f t="shared" si="118"/>
        <v>Eliot Horowitz</v>
      </c>
      <c r="E525">
        <f t="shared" si="121"/>
        <v>56</v>
      </c>
      <c r="F525">
        <f t="shared" si="120"/>
        <v>0</v>
      </c>
    </row>
    <row r="526" spans="1:6" x14ac:dyDescent="0.25">
      <c r="A526" t="str">
        <f t="shared" si="118"/>
        <v>Eliot Horowitz</v>
      </c>
      <c r="B526" t="s">
        <v>195</v>
      </c>
      <c r="E526">
        <v>680</v>
      </c>
      <c r="F526">
        <f t="shared" si="120"/>
        <v>0</v>
      </c>
    </row>
    <row r="527" spans="1:6" x14ac:dyDescent="0.25">
      <c r="A527" t="str">
        <f t="shared" si="118"/>
        <v>Eliot Horowitz</v>
      </c>
      <c r="E527">
        <f t="shared" ref="E527:E530" si="122">E526</f>
        <v>680</v>
      </c>
      <c r="F527">
        <f t="shared" si="120"/>
        <v>0</v>
      </c>
    </row>
    <row r="528" spans="1:6" x14ac:dyDescent="0.25">
      <c r="A528" t="str">
        <f t="shared" si="118"/>
        <v>Eliot Horowitz</v>
      </c>
      <c r="C528">
        <v>0.998</v>
      </c>
      <c r="D528" t="s">
        <v>159</v>
      </c>
      <c r="E528">
        <f t="shared" si="122"/>
        <v>680</v>
      </c>
      <c r="F528">
        <f t="shared" si="120"/>
        <v>678.64</v>
      </c>
    </row>
    <row r="529" spans="1:6" x14ac:dyDescent="0.25">
      <c r="A529" t="str">
        <f t="shared" si="118"/>
        <v>Eliot Horowitz</v>
      </c>
      <c r="C529">
        <v>1E-3</v>
      </c>
      <c r="D529" t="s">
        <v>63</v>
      </c>
      <c r="E529">
        <f t="shared" si="122"/>
        <v>680</v>
      </c>
      <c r="F529">
        <f t="shared" si="120"/>
        <v>0.68</v>
      </c>
    </row>
    <row r="530" spans="1:6" x14ac:dyDescent="0.25">
      <c r="A530" t="str">
        <f t="shared" si="118"/>
        <v>Eliot Horowitz</v>
      </c>
      <c r="E530">
        <f t="shared" si="122"/>
        <v>680</v>
      </c>
      <c r="F530">
        <f t="shared" si="120"/>
        <v>0</v>
      </c>
    </row>
    <row r="531" spans="1:6" x14ac:dyDescent="0.25">
      <c r="A531" t="str">
        <f t="shared" si="118"/>
        <v>Eliot Horowitz</v>
      </c>
      <c r="B531" t="s">
        <v>196</v>
      </c>
      <c r="E531">
        <v>7</v>
      </c>
      <c r="F531">
        <f t="shared" si="120"/>
        <v>0</v>
      </c>
    </row>
    <row r="532" spans="1:6" x14ac:dyDescent="0.25">
      <c r="A532" t="str">
        <f t="shared" si="118"/>
        <v>Eliot Horowitz</v>
      </c>
      <c r="E532">
        <f t="shared" ref="E532:E536" si="123">E531</f>
        <v>7</v>
      </c>
      <c r="F532">
        <f t="shared" si="120"/>
        <v>0</v>
      </c>
    </row>
    <row r="533" spans="1:6" x14ac:dyDescent="0.25">
      <c r="A533" t="str">
        <f t="shared" si="118"/>
        <v>Eliot Horowitz</v>
      </c>
      <c r="C533">
        <v>0.105</v>
      </c>
      <c r="D533" t="s">
        <v>9</v>
      </c>
      <c r="E533">
        <f t="shared" si="123"/>
        <v>7</v>
      </c>
      <c r="F533">
        <f t="shared" si="120"/>
        <v>0.73499999999999999</v>
      </c>
    </row>
    <row r="534" spans="1:6" x14ac:dyDescent="0.25">
      <c r="A534" t="str">
        <f t="shared" si="118"/>
        <v>Eliot Horowitz</v>
      </c>
      <c r="C534">
        <v>0.53200000000000003</v>
      </c>
      <c r="D534" t="s">
        <v>18</v>
      </c>
      <c r="E534">
        <f t="shared" si="123"/>
        <v>7</v>
      </c>
      <c r="F534">
        <f t="shared" si="120"/>
        <v>3.7240000000000002</v>
      </c>
    </row>
    <row r="535" spans="1:6" x14ac:dyDescent="0.25">
      <c r="A535" t="str">
        <f t="shared" si="118"/>
        <v>Eliot Horowitz</v>
      </c>
      <c r="C535">
        <v>0.36099999999999999</v>
      </c>
      <c r="D535" t="s">
        <v>15</v>
      </c>
      <c r="E535">
        <f t="shared" si="123"/>
        <v>7</v>
      </c>
      <c r="F535">
        <f t="shared" si="120"/>
        <v>2.5270000000000001</v>
      </c>
    </row>
    <row r="536" spans="1:6" x14ac:dyDescent="0.25">
      <c r="A536" t="str">
        <f t="shared" si="118"/>
        <v>Eliot Horowitz</v>
      </c>
      <c r="E536">
        <f t="shared" si="123"/>
        <v>7</v>
      </c>
      <c r="F536">
        <f t="shared" si="120"/>
        <v>0</v>
      </c>
    </row>
    <row r="537" spans="1:6" x14ac:dyDescent="0.25">
      <c r="A537" t="str">
        <f t="shared" si="118"/>
        <v>Eliot Horowitz</v>
      </c>
      <c r="B537" t="s">
        <v>197</v>
      </c>
      <c r="E537">
        <v>214</v>
      </c>
      <c r="F537">
        <f t="shared" si="120"/>
        <v>0</v>
      </c>
    </row>
    <row r="538" spans="1:6" x14ac:dyDescent="0.25">
      <c r="A538" t="str">
        <f t="shared" si="118"/>
        <v>Eliot Horowitz</v>
      </c>
      <c r="E538">
        <f t="shared" ref="E538:E543" si="124">E537</f>
        <v>214</v>
      </c>
      <c r="F538">
        <f t="shared" si="120"/>
        <v>0</v>
      </c>
    </row>
    <row r="539" spans="1:6" x14ac:dyDescent="0.25">
      <c r="A539" t="str">
        <f t="shared" si="118"/>
        <v>Eliot Horowitz</v>
      </c>
      <c r="C539">
        <v>0.36699999999999999</v>
      </c>
      <c r="D539" t="s">
        <v>9</v>
      </c>
      <c r="E539">
        <f t="shared" si="124"/>
        <v>214</v>
      </c>
      <c r="F539">
        <f t="shared" si="120"/>
        <v>78.537999999999997</v>
      </c>
    </row>
    <row r="540" spans="1:6" x14ac:dyDescent="0.25">
      <c r="A540" t="str">
        <f t="shared" si="118"/>
        <v>Eliot Horowitz</v>
      </c>
      <c r="C540">
        <v>7.3999999999999996E-2</v>
      </c>
      <c r="D540" t="s">
        <v>10</v>
      </c>
      <c r="E540">
        <f t="shared" si="124"/>
        <v>214</v>
      </c>
      <c r="F540">
        <f t="shared" si="120"/>
        <v>15.835999999999999</v>
      </c>
    </row>
    <row r="541" spans="1:6" x14ac:dyDescent="0.25">
      <c r="A541" t="str">
        <f t="shared" si="118"/>
        <v>Eliot Horowitz</v>
      </c>
      <c r="C541">
        <v>0.36</v>
      </c>
      <c r="D541" t="s">
        <v>15</v>
      </c>
      <c r="E541">
        <f t="shared" si="124"/>
        <v>214</v>
      </c>
      <c r="F541">
        <f t="shared" si="120"/>
        <v>77.039999999999992</v>
      </c>
    </row>
    <row r="542" spans="1:6" x14ac:dyDescent="0.25">
      <c r="A542" t="str">
        <f t="shared" si="118"/>
        <v>Eliot Horowitz</v>
      </c>
      <c r="C542">
        <v>0.19700000000000001</v>
      </c>
      <c r="D542" t="s">
        <v>50</v>
      </c>
      <c r="E542">
        <f t="shared" si="124"/>
        <v>214</v>
      </c>
      <c r="F542">
        <f t="shared" si="120"/>
        <v>42.158000000000001</v>
      </c>
    </row>
    <row r="543" spans="1:6" x14ac:dyDescent="0.25">
      <c r="A543" t="str">
        <f t="shared" ref="A543:A574" si="125">A542</f>
        <v>Eliot Horowitz</v>
      </c>
      <c r="E543">
        <f t="shared" si="124"/>
        <v>214</v>
      </c>
      <c r="F543">
        <f t="shared" si="120"/>
        <v>0</v>
      </c>
    </row>
    <row r="544" spans="1:6" x14ac:dyDescent="0.25">
      <c r="A544" t="str">
        <f t="shared" si="125"/>
        <v>Eliot Horowitz</v>
      </c>
      <c r="B544" t="s">
        <v>198</v>
      </c>
      <c r="E544">
        <v>2</v>
      </c>
      <c r="F544">
        <f t="shared" si="120"/>
        <v>0</v>
      </c>
    </row>
    <row r="545" spans="1:6" x14ac:dyDescent="0.25">
      <c r="A545" t="str">
        <f t="shared" si="125"/>
        <v>Eliot Horowitz</v>
      </c>
      <c r="E545">
        <f t="shared" ref="E545:E547" si="126">E544</f>
        <v>2</v>
      </c>
      <c r="F545">
        <f t="shared" si="120"/>
        <v>0</v>
      </c>
    </row>
    <row r="546" spans="1:6" x14ac:dyDescent="0.25">
      <c r="A546" t="str">
        <f t="shared" si="125"/>
        <v>Eliot Horowitz</v>
      </c>
      <c r="C546">
        <v>1</v>
      </c>
      <c r="D546" t="s">
        <v>26</v>
      </c>
      <c r="E546">
        <f t="shared" si="126"/>
        <v>2</v>
      </c>
      <c r="F546">
        <f t="shared" si="120"/>
        <v>2</v>
      </c>
    </row>
    <row r="547" spans="1:6" x14ac:dyDescent="0.25">
      <c r="A547" t="str">
        <f t="shared" si="125"/>
        <v>Eliot Horowitz</v>
      </c>
      <c r="E547">
        <f t="shared" si="126"/>
        <v>2</v>
      </c>
      <c r="F547">
        <f t="shared" si="120"/>
        <v>0</v>
      </c>
    </row>
    <row r="548" spans="1:6" x14ac:dyDescent="0.25">
      <c r="A548" t="str">
        <f t="shared" si="125"/>
        <v>Eliot Horowitz</v>
      </c>
      <c r="B548" t="s">
        <v>199</v>
      </c>
      <c r="E548">
        <v>73</v>
      </c>
      <c r="F548">
        <f t="shared" si="120"/>
        <v>0</v>
      </c>
    </row>
    <row r="549" spans="1:6" x14ac:dyDescent="0.25">
      <c r="A549" t="str">
        <f t="shared" si="125"/>
        <v>Eliot Horowitz</v>
      </c>
      <c r="E549">
        <f t="shared" ref="E549:E552" si="127">E548</f>
        <v>73</v>
      </c>
      <c r="F549">
        <f t="shared" si="120"/>
        <v>0</v>
      </c>
    </row>
    <row r="550" spans="1:6" x14ac:dyDescent="0.25">
      <c r="A550" t="str">
        <f t="shared" si="125"/>
        <v>Eliot Horowitz</v>
      </c>
      <c r="C550">
        <v>0.54</v>
      </c>
      <c r="D550" t="s">
        <v>9</v>
      </c>
      <c r="E550">
        <f t="shared" si="127"/>
        <v>73</v>
      </c>
      <c r="F550">
        <f t="shared" si="120"/>
        <v>39.42</v>
      </c>
    </row>
    <row r="551" spans="1:6" x14ac:dyDescent="0.25">
      <c r="A551" t="str">
        <f t="shared" si="125"/>
        <v>Eliot Horowitz</v>
      </c>
      <c r="C551">
        <v>0.45900000000000002</v>
      </c>
      <c r="D551" t="s">
        <v>10</v>
      </c>
      <c r="E551">
        <f t="shared" si="127"/>
        <v>73</v>
      </c>
      <c r="F551">
        <f t="shared" si="120"/>
        <v>33.506999999999998</v>
      </c>
    </row>
    <row r="552" spans="1:6" x14ac:dyDescent="0.25">
      <c r="A552" t="str">
        <f t="shared" si="125"/>
        <v>Eliot Horowitz</v>
      </c>
      <c r="E552">
        <f t="shared" si="127"/>
        <v>73</v>
      </c>
      <c r="F552">
        <f t="shared" si="120"/>
        <v>0</v>
      </c>
    </row>
    <row r="553" spans="1:6" x14ac:dyDescent="0.25">
      <c r="A553" t="str">
        <f t="shared" si="125"/>
        <v>Eliot Horowitz</v>
      </c>
      <c r="B553" t="s">
        <v>200</v>
      </c>
      <c r="E553">
        <v>63</v>
      </c>
      <c r="F553">
        <f t="shared" si="120"/>
        <v>0</v>
      </c>
    </row>
    <row r="554" spans="1:6" x14ac:dyDescent="0.25">
      <c r="A554" t="str">
        <f t="shared" si="125"/>
        <v>Eliot Horowitz</v>
      </c>
      <c r="E554">
        <f t="shared" ref="E554:E557" si="128">E553</f>
        <v>63</v>
      </c>
      <c r="F554">
        <f t="shared" si="120"/>
        <v>0</v>
      </c>
    </row>
    <row r="555" spans="1:6" x14ac:dyDescent="0.25">
      <c r="A555" t="str">
        <f t="shared" si="125"/>
        <v>Eliot Horowitz</v>
      </c>
      <c r="C555">
        <v>0.54300000000000004</v>
      </c>
      <c r="D555" t="s">
        <v>9</v>
      </c>
      <c r="E555">
        <f t="shared" si="128"/>
        <v>63</v>
      </c>
      <c r="F555">
        <f t="shared" si="120"/>
        <v>34.209000000000003</v>
      </c>
    </row>
    <row r="556" spans="1:6" x14ac:dyDescent="0.25">
      <c r="A556" t="str">
        <f t="shared" si="125"/>
        <v>Eliot Horowitz</v>
      </c>
      <c r="C556">
        <v>0.45600000000000002</v>
      </c>
      <c r="D556" t="s">
        <v>10</v>
      </c>
      <c r="E556">
        <f t="shared" si="128"/>
        <v>63</v>
      </c>
      <c r="F556">
        <f t="shared" si="120"/>
        <v>28.728000000000002</v>
      </c>
    </row>
    <row r="557" spans="1:6" x14ac:dyDescent="0.25">
      <c r="A557" t="str">
        <f t="shared" si="125"/>
        <v>Eliot Horowitz</v>
      </c>
      <c r="E557">
        <f t="shared" si="128"/>
        <v>63</v>
      </c>
      <c r="F557">
        <f t="shared" si="120"/>
        <v>0</v>
      </c>
    </row>
    <row r="558" spans="1:6" x14ac:dyDescent="0.25">
      <c r="A558" t="str">
        <f t="shared" si="125"/>
        <v>Eliot Horowitz</v>
      </c>
      <c r="B558" t="s">
        <v>201</v>
      </c>
      <c r="E558">
        <v>13</v>
      </c>
      <c r="F558">
        <f t="shared" si="120"/>
        <v>0</v>
      </c>
    </row>
    <row r="559" spans="1:6" x14ac:dyDescent="0.25">
      <c r="A559" t="str">
        <f t="shared" si="125"/>
        <v>Eliot Horowitz</v>
      </c>
      <c r="E559">
        <f t="shared" ref="E559:E562" si="129">E558</f>
        <v>13</v>
      </c>
      <c r="F559">
        <f t="shared" si="120"/>
        <v>0</v>
      </c>
    </row>
    <row r="560" spans="1:6" x14ac:dyDescent="0.25">
      <c r="A560" t="str">
        <f t="shared" si="125"/>
        <v>Eliot Horowitz</v>
      </c>
      <c r="C560">
        <v>0.27300000000000002</v>
      </c>
      <c r="D560" t="s">
        <v>9</v>
      </c>
      <c r="E560">
        <f t="shared" si="129"/>
        <v>13</v>
      </c>
      <c r="F560">
        <f t="shared" si="120"/>
        <v>3.5490000000000004</v>
      </c>
    </row>
    <row r="561" spans="1:6" x14ac:dyDescent="0.25">
      <c r="A561" t="str">
        <f t="shared" si="125"/>
        <v>Eliot Horowitz</v>
      </c>
      <c r="C561">
        <v>0.72599999999999998</v>
      </c>
      <c r="D561" t="s">
        <v>36</v>
      </c>
      <c r="E561">
        <f t="shared" si="129"/>
        <v>13</v>
      </c>
      <c r="F561">
        <f t="shared" si="120"/>
        <v>9.4379999999999988</v>
      </c>
    </row>
    <row r="562" spans="1:6" x14ac:dyDescent="0.25">
      <c r="A562" t="str">
        <f t="shared" si="125"/>
        <v>Eliot Horowitz</v>
      </c>
      <c r="E562">
        <f t="shared" si="129"/>
        <v>13</v>
      </c>
      <c r="F562">
        <f t="shared" si="120"/>
        <v>0</v>
      </c>
    </row>
    <row r="563" spans="1:6" x14ac:dyDescent="0.25">
      <c r="A563" t="str">
        <f t="shared" si="125"/>
        <v>Eliot Horowitz</v>
      </c>
      <c r="B563" t="s">
        <v>202</v>
      </c>
      <c r="E563">
        <v>5</v>
      </c>
      <c r="F563">
        <f t="shared" si="120"/>
        <v>0</v>
      </c>
    </row>
    <row r="564" spans="1:6" x14ac:dyDescent="0.25">
      <c r="A564" t="str">
        <f t="shared" si="125"/>
        <v>Eliot Horowitz</v>
      </c>
      <c r="E564">
        <f t="shared" ref="E564:E566" si="130">E563</f>
        <v>5</v>
      </c>
      <c r="F564">
        <f t="shared" si="120"/>
        <v>0</v>
      </c>
    </row>
    <row r="565" spans="1:6" x14ac:dyDescent="0.25">
      <c r="A565" t="str">
        <f t="shared" si="125"/>
        <v>Eliot Horowitz</v>
      </c>
      <c r="C565">
        <v>1</v>
      </c>
      <c r="D565" t="s">
        <v>9</v>
      </c>
      <c r="E565">
        <f t="shared" si="130"/>
        <v>5</v>
      </c>
      <c r="F565">
        <f t="shared" si="120"/>
        <v>5</v>
      </c>
    </row>
    <row r="566" spans="1:6" x14ac:dyDescent="0.25">
      <c r="A566" t="str">
        <f t="shared" si="125"/>
        <v>Eliot Horowitz</v>
      </c>
      <c r="E566">
        <f t="shared" si="130"/>
        <v>5</v>
      </c>
      <c r="F566">
        <f t="shared" si="120"/>
        <v>0</v>
      </c>
    </row>
    <row r="567" spans="1:6" x14ac:dyDescent="0.25">
      <c r="A567" t="str">
        <f t="shared" si="125"/>
        <v>Eliot Horowitz</v>
      </c>
      <c r="B567" t="s">
        <v>203</v>
      </c>
      <c r="E567">
        <v>23</v>
      </c>
      <c r="F567">
        <f t="shared" si="120"/>
        <v>0</v>
      </c>
    </row>
    <row r="568" spans="1:6" x14ac:dyDescent="0.25">
      <c r="A568" t="str">
        <f t="shared" si="125"/>
        <v>Eliot Horowitz</v>
      </c>
      <c r="E568">
        <f t="shared" ref="E568:E571" si="131">E567</f>
        <v>23</v>
      </c>
      <c r="F568">
        <f t="shared" si="120"/>
        <v>0</v>
      </c>
    </row>
    <row r="569" spans="1:6" x14ac:dyDescent="0.25">
      <c r="A569" t="str">
        <f t="shared" si="125"/>
        <v>Eliot Horowitz</v>
      </c>
      <c r="C569">
        <v>0.51900000000000002</v>
      </c>
      <c r="D569" t="s">
        <v>9</v>
      </c>
      <c r="E569">
        <f t="shared" si="131"/>
        <v>23</v>
      </c>
      <c r="F569">
        <f t="shared" si="120"/>
        <v>11.937000000000001</v>
      </c>
    </row>
    <row r="570" spans="1:6" x14ac:dyDescent="0.25">
      <c r="A570" t="str">
        <f t="shared" si="125"/>
        <v>Eliot Horowitz</v>
      </c>
      <c r="C570">
        <v>0.48</v>
      </c>
      <c r="D570" t="s">
        <v>10</v>
      </c>
      <c r="E570">
        <f t="shared" si="131"/>
        <v>23</v>
      </c>
      <c r="F570">
        <f t="shared" si="120"/>
        <v>11.04</v>
      </c>
    </row>
    <row r="571" spans="1:6" x14ac:dyDescent="0.25">
      <c r="A571" t="str">
        <f t="shared" si="125"/>
        <v>Eliot Horowitz</v>
      </c>
      <c r="E571">
        <f t="shared" si="131"/>
        <v>23</v>
      </c>
      <c r="F571">
        <f t="shared" si="120"/>
        <v>0</v>
      </c>
    </row>
    <row r="572" spans="1:6" x14ac:dyDescent="0.25">
      <c r="A572" t="str">
        <f t="shared" si="125"/>
        <v>Eliot Horowitz</v>
      </c>
      <c r="B572" t="s">
        <v>204</v>
      </c>
      <c r="E572">
        <v>36</v>
      </c>
      <c r="F572">
        <f t="shared" si="120"/>
        <v>0</v>
      </c>
    </row>
    <row r="573" spans="1:6" x14ac:dyDescent="0.25">
      <c r="A573" t="str">
        <f t="shared" si="125"/>
        <v>Eliot Horowitz</v>
      </c>
      <c r="E573">
        <f t="shared" ref="E573:E576" si="132">E572</f>
        <v>36</v>
      </c>
      <c r="F573">
        <f t="shared" si="120"/>
        <v>0</v>
      </c>
    </row>
    <row r="574" spans="1:6" x14ac:dyDescent="0.25">
      <c r="A574" t="str">
        <f t="shared" si="125"/>
        <v>Eliot Horowitz</v>
      </c>
      <c r="C574">
        <v>0.26800000000000002</v>
      </c>
      <c r="D574" t="s">
        <v>26</v>
      </c>
      <c r="E574">
        <f t="shared" si="132"/>
        <v>36</v>
      </c>
      <c r="F574">
        <f t="shared" si="120"/>
        <v>9.6479999999999997</v>
      </c>
    </row>
    <row r="575" spans="1:6" x14ac:dyDescent="0.25">
      <c r="A575" t="str">
        <f t="shared" ref="A575:A584" si="133">A574</f>
        <v>Eliot Horowitz</v>
      </c>
      <c r="C575">
        <v>0.73099999999999998</v>
      </c>
      <c r="D575" t="s">
        <v>15</v>
      </c>
      <c r="E575">
        <f t="shared" si="132"/>
        <v>36</v>
      </c>
      <c r="F575">
        <f t="shared" si="120"/>
        <v>26.315999999999999</v>
      </c>
    </row>
    <row r="576" spans="1:6" x14ac:dyDescent="0.25">
      <c r="A576" t="str">
        <f t="shared" si="133"/>
        <v>Eliot Horowitz</v>
      </c>
      <c r="E576">
        <f t="shared" si="132"/>
        <v>36</v>
      </c>
      <c r="F576">
        <f t="shared" si="120"/>
        <v>0</v>
      </c>
    </row>
    <row r="577" spans="1:6" x14ac:dyDescent="0.25">
      <c r="A577" t="str">
        <f t="shared" si="133"/>
        <v>Eliot Horowitz</v>
      </c>
      <c r="B577" t="s">
        <v>205</v>
      </c>
      <c r="E577">
        <v>563</v>
      </c>
      <c r="F577">
        <f t="shared" si="120"/>
        <v>0</v>
      </c>
    </row>
    <row r="578" spans="1:6" x14ac:dyDescent="0.25">
      <c r="A578" t="str">
        <f t="shared" si="133"/>
        <v>Eliot Horowitz</v>
      </c>
      <c r="E578">
        <f t="shared" ref="E578:E585" si="134">E577</f>
        <v>563</v>
      </c>
      <c r="F578">
        <f t="shared" si="120"/>
        <v>0</v>
      </c>
    </row>
    <row r="579" spans="1:6" x14ac:dyDescent="0.25">
      <c r="A579" t="str">
        <f t="shared" si="133"/>
        <v>Eliot Horowitz</v>
      </c>
      <c r="C579">
        <v>0.47299999999999998</v>
      </c>
      <c r="D579" t="s">
        <v>9</v>
      </c>
      <c r="E579">
        <f t="shared" si="134"/>
        <v>563</v>
      </c>
      <c r="F579">
        <f t="shared" ref="F579:F642" si="135">E579*C579</f>
        <v>266.29899999999998</v>
      </c>
    </row>
    <row r="580" spans="1:6" x14ac:dyDescent="0.25">
      <c r="A580" t="str">
        <f t="shared" si="133"/>
        <v>Eliot Horowitz</v>
      </c>
      <c r="C580">
        <v>8.9999999999999993E-3</v>
      </c>
      <c r="D580" t="s">
        <v>36</v>
      </c>
      <c r="E580">
        <f t="shared" si="134"/>
        <v>563</v>
      </c>
      <c r="F580">
        <f t="shared" si="135"/>
        <v>5.0669999999999993</v>
      </c>
    </row>
    <row r="581" spans="1:6" x14ac:dyDescent="0.25">
      <c r="A581" t="str">
        <f t="shared" si="133"/>
        <v>Eliot Horowitz</v>
      </c>
      <c r="C581">
        <v>0.441</v>
      </c>
      <c r="D581" t="s">
        <v>10</v>
      </c>
      <c r="E581">
        <f t="shared" si="134"/>
        <v>563</v>
      </c>
      <c r="F581">
        <f t="shared" si="135"/>
        <v>248.28300000000002</v>
      </c>
    </row>
    <row r="582" spans="1:6" x14ac:dyDescent="0.25">
      <c r="A582" t="str">
        <f t="shared" si="133"/>
        <v>Eliot Horowitz</v>
      </c>
      <c r="C582">
        <v>4.5999999999999999E-2</v>
      </c>
      <c r="D582" t="s">
        <v>13</v>
      </c>
      <c r="E582">
        <f t="shared" si="134"/>
        <v>563</v>
      </c>
      <c r="F582">
        <f t="shared" si="135"/>
        <v>25.898</v>
      </c>
    </row>
    <row r="583" spans="1:6" x14ac:dyDescent="0.25">
      <c r="A583" t="str">
        <f t="shared" si="133"/>
        <v>Eliot Horowitz</v>
      </c>
      <c r="C583">
        <v>1.2999999999999999E-2</v>
      </c>
      <c r="D583" t="s">
        <v>14</v>
      </c>
      <c r="E583">
        <f t="shared" si="134"/>
        <v>563</v>
      </c>
      <c r="F583">
        <f t="shared" si="135"/>
        <v>7.319</v>
      </c>
    </row>
    <row r="584" spans="1:6" x14ac:dyDescent="0.25">
      <c r="A584" t="str">
        <f t="shared" si="133"/>
        <v>Eliot Horowitz</v>
      </c>
      <c r="C584">
        <v>1.4999999999999999E-2</v>
      </c>
      <c r="D584" t="s">
        <v>15</v>
      </c>
      <c r="E584">
        <f t="shared" si="134"/>
        <v>563</v>
      </c>
      <c r="F584">
        <f t="shared" si="135"/>
        <v>8.4450000000000003</v>
      </c>
    </row>
    <row r="585" spans="1:6" x14ac:dyDescent="0.25">
      <c r="A585" t="s">
        <v>746</v>
      </c>
      <c r="E585">
        <f t="shared" si="134"/>
        <v>563</v>
      </c>
      <c r="F585">
        <f t="shared" si="135"/>
        <v>0</v>
      </c>
    </row>
    <row r="586" spans="1:6" x14ac:dyDescent="0.25">
      <c r="A586" t="str">
        <f t="shared" ref="A586:A604" si="136">A585</f>
        <v>Eric Milkie</v>
      </c>
      <c r="B586" t="s">
        <v>208</v>
      </c>
      <c r="E586">
        <v>66</v>
      </c>
      <c r="F586">
        <f t="shared" si="135"/>
        <v>0</v>
      </c>
    </row>
    <row r="587" spans="1:6" x14ac:dyDescent="0.25">
      <c r="A587" t="str">
        <f t="shared" si="136"/>
        <v>Eric Milkie</v>
      </c>
      <c r="E587">
        <f t="shared" ref="E587:E589" si="137">E586</f>
        <v>66</v>
      </c>
      <c r="F587">
        <f t="shared" si="135"/>
        <v>0</v>
      </c>
    </row>
    <row r="588" spans="1:6" x14ac:dyDescent="0.25">
      <c r="A588" t="str">
        <f t="shared" si="136"/>
        <v>Eric Milkie</v>
      </c>
      <c r="C588">
        <v>1</v>
      </c>
      <c r="D588" t="s">
        <v>36</v>
      </c>
      <c r="E588">
        <f t="shared" si="137"/>
        <v>66</v>
      </c>
      <c r="F588">
        <f t="shared" si="135"/>
        <v>66</v>
      </c>
    </row>
    <row r="589" spans="1:6" x14ac:dyDescent="0.25">
      <c r="A589" t="str">
        <f t="shared" si="136"/>
        <v>Eric Milkie</v>
      </c>
      <c r="E589">
        <f t="shared" si="137"/>
        <v>66</v>
      </c>
      <c r="F589">
        <f t="shared" si="135"/>
        <v>0</v>
      </c>
    </row>
    <row r="590" spans="1:6" x14ac:dyDescent="0.25">
      <c r="A590" t="str">
        <f t="shared" si="136"/>
        <v>Eric Milkie</v>
      </c>
      <c r="B590" t="s">
        <v>209</v>
      </c>
      <c r="E590">
        <v>282</v>
      </c>
      <c r="F590">
        <f t="shared" si="135"/>
        <v>0</v>
      </c>
    </row>
    <row r="591" spans="1:6" x14ac:dyDescent="0.25">
      <c r="A591" t="str">
        <f t="shared" si="136"/>
        <v>Eric Milkie</v>
      </c>
      <c r="E591">
        <f t="shared" ref="E591:E593" si="138">E590</f>
        <v>282</v>
      </c>
      <c r="F591">
        <f t="shared" si="135"/>
        <v>0</v>
      </c>
    </row>
    <row r="592" spans="1:6" x14ac:dyDescent="0.25">
      <c r="A592" t="str">
        <f t="shared" si="136"/>
        <v>Eric Milkie</v>
      </c>
      <c r="C592">
        <v>1</v>
      </c>
      <c r="D592" t="s">
        <v>36</v>
      </c>
      <c r="E592">
        <f t="shared" si="138"/>
        <v>282</v>
      </c>
      <c r="F592">
        <f t="shared" si="135"/>
        <v>282</v>
      </c>
    </row>
    <row r="593" spans="1:6" x14ac:dyDescent="0.25">
      <c r="A593" t="str">
        <f t="shared" si="136"/>
        <v>Eric Milkie</v>
      </c>
      <c r="E593">
        <f t="shared" si="138"/>
        <v>282</v>
      </c>
      <c r="F593">
        <f t="shared" si="135"/>
        <v>0</v>
      </c>
    </row>
    <row r="594" spans="1:6" x14ac:dyDescent="0.25">
      <c r="A594" t="str">
        <f t="shared" si="136"/>
        <v>Eric Milkie</v>
      </c>
      <c r="B594" t="s">
        <v>210</v>
      </c>
      <c r="E594">
        <v>280</v>
      </c>
      <c r="F594">
        <f t="shared" si="135"/>
        <v>0</v>
      </c>
    </row>
    <row r="595" spans="1:6" x14ac:dyDescent="0.25">
      <c r="A595" t="str">
        <f t="shared" si="136"/>
        <v>Eric Milkie</v>
      </c>
      <c r="E595">
        <f t="shared" ref="E595:E597" si="139">E594</f>
        <v>280</v>
      </c>
      <c r="F595">
        <f t="shared" si="135"/>
        <v>0</v>
      </c>
    </row>
    <row r="596" spans="1:6" x14ac:dyDescent="0.25">
      <c r="A596" t="str">
        <f t="shared" si="136"/>
        <v>Eric Milkie</v>
      </c>
      <c r="C596">
        <v>1</v>
      </c>
      <c r="D596" t="s">
        <v>36</v>
      </c>
      <c r="E596">
        <f t="shared" si="139"/>
        <v>280</v>
      </c>
      <c r="F596">
        <f t="shared" si="135"/>
        <v>280</v>
      </c>
    </row>
    <row r="597" spans="1:6" x14ac:dyDescent="0.25">
      <c r="A597" t="str">
        <f t="shared" si="136"/>
        <v>Eric Milkie</v>
      </c>
      <c r="E597">
        <f t="shared" si="139"/>
        <v>280</v>
      </c>
      <c r="F597">
        <f t="shared" si="135"/>
        <v>0</v>
      </c>
    </row>
    <row r="598" spans="1:6" x14ac:dyDescent="0.25">
      <c r="A598" t="str">
        <f t="shared" si="136"/>
        <v>Eric Milkie</v>
      </c>
      <c r="B598" t="s">
        <v>211</v>
      </c>
      <c r="E598">
        <v>8</v>
      </c>
      <c r="F598">
        <f t="shared" si="135"/>
        <v>0</v>
      </c>
    </row>
    <row r="599" spans="1:6" x14ac:dyDescent="0.25">
      <c r="A599" t="str">
        <f t="shared" si="136"/>
        <v>Eric Milkie</v>
      </c>
      <c r="E599">
        <f t="shared" ref="E599:E601" si="140">E598</f>
        <v>8</v>
      </c>
      <c r="F599">
        <f t="shared" si="135"/>
        <v>0</v>
      </c>
    </row>
    <row r="600" spans="1:6" x14ac:dyDescent="0.25">
      <c r="A600" t="str">
        <f t="shared" si="136"/>
        <v>Eric Milkie</v>
      </c>
      <c r="C600">
        <v>1</v>
      </c>
      <c r="D600" t="s">
        <v>36</v>
      </c>
      <c r="E600">
        <f t="shared" si="140"/>
        <v>8</v>
      </c>
      <c r="F600">
        <f t="shared" si="135"/>
        <v>8</v>
      </c>
    </row>
    <row r="601" spans="1:6" x14ac:dyDescent="0.25">
      <c r="A601" t="str">
        <f t="shared" si="136"/>
        <v>Eric Milkie</v>
      </c>
      <c r="E601">
        <f t="shared" si="140"/>
        <v>8</v>
      </c>
      <c r="F601">
        <f t="shared" si="135"/>
        <v>0</v>
      </c>
    </row>
    <row r="602" spans="1:6" x14ac:dyDescent="0.25">
      <c r="A602" t="str">
        <f t="shared" si="136"/>
        <v>Eric Milkie</v>
      </c>
      <c r="B602" t="s">
        <v>212</v>
      </c>
      <c r="E602">
        <v>743</v>
      </c>
      <c r="F602">
        <f t="shared" si="135"/>
        <v>0</v>
      </c>
    </row>
    <row r="603" spans="1:6" x14ac:dyDescent="0.25">
      <c r="A603" t="str">
        <f t="shared" si="136"/>
        <v>Eric Milkie</v>
      </c>
      <c r="E603">
        <f t="shared" ref="E603:E605" si="141">E602</f>
        <v>743</v>
      </c>
      <c r="F603">
        <f t="shared" si="135"/>
        <v>0</v>
      </c>
    </row>
    <row r="604" spans="1:6" x14ac:dyDescent="0.25">
      <c r="A604" t="str">
        <f t="shared" si="136"/>
        <v>Eric Milkie</v>
      </c>
      <c r="C604">
        <v>1</v>
      </c>
      <c r="D604" t="s">
        <v>36</v>
      </c>
      <c r="E604">
        <f t="shared" si="141"/>
        <v>743</v>
      </c>
      <c r="F604">
        <f t="shared" si="135"/>
        <v>743</v>
      </c>
    </row>
    <row r="605" spans="1:6" x14ac:dyDescent="0.25">
      <c r="A605" t="s">
        <v>747</v>
      </c>
      <c r="E605">
        <f t="shared" si="141"/>
        <v>743</v>
      </c>
      <c r="F605">
        <f t="shared" si="135"/>
        <v>0</v>
      </c>
    </row>
    <row r="606" spans="1:6" x14ac:dyDescent="0.25">
      <c r="A606" t="str">
        <f t="shared" ref="A606:A626" si="142">A605</f>
        <v>Ernie Hershey</v>
      </c>
      <c r="B606" t="s">
        <v>215</v>
      </c>
      <c r="E606">
        <v>45</v>
      </c>
      <c r="F606">
        <f t="shared" si="135"/>
        <v>0</v>
      </c>
    </row>
    <row r="607" spans="1:6" x14ac:dyDescent="0.25">
      <c r="A607" t="str">
        <f t="shared" si="142"/>
        <v>Ernie Hershey</v>
      </c>
      <c r="E607">
        <f t="shared" ref="E607:E609" si="143">E606</f>
        <v>45</v>
      </c>
      <c r="F607">
        <f t="shared" si="135"/>
        <v>0</v>
      </c>
    </row>
    <row r="608" spans="1:6" x14ac:dyDescent="0.25">
      <c r="A608" t="str">
        <f t="shared" si="142"/>
        <v>Ernie Hershey</v>
      </c>
      <c r="C608">
        <v>1</v>
      </c>
      <c r="D608" t="s">
        <v>216</v>
      </c>
      <c r="E608">
        <f t="shared" si="143"/>
        <v>45</v>
      </c>
      <c r="F608">
        <f t="shared" si="135"/>
        <v>45</v>
      </c>
    </row>
    <row r="609" spans="1:6" x14ac:dyDescent="0.25">
      <c r="A609" t="str">
        <f t="shared" si="142"/>
        <v>Ernie Hershey</v>
      </c>
      <c r="E609">
        <f t="shared" si="143"/>
        <v>45</v>
      </c>
      <c r="F609">
        <f t="shared" si="135"/>
        <v>0</v>
      </c>
    </row>
    <row r="610" spans="1:6" x14ac:dyDescent="0.25">
      <c r="A610" t="str">
        <f t="shared" si="142"/>
        <v>Ernie Hershey</v>
      </c>
      <c r="B610" t="s">
        <v>217</v>
      </c>
      <c r="E610">
        <v>14</v>
      </c>
      <c r="F610">
        <f t="shared" si="135"/>
        <v>0</v>
      </c>
    </row>
    <row r="611" spans="1:6" x14ac:dyDescent="0.25">
      <c r="A611" t="str">
        <f t="shared" si="142"/>
        <v>Ernie Hershey</v>
      </c>
      <c r="E611">
        <f t="shared" ref="E611:E614" si="144">E610</f>
        <v>14</v>
      </c>
      <c r="F611">
        <f t="shared" si="135"/>
        <v>0</v>
      </c>
    </row>
    <row r="612" spans="1:6" x14ac:dyDescent="0.25">
      <c r="A612" t="str">
        <f t="shared" si="142"/>
        <v>Ernie Hershey</v>
      </c>
      <c r="C612">
        <v>0.54700000000000004</v>
      </c>
      <c r="D612" t="s">
        <v>218</v>
      </c>
      <c r="E612">
        <f t="shared" si="144"/>
        <v>14</v>
      </c>
      <c r="F612">
        <f t="shared" si="135"/>
        <v>7.6580000000000004</v>
      </c>
    </row>
    <row r="613" spans="1:6" x14ac:dyDescent="0.25">
      <c r="A613" t="str">
        <f t="shared" si="142"/>
        <v>Ernie Hershey</v>
      </c>
      <c r="C613">
        <v>0.25700000000000001</v>
      </c>
      <c r="D613" t="s">
        <v>58</v>
      </c>
      <c r="E613">
        <f t="shared" si="144"/>
        <v>14</v>
      </c>
      <c r="F613">
        <f t="shared" si="135"/>
        <v>3.5979999999999999</v>
      </c>
    </row>
    <row r="614" spans="1:6" x14ac:dyDescent="0.25">
      <c r="A614" t="str">
        <f t="shared" si="142"/>
        <v>Ernie Hershey</v>
      </c>
      <c r="E614">
        <f t="shared" si="144"/>
        <v>14</v>
      </c>
      <c r="F614">
        <f t="shared" si="135"/>
        <v>0</v>
      </c>
    </row>
    <row r="615" spans="1:6" x14ac:dyDescent="0.25">
      <c r="A615" t="str">
        <f t="shared" si="142"/>
        <v>Ernie Hershey</v>
      </c>
      <c r="B615" t="s">
        <v>219</v>
      </c>
      <c r="E615">
        <v>14</v>
      </c>
      <c r="F615">
        <f t="shared" si="135"/>
        <v>0</v>
      </c>
    </row>
    <row r="616" spans="1:6" x14ac:dyDescent="0.25">
      <c r="A616" t="str">
        <f t="shared" si="142"/>
        <v>Ernie Hershey</v>
      </c>
      <c r="E616">
        <f t="shared" ref="E616:E619" si="145">E615</f>
        <v>14</v>
      </c>
      <c r="F616">
        <f t="shared" si="135"/>
        <v>0</v>
      </c>
    </row>
    <row r="617" spans="1:6" x14ac:dyDescent="0.25">
      <c r="A617" t="str">
        <f t="shared" si="142"/>
        <v>Ernie Hershey</v>
      </c>
      <c r="C617">
        <v>0.54700000000000004</v>
      </c>
      <c r="D617" t="s">
        <v>218</v>
      </c>
      <c r="E617">
        <f t="shared" si="145"/>
        <v>14</v>
      </c>
      <c r="F617">
        <f t="shared" si="135"/>
        <v>7.6580000000000004</v>
      </c>
    </row>
    <row r="618" spans="1:6" x14ac:dyDescent="0.25">
      <c r="A618" t="str">
        <f t="shared" si="142"/>
        <v>Ernie Hershey</v>
      </c>
      <c r="C618">
        <v>0.25700000000000001</v>
      </c>
      <c r="D618" t="s">
        <v>58</v>
      </c>
      <c r="E618">
        <f t="shared" si="145"/>
        <v>14</v>
      </c>
      <c r="F618">
        <f t="shared" si="135"/>
        <v>3.5979999999999999</v>
      </c>
    </row>
    <row r="619" spans="1:6" x14ac:dyDescent="0.25">
      <c r="A619" t="str">
        <f t="shared" si="142"/>
        <v>Ernie Hershey</v>
      </c>
      <c r="E619">
        <f t="shared" si="145"/>
        <v>14</v>
      </c>
      <c r="F619">
        <f t="shared" si="135"/>
        <v>0</v>
      </c>
    </row>
    <row r="620" spans="1:6" x14ac:dyDescent="0.25">
      <c r="A620" t="str">
        <f t="shared" si="142"/>
        <v>Ernie Hershey</v>
      </c>
      <c r="B620" t="s">
        <v>220</v>
      </c>
      <c r="E620">
        <v>2</v>
      </c>
      <c r="F620">
        <f t="shared" si="135"/>
        <v>0</v>
      </c>
    </row>
    <row r="621" spans="1:6" x14ac:dyDescent="0.25">
      <c r="A621" t="str">
        <f t="shared" si="142"/>
        <v>Ernie Hershey</v>
      </c>
      <c r="E621">
        <f t="shared" ref="E621:E623" si="146">E620</f>
        <v>2</v>
      </c>
      <c r="F621">
        <f t="shared" si="135"/>
        <v>0</v>
      </c>
    </row>
    <row r="622" spans="1:6" x14ac:dyDescent="0.25">
      <c r="A622" t="str">
        <f t="shared" si="142"/>
        <v>Ernie Hershey</v>
      </c>
      <c r="C622">
        <v>1</v>
      </c>
      <c r="D622" t="s">
        <v>218</v>
      </c>
      <c r="E622">
        <f t="shared" si="146"/>
        <v>2</v>
      </c>
      <c r="F622">
        <f t="shared" si="135"/>
        <v>2</v>
      </c>
    </row>
    <row r="623" spans="1:6" x14ac:dyDescent="0.25">
      <c r="A623" t="str">
        <f t="shared" si="142"/>
        <v>Ernie Hershey</v>
      </c>
      <c r="E623">
        <f t="shared" si="146"/>
        <v>2</v>
      </c>
      <c r="F623">
        <f t="shared" si="135"/>
        <v>0</v>
      </c>
    </row>
    <row r="624" spans="1:6" x14ac:dyDescent="0.25">
      <c r="A624" t="str">
        <f t="shared" si="142"/>
        <v>Ernie Hershey</v>
      </c>
      <c r="B624" t="s">
        <v>221</v>
      </c>
      <c r="E624">
        <v>15</v>
      </c>
      <c r="F624">
        <f t="shared" si="135"/>
        <v>0</v>
      </c>
    </row>
    <row r="625" spans="1:6" x14ac:dyDescent="0.25">
      <c r="A625" t="str">
        <f t="shared" si="142"/>
        <v>Ernie Hershey</v>
      </c>
      <c r="E625">
        <f t="shared" ref="E625:E627" si="147">E624</f>
        <v>15</v>
      </c>
      <c r="F625">
        <f t="shared" si="135"/>
        <v>0</v>
      </c>
    </row>
    <row r="626" spans="1:6" x14ac:dyDescent="0.25">
      <c r="A626" t="str">
        <f t="shared" si="142"/>
        <v>Ernie Hershey</v>
      </c>
      <c r="C626">
        <v>1</v>
      </c>
      <c r="D626" t="s">
        <v>100</v>
      </c>
      <c r="E626">
        <f t="shared" si="147"/>
        <v>15</v>
      </c>
      <c r="F626">
        <f t="shared" si="135"/>
        <v>15</v>
      </c>
    </row>
    <row r="627" spans="1:6" x14ac:dyDescent="0.25">
      <c r="A627" t="s">
        <v>222</v>
      </c>
      <c r="E627">
        <f t="shared" si="147"/>
        <v>15</v>
      </c>
      <c r="F627">
        <f t="shared" si="135"/>
        <v>0</v>
      </c>
    </row>
    <row r="628" spans="1:6" x14ac:dyDescent="0.25">
      <c r="A628" t="str">
        <f t="shared" ref="A628:A645" si="148">A627</f>
        <v>eshamaharishi</v>
      </c>
      <c r="B628" t="s">
        <v>223</v>
      </c>
      <c r="E628">
        <v>70</v>
      </c>
      <c r="F628">
        <f t="shared" si="135"/>
        <v>0</v>
      </c>
    </row>
    <row r="629" spans="1:6" x14ac:dyDescent="0.25">
      <c r="A629" t="str">
        <f t="shared" si="148"/>
        <v>eshamaharishi</v>
      </c>
      <c r="E629">
        <f t="shared" ref="E629:E634" si="149">E628</f>
        <v>70</v>
      </c>
      <c r="F629">
        <f t="shared" si="135"/>
        <v>0</v>
      </c>
    </row>
    <row r="630" spans="1:6" x14ac:dyDescent="0.25">
      <c r="A630" t="str">
        <f t="shared" si="148"/>
        <v>eshamaharishi</v>
      </c>
      <c r="C630">
        <v>0.33200000000000002</v>
      </c>
      <c r="D630" t="s">
        <v>26</v>
      </c>
      <c r="E630">
        <f t="shared" si="149"/>
        <v>70</v>
      </c>
      <c r="F630">
        <f t="shared" si="135"/>
        <v>23.240000000000002</v>
      </c>
    </row>
    <row r="631" spans="1:6" x14ac:dyDescent="0.25">
      <c r="A631" t="str">
        <f t="shared" si="148"/>
        <v>eshamaharishi</v>
      </c>
      <c r="C631">
        <v>0.157</v>
      </c>
      <c r="D631" t="s">
        <v>109</v>
      </c>
      <c r="E631">
        <f t="shared" si="149"/>
        <v>70</v>
      </c>
      <c r="F631">
        <f t="shared" si="135"/>
        <v>10.99</v>
      </c>
    </row>
    <row r="632" spans="1:6" x14ac:dyDescent="0.25">
      <c r="A632" t="str">
        <f t="shared" si="148"/>
        <v>eshamaharishi</v>
      </c>
      <c r="C632">
        <v>0.28499999999999998</v>
      </c>
      <c r="D632" t="s">
        <v>18</v>
      </c>
      <c r="E632">
        <f t="shared" si="149"/>
        <v>70</v>
      </c>
      <c r="F632">
        <f t="shared" si="135"/>
        <v>19.95</v>
      </c>
    </row>
    <row r="633" spans="1:6" x14ac:dyDescent="0.25">
      <c r="A633" t="str">
        <f t="shared" si="148"/>
        <v>eshamaharishi</v>
      </c>
      <c r="C633">
        <v>0.224</v>
      </c>
      <c r="D633" t="s">
        <v>33</v>
      </c>
      <c r="E633">
        <f t="shared" si="149"/>
        <v>70</v>
      </c>
      <c r="F633">
        <f t="shared" si="135"/>
        <v>15.68</v>
      </c>
    </row>
    <row r="634" spans="1:6" x14ac:dyDescent="0.25">
      <c r="A634" t="str">
        <f t="shared" si="148"/>
        <v>eshamaharishi</v>
      </c>
      <c r="E634">
        <f t="shared" si="149"/>
        <v>70</v>
      </c>
      <c r="F634">
        <f t="shared" si="135"/>
        <v>0</v>
      </c>
    </row>
    <row r="635" spans="1:6" x14ac:dyDescent="0.25">
      <c r="A635" t="str">
        <f t="shared" si="148"/>
        <v>eshamaharishi</v>
      </c>
      <c r="B635" t="s">
        <v>224</v>
      </c>
      <c r="E635">
        <v>70</v>
      </c>
      <c r="F635">
        <f t="shared" si="135"/>
        <v>0</v>
      </c>
    </row>
    <row r="636" spans="1:6" x14ac:dyDescent="0.25">
      <c r="A636" t="str">
        <f t="shared" si="148"/>
        <v>eshamaharishi</v>
      </c>
      <c r="E636">
        <f t="shared" ref="E636:E641" si="150">E635</f>
        <v>70</v>
      </c>
      <c r="F636">
        <f t="shared" si="135"/>
        <v>0</v>
      </c>
    </row>
    <row r="637" spans="1:6" x14ac:dyDescent="0.25">
      <c r="A637" t="str">
        <f t="shared" si="148"/>
        <v>eshamaharishi</v>
      </c>
      <c r="C637">
        <v>0.33200000000000002</v>
      </c>
      <c r="D637" t="s">
        <v>26</v>
      </c>
      <c r="E637">
        <f t="shared" si="150"/>
        <v>70</v>
      </c>
      <c r="F637">
        <f t="shared" si="135"/>
        <v>23.240000000000002</v>
      </c>
    </row>
    <row r="638" spans="1:6" x14ac:dyDescent="0.25">
      <c r="A638" t="str">
        <f t="shared" si="148"/>
        <v>eshamaharishi</v>
      </c>
      <c r="C638">
        <v>0.157</v>
      </c>
      <c r="D638" t="s">
        <v>109</v>
      </c>
      <c r="E638">
        <f t="shared" si="150"/>
        <v>70</v>
      </c>
      <c r="F638">
        <f t="shared" si="135"/>
        <v>10.99</v>
      </c>
    </row>
    <row r="639" spans="1:6" x14ac:dyDescent="0.25">
      <c r="A639" t="str">
        <f t="shared" si="148"/>
        <v>eshamaharishi</v>
      </c>
      <c r="C639">
        <v>0.28499999999999998</v>
      </c>
      <c r="D639" t="s">
        <v>18</v>
      </c>
      <c r="E639">
        <f t="shared" si="150"/>
        <v>70</v>
      </c>
      <c r="F639">
        <f t="shared" si="135"/>
        <v>19.95</v>
      </c>
    </row>
    <row r="640" spans="1:6" x14ac:dyDescent="0.25">
      <c r="A640" t="str">
        <f t="shared" si="148"/>
        <v>eshamaharishi</v>
      </c>
      <c r="C640">
        <v>0.224</v>
      </c>
      <c r="D640" t="s">
        <v>33</v>
      </c>
      <c r="E640">
        <f t="shared" si="150"/>
        <v>70</v>
      </c>
      <c r="F640">
        <f t="shared" si="135"/>
        <v>15.68</v>
      </c>
    </row>
    <row r="641" spans="1:6" x14ac:dyDescent="0.25">
      <c r="A641" t="str">
        <f t="shared" si="148"/>
        <v>eshamaharishi</v>
      </c>
      <c r="E641">
        <f t="shared" si="150"/>
        <v>70</v>
      </c>
      <c r="F641">
        <f t="shared" si="135"/>
        <v>0</v>
      </c>
    </row>
    <row r="642" spans="1:6" x14ac:dyDescent="0.25">
      <c r="A642" t="str">
        <f t="shared" si="148"/>
        <v>eshamaharishi</v>
      </c>
      <c r="B642" t="s">
        <v>225</v>
      </c>
      <c r="E642">
        <v>199</v>
      </c>
      <c r="F642">
        <f t="shared" si="135"/>
        <v>0</v>
      </c>
    </row>
    <row r="643" spans="1:6" x14ac:dyDescent="0.25">
      <c r="A643" t="str">
        <f t="shared" si="148"/>
        <v>eshamaharishi</v>
      </c>
      <c r="E643">
        <f t="shared" ref="E643:E652" si="151">E642</f>
        <v>199</v>
      </c>
      <c r="F643">
        <f t="shared" ref="F643:F706" si="152">E643*C643</f>
        <v>0</v>
      </c>
    </row>
    <row r="644" spans="1:6" x14ac:dyDescent="0.25">
      <c r="A644" t="str">
        <f t="shared" si="148"/>
        <v>eshamaharishi</v>
      </c>
      <c r="C644">
        <v>0.78300000000000003</v>
      </c>
      <c r="D644" t="s">
        <v>33</v>
      </c>
      <c r="E644">
        <f t="shared" si="151"/>
        <v>199</v>
      </c>
      <c r="F644">
        <f t="shared" si="152"/>
        <v>155.81700000000001</v>
      </c>
    </row>
    <row r="645" spans="1:6" x14ac:dyDescent="0.25">
      <c r="A645" t="str">
        <f t="shared" si="148"/>
        <v>eshamaharishi</v>
      </c>
      <c r="C645">
        <v>0.216</v>
      </c>
      <c r="D645" t="s">
        <v>63</v>
      </c>
      <c r="E645">
        <f t="shared" si="151"/>
        <v>199</v>
      </c>
      <c r="F645">
        <f t="shared" si="152"/>
        <v>42.984000000000002</v>
      </c>
    </row>
    <row r="646" spans="1:6" x14ac:dyDescent="0.25">
      <c r="A646" t="s">
        <v>748</v>
      </c>
      <c r="E646">
        <f t="shared" si="151"/>
        <v>199</v>
      </c>
      <c r="F646">
        <f t="shared" si="152"/>
        <v>0</v>
      </c>
    </row>
    <row r="647" spans="1:6" x14ac:dyDescent="0.25">
      <c r="A647" t="str">
        <f t="shared" ref="A647:A683" si="153">A646</f>
        <v>Greg Studer</v>
      </c>
      <c r="B647" t="s">
        <v>228</v>
      </c>
      <c r="E647">
        <f t="shared" si="151"/>
        <v>199</v>
      </c>
      <c r="F647">
        <f t="shared" si="152"/>
        <v>0</v>
      </c>
    </row>
    <row r="648" spans="1:6" x14ac:dyDescent="0.25">
      <c r="A648" t="str">
        <f t="shared" si="153"/>
        <v>Greg Studer</v>
      </c>
      <c r="E648">
        <f t="shared" si="151"/>
        <v>199</v>
      </c>
      <c r="F648">
        <f t="shared" si="152"/>
        <v>0</v>
      </c>
    </row>
    <row r="649" spans="1:6" x14ac:dyDescent="0.25">
      <c r="A649" t="str">
        <f t="shared" si="153"/>
        <v>Greg Studer</v>
      </c>
      <c r="C649">
        <v>0.80900000000000005</v>
      </c>
      <c r="D649" t="s">
        <v>26</v>
      </c>
      <c r="E649">
        <f t="shared" si="151"/>
        <v>199</v>
      </c>
      <c r="F649">
        <f t="shared" si="152"/>
        <v>160.99100000000001</v>
      </c>
    </row>
    <row r="650" spans="1:6" x14ac:dyDescent="0.25">
      <c r="A650" t="str">
        <f t="shared" si="153"/>
        <v>Greg Studer</v>
      </c>
      <c r="C650">
        <v>0.11799999999999999</v>
      </c>
      <c r="D650" t="s">
        <v>229</v>
      </c>
      <c r="E650">
        <f t="shared" si="151"/>
        <v>199</v>
      </c>
      <c r="F650">
        <f t="shared" si="152"/>
        <v>23.481999999999999</v>
      </c>
    </row>
    <row r="651" spans="1:6" x14ac:dyDescent="0.25">
      <c r="A651" t="str">
        <f t="shared" si="153"/>
        <v>Greg Studer</v>
      </c>
      <c r="C651">
        <v>7.1999999999999995E-2</v>
      </c>
      <c r="D651" t="s">
        <v>161</v>
      </c>
      <c r="E651">
        <f t="shared" si="151"/>
        <v>199</v>
      </c>
      <c r="F651">
        <f t="shared" si="152"/>
        <v>14.327999999999999</v>
      </c>
    </row>
    <row r="652" spans="1:6" x14ac:dyDescent="0.25">
      <c r="A652" t="str">
        <f t="shared" si="153"/>
        <v>Greg Studer</v>
      </c>
      <c r="E652">
        <f t="shared" si="151"/>
        <v>199</v>
      </c>
      <c r="F652">
        <f t="shared" si="152"/>
        <v>0</v>
      </c>
    </row>
    <row r="653" spans="1:6" x14ac:dyDescent="0.25">
      <c r="A653" t="str">
        <f t="shared" si="153"/>
        <v>Greg Studer</v>
      </c>
      <c r="B653" t="s">
        <v>230</v>
      </c>
      <c r="E653">
        <v>256</v>
      </c>
      <c r="F653">
        <f t="shared" si="152"/>
        <v>0</v>
      </c>
    </row>
    <row r="654" spans="1:6" x14ac:dyDescent="0.25">
      <c r="A654" t="str">
        <f t="shared" si="153"/>
        <v>Greg Studer</v>
      </c>
      <c r="E654">
        <f t="shared" ref="E654:E658" si="154">E653</f>
        <v>256</v>
      </c>
      <c r="F654">
        <f t="shared" si="152"/>
        <v>0</v>
      </c>
    </row>
    <row r="655" spans="1:6" x14ac:dyDescent="0.25">
      <c r="A655" t="str">
        <f t="shared" si="153"/>
        <v>Greg Studer</v>
      </c>
      <c r="C655">
        <v>0.157</v>
      </c>
      <c r="D655" t="s">
        <v>109</v>
      </c>
      <c r="E655">
        <f t="shared" si="154"/>
        <v>256</v>
      </c>
      <c r="F655">
        <f t="shared" si="152"/>
        <v>40.192</v>
      </c>
    </row>
    <row r="656" spans="1:6" x14ac:dyDescent="0.25">
      <c r="A656" t="str">
        <f t="shared" si="153"/>
        <v>Greg Studer</v>
      </c>
      <c r="C656">
        <v>0.77</v>
      </c>
      <c r="D656" t="s">
        <v>40</v>
      </c>
      <c r="E656">
        <f t="shared" si="154"/>
        <v>256</v>
      </c>
      <c r="F656">
        <f t="shared" si="152"/>
        <v>197.12</v>
      </c>
    </row>
    <row r="657" spans="1:6" x14ac:dyDescent="0.25">
      <c r="A657" t="str">
        <f t="shared" si="153"/>
        <v>Greg Studer</v>
      </c>
      <c r="C657">
        <v>7.0999999999999994E-2</v>
      </c>
      <c r="D657" t="s">
        <v>43</v>
      </c>
      <c r="E657">
        <f t="shared" si="154"/>
        <v>256</v>
      </c>
      <c r="F657">
        <f t="shared" si="152"/>
        <v>18.175999999999998</v>
      </c>
    </row>
    <row r="658" spans="1:6" x14ac:dyDescent="0.25">
      <c r="A658" t="str">
        <f t="shared" si="153"/>
        <v>Greg Studer</v>
      </c>
      <c r="E658">
        <f t="shared" si="154"/>
        <v>256</v>
      </c>
      <c r="F658">
        <f t="shared" si="152"/>
        <v>0</v>
      </c>
    </row>
    <row r="659" spans="1:6" x14ac:dyDescent="0.25">
      <c r="A659" t="str">
        <f t="shared" si="153"/>
        <v>Greg Studer</v>
      </c>
      <c r="B659" t="s">
        <v>231</v>
      </c>
      <c r="E659">
        <v>2</v>
      </c>
      <c r="F659">
        <f t="shared" si="152"/>
        <v>0</v>
      </c>
    </row>
    <row r="660" spans="1:6" x14ac:dyDescent="0.25">
      <c r="A660" t="str">
        <f t="shared" si="153"/>
        <v>Greg Studer</v>
      </c>
      <c r="E660">
        <f t="shared" ref="E660:E662" si="155">E659</f>
        <v>2</v>
      </c>
      <c r="F660">
        <f t="shared" si="152"/>
        <v>0</v>
      </c>
    </row>
    <row r="661" spans="1:6" x14ac:dyDescent="0.25">
      <c r="A661" t="str">
        <f t="shared" si="153"/>
        <v>Greg Studer</v>
      </c>
      <c r="C661">
        <v>1</v>
      </c>
      <c r="D661" t="s">
        <v>229</v>
      </c>
      <c r="E661">
        <f t="shared" si="155"/>
        <v>2</v>
      </c>
      <c r="F661">
        <f t="shared" si="152"/>
        <v>2</v>
      </c>
    </row>
    <row r="662" spans="1:6" x14ac:dyDescent="0.25">
      <c r="A662" t="str">
        <f t="shared" si="153"/>
        <v>Greg Studer</v>
      </c>
      <c r="E662">
        <f t="shared" si="155"/>
        <v>2</v>
      </c>
      <c r="F662">
        <f t="shared" si="152"/>
        <v>0</v>
      </c>
    </row>
    <row r="663" spans="1:6" x14ac:dyDescent="0.25">
      <c r="A663" t="str">
        <f t="shared" si="153"/>
        <v>Greg Studer</v>
      </c>
      <c r="B663" t="s">
        <v>232</v>
      </c>
      <c r="E663">
        <v>1269</v>
      </c>
      <c r="F663">
        <f t="shared" si="152"/>
        <v>0</v>
      </c>
    </row>
    <row r="664" spans="1:6" x14ac:dyDescent="0.25">
      <c r="A664" t="str">
        <f t="shared" si="153"/>
        <v>Greg Studer</v>
      </c>
      <c r="E664">
        <f t="shared" ref="E664:E673" si="156">E663</f>
        <v>1269</v>
      </c>
      <c r="F664">
        <f t="shared" si="152"/>
        <v>0</v>
      </c>
    </row>
    <row r="665" spans="1:6" x14ac:dyDescent="0.25">
      <c r="A665" t="str">
        <f t="shared" si="153"/>
        <v>Greg Studer</v>
      </c>
      <c r="C665">
        <v>5.7000000000000002E-2</v>
      </c>
      <c r="D665" t="s">
        <v>26</v>
      </c>
      <c r="E665">
        <f t="shared" si="156"/>
        <v>1269</v>
      </c>
      <c r="F665">
        <f t="shared" si="152"/>
        <v>72.332999999999998</v>
      </c>
    </row>
    <row r="666" spans="1:6" x14ac:dyDescent="0.25">
      <c r="A666" t="str">
        <f t="shared" si="153"/>
        <v>Greg Studer</v>
      </c>
      <c r="C666">
        <v>0.32300000000000001</v>
      </c>
      <c r="D666" t="s">
        <v>154</v>
      </c>
      <c r="E666">
        <f t="shared" si="156"/>
        <v>1269</v>
      </c>
      <c r="F666">
        <f t="shared" si="152"/>
        <v>409.887</v>
      </c>
    </row>
    <row r="667" spans="1:6" x14ac:dyDescent="0.25">
      <c r="A667" t="str">
        <f t="shared" si="153"/>
        <v>Greg Studer</v>
      </c>
      <c r="C667">
        <v>0.22900000000000001</v>
      </c>
      <c r="D667" t="s">
        <v>229</v>
      </c>
      <c r="E667">
        <f t="shared" si="156"/>
        <v>1269</v>
      </c>
      <c r="F667">
        <f t="shared" si="152"/>
        <v>290.601</v>
      </c>
    </row>
    <row r="668" spans="1:6" x14ac:dyDescent="0.25">
      <c r="A668" t="str">
        <f t="shared" si="153"/>
        <v>Greg Studer</v>
      </c>
      <c r="C668">
        <v>4.2999999999999997E-2</v>
      </c>
      <c r="D668" t="s">
        <v>130</v>
      </c>
      <c r="E668">
        <f t="shared" si="156"/>
        <v>1269</v>
      </c>
      <c r="F668">
        <f t="shared" si="152"/>
        <v>54.566999999999993</v>
      </c>
    </row>
    <row r="669" spans="1:6" x14ac:dyDescent="0.25">
      <c r="A669" t="str">
        <f t="shared" si="153"/>
        <v>Greg Studer</v>
      </c>
      <c r="C669">
        <v>3.4000000000000002E-2</v>
      </c>
      <c r="D669" t="s">
        <v>161</v>
      </c>
      <c r="E669">
        <f t="shared" si="156"/>
        <v>1269</v>
      </c>
      <c r="F669">
        <f t="shared" si="152"/>
        <v>43.146000000000001</v>
      </c>
    </row>
    <row r="670" spans="1:6" x14ac:dyDescent="0.25">
      <c r="A670" t="str">
        <f t="shared" si="153"/>
        <v>Greg Studer</v>
      </c>
      <c r="C670">
        <v>0.23499999999999999</v>
      </c>
      <c r="D670" t="s">
        <v>152</v>
      </c>
      <c r="E670">
        <f t="shared" si="156"/>
        <v>1269</v>
      </c>
      <c r="F670">
        <f t="shared" si="152"/>
        <v>298.21499999999997</v>
      </c>
    </row>
    <row r="671" spans="1:6" x14ac:dyDescent="0.25">
      <c r="A671" t="str">
        <f t="shared" si="153"/>
        <v>Greg Studer</v>
      </c>
      <c r="C671">
        <v>6.3E-2</v>
      </c>
      <c r="D671" t="s">
        <v>15</v>
      </c>
      <c r="E671">
        <f t="shared" si="156"/>
        <v>1269</v>
      </c>
      <c r="F671">
        <f t="shared" si="152"/>
        <v>79.947000000000003</v>
      </c>
    </row>
    <row r="672" spans="1:6" x14ac:dyDescent="0.25">
      <c r="A672" t="str">
        <f t="shared" si="153"/>
        <v>Greg Studer</v>
      </c>
      <c r="C672">
        <v>1.2E-2</v>
      </c>
      <c r="D672" t="s">
        <v>63</v>
      </c>
      <c r="E672">
        <f t="shared" si="156"/>
        <v>1269</v>
      </c>
      <c r="F672">
        <f t="shared" si="152"/>
        <v>15.228</v>
      </c>
    </row>
    <row r="673" spans="1:6" x14ac:dyDescent="0.25">
      <c r="A673" t="str">
        <f t="shared" si="153"/>
        <v>Greg Studer</v>
      </c>
      <c r="E673">
        <f t="shared" si="156"/>
        <v>1269</v>
      </c>
      <c r="F673">
        <f t="shared" si="152"/>
        <v>0</v>
      </c>
    </row>
    <row r="674" spans="1:6" x14ac:dyDescent="0.25">
      <c r="A674" t="str">
        <f t="shared" si="153"/>
        <v>Greg Studer</v>
      </c>
      <c r="B674" t="s">
        <v>233</v>
      </c>
      <c r="E674">
        <v>66</v>
      </c>
      <c r="F674">
        <f t="shared" si="152"/>
        <v>0</v>
      </c>
    </row>
    <row r="675" spans="1:6" x14ac:dyDescent="0.25">
      <c r="A675" t="str">
        <f t="shared" si="153"/>
        <v>Greg Studer</v>
      </c>
      <c r="E675">
        <f t="shared" ref="E675:E679" si="157">E674</f>
        <v>66</v>
      </c>
      <c r="F675">
        <f t="shared" si="152"/>
        <v>0</v>
      </c>
    </row>
    <row r="676" spans="1:6" x14ac:dyDescent="0.25">
      <c r="A676" t="str">
        <f t="shared" si="153"/>
        <v>Greg Studer</v>
      </c>
      <c r="C676">
        <v>0.28599999999999998</v>
      </c>
      <c r="D676" t="s">
        <v>109</v>
      </c>
      <c r="E676">
        <f t="shared" si="157"/>
        <v>66</v>
      </c>
      <c r="F676">
        <f t="shared" si="152"/>
        <v>18.875999999999998</v>
      </c>
    </row>
    <row r="677" spans="1:6" x14ac:dyDescent="0.25">
      <c r="A677" t="str">
        <f t="shared" si="153"/>
        <v>Greg Studer</v>
      </c>
      <c r="C677">
        <v>0.35499999999999998</v>
      </c>
      <c r="D677" t="s">
        <v>234</v>
      </c>
      <c r="E677">
        <f t="shared" si="157"/>
        <v>66</v>
      </c>
      <c r="F677">
        <f t="shared" si="152"/>
        <v>23.43</v>
      </c>
    </row>
    <row r="678" spans="1:6" x14ac:dyDescent="0.25">
      <c r="A678" t="str">
        <f t="shared" si="153"/>
        <v>Greg Studer</v>
      </c>
      <c r="C678">
        <v>0.35799999999999998</v>
      </c>
      <c r="D678" t="s">
        <v>43</v>
      </c>
      <c r="E678">
        <f t="shared" si="157"/>
        <v>66</v>
      </c>
      <c r="F678">
        <f t="shared" si="152"/>
        <v>23.628</v>
      </c>
    </row>
    <row r="679" spans="1:6" x14ac:dyDescent="0.25">
      <c r="A679" t="str">
        <f t="shared" si="153"/>
        <v>Greg Studer</v>
      </c>
      <c r="E679">
        <f t="shared" si="157"/>
        <v>66</v>
      </c>
      <c r="F679">
        <f t="shared" si="152"/>
        <v>0</v>
      </c>
    </row>
    <row r="680" spans="1:6" x14ac:dyDescent="0.25">
      <c r="A680" t="str">
        <f t="shared" si="153"/>
        <v>Greg Studer</v>
      </c>
      <c r="B680" t="s">
        <v>235</v>
      </c>
      <c r="E680">
        <v>467</v>
      </c>
      <c r="F680">
        <f t="shared" si="152"/>
        <v>0</v>
      </c>
    </row>
    <row r="681" spans="1:6" x14ac:dyDescent="0.25">
      <c r="A681" t="str">
        <f t="shared" si="153"/>
        <v>Greg Studer</v>
      </c>
      <c r="E681">
        <f t="shared" ref="E681:E684" si="158">E680</f>
        <v>467</v>
      </c>
      <c r="F681">
        <f t="shared" si="152"/>
        <v>0</v>
      </c>
    </row>
    <row r="682" spans="1:6" x14ac:dyDescent="0.25">
      <c r="A682" t="str">
        <f t="shared" si="153"/>
        <v>Greg Studer</v>
      </c>
      <c r="C682">
        <v>0.755</v>
      </c>
      <c r="D682" t="s">
        <v>109</v>
      </c>
      <c r="E682">
        <f t="shared" si="158"/>
        <v>467</v>
      </c>
      <c r="F682">
        <f t="shared" si="152"/>
        <v>352.58499999999998</v>
      </c>
    </row>
    <row r="683" spans="1:6" x14ac:dyDescent="0.25">
      <c r="A683" t="str">
        <f t="shared" si="153"/>
        <v>Greg Studer</v>
      </c>
      <c r="C683">
        <v>0.24399999999999999</v>
      </c>
      <c r="D683" t="s">
        <v>43</v>
      </c>
      <c r="E683">
        <f t="shared" si="158"/>
        <v>467</v>
      </c>
      <c r="F683">
        <f t="shared" si="152"/>
        <v>113.94799999999999</v>
      </c>
    </row>
    <row r="684" spans="1:6" x14ac:dyDescent="0.25">
      <c r="A684" t="s">
        <v>749</v>
      </c>
      <c r="E684">
        <f t="shared" si="158"/>
        <v>467</v>
      </c>
      <c r="F684">
        <f t="shared" si="152"/>
        <v>0</v>
      </c>
    </row>
    <row r="685" spans="1:6" x14ac:dyDescent="0.25">
      <c r="A685" t="str">
        <f t="shared" ref="A685:A716" si="159">A684</f>
        <v>Hari Khalsa</v>
      </c>
      <c r="B685" t="s">
        <v>238</v>
      </c>
      <c r="E685">
        <v>2</v>
      </c>
      <c r="F685">
        <f t="shared" si="152"/>
        <v>0</v>
      </c>
    </row>
    <row r="686" spans="1:6" x14ac:dyDescent="0.25">
      <c r="A686" t="str">
        <f t="shared" si="159"/>
        <v>Hari Khalsa</v>
      </c>
      <c r="E686">
        <f t="shared" ref="E686:E688" si="160">E685</f>
        <v>2</v>
      </c>
      <c r="F686">
        <f t="shared" si="152"/>
        <v>0</v>
      </c>
    </row>
    <row r="687" spans="1:6" x14ac:dyDescent="0.25">
      <c r="A687" t="str">
        <f t="shared" si="159"/>
        <v>Hari Khalsa</v>
      </c>
      <c r="C687">
        <v>1</v>
      </c>
      <c r="D687" t="s">
        <v>63</v>
      </c>
      <c r="E687">
        <f t="shared" si="160"/>
        <v>2</v>
      </c>
      <c r="F687">
        <f t="shared" si="152"/>
        <v>2</v>
      </c>
    </row>
    <row r="688" spans="1:6" x14ac:dyDescent="0.25">
      <c r="A688" t="str">
        <f t="shared" si="159"/>
        <v>Hari Khalsa</v>
      </c>
      <c r="E688">
        <f t="shared" si="160"/>
        <v>2</v>
      </c>
      <c r="F688">
        <f t="shared" si="152"/>
        <v>0</v>
      </c>
    </row>
    <row r="689" spans="1:6" x14ac:dyDescent="0.25">
      <c r="A689" t="str">
        <f t="shared" si="159"/>
        <v>Hari Khalsa</v>
      </c>
      <c r="B689" t="s">
        <v>239</v>
      </c>
      <c r="E689">
        <v>991</v>
      </c>
      <c r="F689">
        <f t="shared" si="152"/>
        <v>0</v>
      </c>
    </row>
    <row r="690" spans="1:6" x14ac:dyDescent="0.25">
      <c r="A690" t="str">
        <f t="shared" si="159"/>
        <v>Hari Khalsa</v>
      </c>
      <c r="E690">
        <f t="shared" ref="E690:E696" si="161">E689</f>
        <v>991</v>
      </c>
      <c r="F690">
        <f t="shared" si="152"/>
        <v>0</v>
      </c>
    </row>
    <row r="691" spans="1:6" x14ac:dyDescent="0.25">
      <c r="A691" t="str">
        <f t="shared" si="159"/>
        <v>Hari Khalsa</v>
      </c>
      <c r="C691">
        <v>0.47399999999999998</v>
      </c>
      <c r="D691" t="s">
        <v>10</v>
      </c>
      <c r="E691">
        <f t="shared" si="161"/>
        <v>991</v>
      </c>
      <c r="F691">
        <f t="shared" si="152"/>
        <v>469.73399999999998</v>
      </c>
    </row>
    <row r="692" spans="1:6" x14ac:dyDescent="0.25">
      <c r="A692" t="str">
        <f t="shared" si="159"/>
        <v>Hari Khalsa</v>
      </c>
      <c r="C692">
        <v>0.46500000000000002</v>
      </c>
      <c r="D692" t="s">
        <v>11</v>
      </c>
      <c r="E692">
        <f t="shared" si="161"/>
        <v>991</v>
      </c>
      <c r="F692">
        <f t="shared" si="152"/>
        <v>460.815</v>
      </c>
    </row>
    <row r="693" spans="1:6" x14ac:dyDescent="0.25">
      <c r="A693" t="str">
        <f t="shared" si="159"/>
        <v>Hari Khalsa</v>
      </c>
      <c r="C693">
        <v>4.2000000000000003E-2</v>
      </c>
      <c r="D693" t="s">
        <v>14</v>
      </c>
      <c r="E693">
        <f t="shared" si="161"/>
        <v>991</v>
      </c>
      <c r="F693">
        <f t="shared" si="152"/>
        <v>41.622</v>
      </c>
    </row>
    <row r="694" spans="1:6" x14ac:dyDescent="0.25">
      <c r="A694" t="str">
        <f t="shared" si="159"/>
        <v>Hari Khalsa</v>
      </c>
      <c r="C694">
        <v>1.4999999999999999E-2</v>
      </c>
      <c r="D694" t="s">
        <v>50</v>
      </c>
      <c r="E694">
        <f t="shared" si="161"/>
        <v>991</v>
      </c>
      <c r="F694">
        <f t="shared" si="152"/>
        <v>14.865</v>
      </c>
    </row>
    <row r="695" spans="1:6" x14ac:dyDescent="0.25">
      <c r="A695" t="str">
        <f t="shared" si="159"/>
        <v>Hari Khalsa</v>
      </c>
      <c r="C695">
        <v>2E-3</v>
      </c>
      <c r="D695" t="s">
        <v>63</v>
      </c>
      <c r="E695">
        <f t="shared" si="161"/>
        <v>991</v>
      </c>
      <c r="F695">
        <f t="shared" si="152"/>
        <v>1.982</v>
      </c>
    </row>
    <row r="696" spans="1:6" x14ac:dyDescent="0.25">
      <c r="A696" t="str">
        <f t="shared" si="159"/>
        <v>Hari Khalsa</v>
      </c>
      <c r="E696">
        <f t="shared" si="161"/>
        <v>991</v>
      </c>
      <c r="F696">
        <f t="shared" si="152"/>
        <v>0</v>
      </c>
    </row>
    <row r="697" spans="1:6" x14ac:dyDescent="0.25">
      <c r="A697" t="str">
        <f t="shared" si="159"/>
        <v>Hari Khalsa</v>
      </c>
      <c r="B697" t="s">
        <v>240</v>
      </c>
      <c r="E697">
        <v>358</v>
      </c>
      <c r="F697">
        <f t="shared" si="152"/>
        <v>0</v>
      </c>
    </row>
    <row r="698" spans="1:6" x14ac:dyDescent="0.25">
      <c r="A698" t="str">
        <f t="shared" si="159"/>
        <v>Hari Khalsa</v>
      </c>
      <c r="E698">
        <f t="shared" ref="E698:E706" si="162">E697</f>
        <v>358</v>
      </c>
      <c r="F698">
        <f t="shared" si="152"/>
        <v>0</v>
      </c>
    </row>
    <row r="699" spans="1:6" x14ac:dyDescent="0.25">
      <c r="A699" t="str">
        <f t="shared" si="159"/>
        <v>Hari Khalsa</v>
      </c>
      <c r="C699">
        <v>2E-3</v>
      </c>
      <c r="D699" t="s">
        <v>154</v>
      </c>
      <c r="E699">
        <f t="shared" si="162"/>
        <v>358</v>
      </c>
      <c r="F699">
        <f t="shared" si="152"/>
        <v>0.71599999999999997</v>
      </c>
    </row>
    <row r="700" spans="1:6" x14ac:dyDescent="0.25">
      <c r="A700" t="str">
        <f t="shared" si="159"/>
        <v>Hari Khalsa</v>
      </c>
      <c r="C700">
        <v>1.4999999999999999E-2</v>
      </c>
      <c r="D700" t="s">
        <v>159</v>
      </c>
      <c r="E700">
        <f t="shared" si="162"/>
        <v>358</v>
      </c>
      <c r="F700">
        <f t="shared" si="152"/>
        <v>5.37</v>
      </c>
    </row>
    <row r="701" spans="1:6" x14ac:dyDescent="0.25">
      <c r="A701" t="str">
        <f t="shared" si="159"/>
        <v>Hari Khalsa</v>
      </c>
      <c r="C701">
        <v>0.39800000000000002</v>
      </c>
      <c r="D701" t="s">
        <v>10</v>
      </c>
      <c r="E701">
        <f t="shared" si="162"/>
        <v>358</v>
      </c>
      <c r="F701">
        <f t="shared" si="152"/>
        <v>142.48400000000001</v>
      </c>
    </row>
    <row r="702" spans="1:6" x14ac:dyDescent="0.25">
      <c r="A702" t="str">
        <f t="shared" si="159"/>
        <v>Hari Khalsa</v>
      </c>
      <c r="C702">
        <v>0.34200000000000003</v>
      </c>
      <c r="D702" t="s">
        <v>11</v>
      </c>
      <c r="E702">
        <f t="shared" si="162"/>
        <v>358</v>
      </c>
      <c r="F702">
        <f t="shared" si="152"/>
        <v>122.43600000000001</v>
      </c>
    </row>
    <row r="703" spans="1:6" x14ac:dyDescent="0.25">
      <c r="A703" t="str">
        <f t="shared" si="159"/>
        <v>Hari Khalsa</v>
      </c>
      <c r="C703">
        <v>7.0000000000000001E-3</v>
      </c>
      <c r="D703" t="s">
        <v>12</v>
      </c>
      <c r="E703">
        <f t="shared" si="162"/>
        <v>358</v>
      </c>
      <c r="F703">
        <f t="shared" si="152"/>
        <v>2.5060000000000002</v>
      </c>
    </row>
    <row r="704" spans="1:6" x14ac:dyDescent="0.25">
      <c r="A704" t="str">
        <f t="shared" si="159"/>
        <v>Hari Khalsa</v>
      </c>
      <c r="C704">
        <v>0.23</v>
      </c>
      <c r="D704" t="s">
        <v>14</v>
      </c>
      <c r="E704">
        <f t="shared" si="162"/>
        <v>358</v>
      </c>
      <c r="F704">
        <f t="shared" si="152"/>
        <v>82.34</v>
      </c>
    </row>
    <row r="705" spans="1:6" x14ac:dyDescent="0.25">
      <c r="A705" t="str">
        <f t="shared" si="159"/>
        <v>Hari Khalsa</v>
      </c>
      <c r="C705">
        <v>2E-3</v>
      </c>
      <c r="D705" t="s">
        <v>15</v>
      </c>
      <c r="E705">
        <f t="shared" si="162"/>
        <v>358</v>
      </c>
      <c r="F705">
        <f t="shared" si="152"/>
        <v>0.71599999999999997</v>
      </c>
    </row>
    <row r="706" spans="1:6" x14ac:dyDescent="0.25">
      <c r="A706" t="str">
        <f t="shared" si="159"/>
        <v>Hari Khalsa</v>
      </c>
      <c r="E706">
        <f t="shared" si="162"/>
        <v>358</v>
      </c>
      <c r="F706">
        <f t="shared" si="152"/>
        <v>0</v>
      </c>
    </row>
    <row r="707" spans="1:6" x14ac:dyDescent="0.25">
      <c r="A707" t="str">
        <f t="shared" si="159"/>
        <v>Hari Khalsa</v>
      </c>
      <c r="B707" t="s">
        <v>241</v>
      </c>
      <c r="E707">
        <v>51</v>
      </c>
      <c r="F707">
        <f t="shared" ref="F707:F770" si="163">E707*C707</f>
        <v>0</v>
      </c>
    </row>
    <row r="708" spans="1:6" x14ac:dyDescent="0.25">
      <c r="A708" t="str">
        <f t="shared" si="159"/>
        <v>Hari Khalsa</v>
      </c>
      <c r="E708">
        <f t="shared" ref="E708:E711" si="164">E707</f>
        <v>51</v>
      </c>
      <c r="F708">
        <f t="shared" si="163"/>
        <v>0</v>
      </c>
    </row>
    <row r="709" spans="1:6" x14ac:dyDescent="0.25">
      <c r="A709" t="str">
        <f t="shared" si="159"/>
        <v>Hari Khalsa</v>
      </c>
      <c r="C709">
        <v>0.90200000000000002</v>
      </c>
      <c r="D709" t="s">
        <v>15</v>
      </c>
      <c r="E709">
        <f t="shared" si="164"/>
        <v>51</v>
      </c>
      <c r="F709">
        <f t="shared" si="163"/>
        <v>46.002000000000002</v>
      </c>
    </row>
    <row r="710" spans="1:6" x14ac:dyDescent="0.25">
      <c r="A710" t="str">
        <f t="shared" si="159"/>
        <v>Hari Khalsa</v>
      </c>
      <c r="C710">
        <v>9.7000000000000003E-2</v>
      </c>
      <c r="D710" t="s">
        <v>43</v>
      </c>
      <c r="E710">
        <f t="shared" si="164"/>
        <v>51</v>
      </c>
      <c r="F710">
        <f t="shared" si="163"/>
        <v>4.9470000000000001</v>
      </c>
    </row>
    <row r="711" spans="1:6" x14ac:dyDescent="0.25">
      <c r="A711" t="str">
        <f t="shared" si="159"/>
        <v>Hari Khalsa</v>
      </c>
      <c r="E711">
        <f t="shared" si="164"/>
        <v>51</v>
      </c>
      <c r="F711">
        <f t="shared" si="163"/>
        <v>0</v>
      </c>
    </row>
    <row r="712" spans="1:6" x14ac:dyDescent="0.25">
      <c r="A712" t="str">
        <f t="shared" si="159"/>
        <v>Hari Khalsa</v>
      </c>
      <c r="B712" t="s">
        <v>242</v>
      </c>
      <c r="E712">
        <v>3</v>
      </c>
      <c r="F712">
        <f t="shared" si="163"/>
        <v>0</v>
      </c>
    </row>
    <row r="713" spans="1:6" x14ac:dyDescent="0.25">
      <c r="A713" t="str">
        <f t="shared" si="159"/>
        <v>Hari Khalsa</v>
      </c>
      <c r="E713">
        <f t="shared" ref="E713:E715" si="165">E712</f>
        <v>3</v>
      </c>
      <c r="F713">
        <f t="shared" si="163"/>
        <v>0</v>
      </c>
    </row>
    <row r="714" spans="1:6" x14ac:dyDescent="0.25">
      <c r="A714" t="str">
        <f t="shared" si="159"/>
        <v>Hari Khalsa</v>
      </c>
      <c r="C714">
        <v>1</v>
      </c>
      <c r="D714" t="s">
        <v>189</v>
      </c>
      <c r="E714">
        <f t="shared" si="165"/>
        <v>3</v>
      </c>
      <c r="F714">
        <f t="shared" si="163"/>
        <v>3</v>
      </c>
    </row>
    <row r="715" spans="1:6" x14ac:dyDescent="0.25">
      <c r="A715" t="str">
        <f t="shared" si="159"/>
        <v>Hari Khalsa</v>
      </c>
      <c r="E715">
        <f t="shared" si="165"/>
        <v>3</v>
      </c>
      <c r="F715">
        <f t="shared" si="163"/>
        <v>0</v>
      </c>
    </row>
    <row r="716" spans="1:6" x14ac:dyDescent="0.25">
      <c r="A716" t="str">
        <f t="shared" si="159"/>
        <v>Hari Khalsa</v>
      </c>
      <c r="B716" t="s">
        <v>243</v>
      </c>
      <c r="E716">
        <v>535</v>
      </c>
      <c r="F716">
        <f t="shared" si="163"/>
        <v>0</v>
      </c>
    </row>
    <row r="717" spans="1:6" x14ac:dyDescent="0.25">
      <c r="A717" t="str">
        <f t="shared" ref="A717:A748" si="166">A716</f>
        <v>Hari Khalsa</v>
      </c>
      <c r="E717">
        <f t="shared" ref="E717:E721" si="167">E716</f>
        <v>535</v>
      </c>
      <c r="F717">
        <f t="shared" si="163"/>
        <v>0</v>
      </c>
    </row>
    <row r="718" spans="1:6" x14ac:dyDescent="0.25">
      <c r="A718" t="str">
        <f t="shared" si="166"/>
        <v>Hari Khalsa</v>
      </c>
      <c r="C718">
        <v>0.88500000000000001</v>
      </c>
      <c r="D718" t="s">
        <v>15</v>
      </c>
      <c r="E718">
        <f t="shared" si="167"/>
        <v>535</v>
      </c>
      <c r="F718">
        <f t="shared" si="163"/>
        <v>473.47500000000002</v>
      </c>
    </row>
    <row r="719" spans="1:6" x14ac:dyDescent="0.25">
      <c r="A719" t="str">
        <f t="shared" si="166"/>
        <v>Hari Khalsa</v>
      </c>
      <c r="C719">
        <v>0.112</v>
      </c>
      <c r="D719" t="s">
        <v>50</v>
      </c>
      <c r="E719">
        <f t="shared" si="167"/>
        <v>535</v>
      </c>
      <c r="F719">
        <f t="shared" si="163"/>
        <v>59.92</v>
      </c>
    </row>
    <row r="720" spans="1:6" x14ac:dyDescent="0.25">
      <c r="A720" t="str">
        <f t="shared" si="166"/>
        <v>Hari Khalsa</v>
      </c>
      <c r="C720">
        <v>2E-3</v>
      </c>
      <c r="D720" t="s">
        <v>63</v>
      </c>
      <c r="E720">
        <f t="shared" si="167"/>
        <v>535</v>
      </c>
      <c r="F720">
        <f t="shared" si="163"/>
        <v>1.07</v>
      </c>
    </row>
    <row r="721" spans="1:6" x14ac:dyDescent="0.25">
      <c r="A721" t="str">
        <f t="shared" si="166"/>
        <v>Hari Khalsa</v>
      </c>
      <c r="E721">
        <f t="shared" si="167"/>
        <v>535</v>
      </c>
      <c r="F721">
        <f t="shared" si="163"/>
        <v>0</v>
      </c>
    </row>
    <row r="722" spans="1:6" x14ac:dyDescent="0.25">
      <c r="A722" t="str">
        <f t="shared" si="166"/>
        <v>Hari Khalsa</v>
      </c>
      <c r="B722" t="s">
        <v>244</v>
      </c>
      <c r="E722">
        <v>100</v>
      </c>
      <c r="F722">
        <f t="shared" si="163"/>
        <v>0</v>
      </c>
    </row>
    <row r="723" spans="1:6" x14ac:dyDescent="0.25">
      <c r="A723" t="str">
        <f t="shared" si="166"/>
        <v>Hari Khalsa</v>
      </c>
      <c r="E723">
        <f t="shared" ref="E723:E734" si="168">E722</f>
        <v>100</v>
      </c>
      <c r="F723">
        <f t="shared" si="163"/>
        <v>0</v>
      </c>
    </row>
    <row r="724" spans="1:6" x14ac:dyDescent="0.25">
      <c r="A724" t="str">
        <f t="shared" si="166"/>
        <v>Hari Khalsa</v>
      </c>
      <c r="C724">
        <v>5.7000000000000002E-2</v>
      </c>
      <c r="D724" t="s">
        <v>9</v>
      </c>
      <c r="E724">
        <f t="shared" si="168"/>
        <v>100</v>
      </c>
      <c r="F724">
        <f t="shared" si="163"/>
        <v>5.7</v>
      </c>
    </row>
    <row r="725" spans="1:6" x14ac:dyDescent="0.25">
      <c r="A725" t="str">
        <f t="shared" si="166"/>
        <v>Hari Khalsa</v>
      </c>
      <c r="C725">
        <v>8.9999999999999993E-3</v>
      </c>
      <c r="D725" t="s">
        <v>135</v>
      </c>
      <c r="E725">
        <f t="shared" si="168"/>
        <v>100</v>
      </c>
      <c r="F725">
        <f t="shared" si="163"/>
        <v>0.89999999999999991</v>
      </c>
    </row>
    <row r="726" spans="1:6" x14ac:dyDescent="0.25">
      <c r="A726" t="str">
        <f t="shared" si="166"/>
        <v>Hari Khalsa</v>
      </c>
      <c r="C726">
        <v>8.3000000000000004E-2</v>
      </c>
      <c r="D726" t="s">
        <v>18</v>
      </c>
      <c r="E726">
        <f t="shared" si="168"/>
        <v>100</v>
      </c>
      <c r="F726">
        <f t="shared" si="163"/>
        <v>8.3000000000000007</v>
      </c>
    </row>
    <row r="727" spans="1:6" x14ac:dyDescent="0.25">
      <c r="A727" t="str">
        <f t="shared" si="166"/>
        <v>Hari Khalsa</v>
      </c>
      <c r="C727">
        <v>8.9999999999999993E-3</v>
      </c>
      <c r="D727" t="s">
        <v>130</v>
      </c>
      <c r="E727">
        <f t="shared" si="168"/>
        <v>100</v>
      </c>
      <c r="F727">
        <f t="shared" si="163"/>
        <v>0.89999999999999991</v>
      </c>
    </row>
    <row r="728" spans="1:6" x14ac:dyDescent="0.25">
      <c r="A728" t="str">
        <f t="shared" si="166"/>
        <v>Hari Khalsa</v>
      </c>
      <c r="C728">
        <v>8.9999999999999993E-3</v>
      </c>
      <c r="D728" t="s">
        <v>152</v>
      </c>
      <c r="E728">
        <f t="shared" si="168"/>
        <v>100</v>
      </c>
      <c r="F728">
        <f t="shared" si="163"/>
        <v>0.89999999999999991</v>
      </c>
    </row>
    <row r="729" spans="1:6" x14ac:dyDescent="0.25">
      <c r="A729" t="str">
        <f t="shared" si="166"/>
        <v>Hari Khalsa</v>
      </c>
      <c r="C729">
        <v>8.9999999999999993E-3</v>
      </c>
      <c r="D729" t="s">
        <v>10</v>
      </c>
      <c r="E729">
        <f t="shared" si="168"/>
        <v>100</v>
      </c>
      <c r="F729">
        <f t="shared" si="163"/>
        <v>0.89999999999999991</v>
      </c>
    </row>
    <row r="730" spans="1:6" x14ac:dyDescent="0.25">
      <c r="A730" t="str">
        <f t="shared" si="166"/>
        <v>Hari Khalsa</v>
      </c>
      <c r="C730">
        <v>8.9999999999999993E-3</v>
      </c>
      <c r="D730" t="s">
        <v>14</v>
      </c>
      <c r="E730">
        <f t="shared" si="168"/>
        <v>100</v>
      </c>
      <c r="F730">
        <f t="shared" si="163"/>
        <v>0.89999999999999991</v>
      </c>
    </row>
    <row r="731" spans="1:6" x14ac:dyDescent="0.25">
      <c r="A731" t="str">
        <f t="shared" si="166"/>
        <v>Hari Khalsa</v>
      </c>
      <c r="C731">
        <v>0.30099999999999999</v>
      </c>
      <c r="D731" t="s">
        <v>15</v>
      </c>
      <c r="E731">
        <f t="shared" si="168"/>
        <v>100</v>
      </c>
      <c r="F731">
        <f t="shared" si="163"/>
        <v>30.099999999999998</v>
      </c>
    </row>
    <row r="732" spans="1:6" x14ac:dyDescent="0.25">
      <c r="A732" t="str">
        <f t="shared" si="166"/>
        <v>Hari Khalsa</v>
      </c>
      <c r="C732">
        <v>0.502</v>
      </c>
      <c r="D732" t="s">
        <v>50</v>
      </c>
      <c r="E732">
        <f t="shared" si="168"/>
        <v>100</v>
      </c>
      <c r="F732">
        <f t="shared" si="163"/>
        <v>50.2</v>
      </c>
    </row>
    <row r="733" spans="1:6" x14ac:dyDescent="0.25">
      <c r="A733" t="str">
        <f t="shared" si="166"/>
        <v>Hari Khalsa</v>
      </c>
      <c r="C733">
        <v>8.9999999999999993E-3</v>
      </c>
      <c r="D733" t="s">
        <v>43</v>
      </c>
      <c r="E733">
        <f t="shared" si="168"/>
        <v>100</v>
      </c>
      <c r="F733">
        <f t="shared" si="163"/>
        <v>0.89999999999999991</v>
      </c>
    </row>
    <row r="734" spans="1:6" x14ac:dyDescent="0.25">
      <c r="A734" t="str">
        <f t="shared" si="166"/>
        <v>Hari Khalsa</v>
      </c>
      <c r="E734">
        <f t="shared" si="168"/>
        <v>100</v>
      </c>
      <c r="F734">
        <f t="shared" si="163"/>
        <v>0</v>
      </c>
    </row>
    <row r="735" spans="1:6" x14ac:dyDescent="0.25">
      <c r="A735" t="str">
        <f t="shared" si="166"/>
        <v>Hari Khalsa</v>
      </c>
      <c r="B735" t="s">
        <v>245</v>
      </c>
      <c r="E735">
        <v>4</v>
      </c>
      <c r="F735">
        <f t="shared" si="163"/>
        <v>0</v>
      </c>
    </row>
    <row r="736" spans="1:6" x14ac:dyDescent="0.25">
      <c r="A736" t="str">
        <f t="shared" si="166"/>
        <v>Hari Khalsa</v>
      </c>
      <c r="E736">
        <f t="shared" ref="E736:E738" si="169">E735</f>
        <v>4</v>
      </c>
      <c r="F736">
        <f t="shared" si="163"/>
        <v>0</v>
      </c>
    </row>
    <row r="737" spans="1:6" x14ac:dyDescent="0.25">
      <c r="A737" t="str">
        <f t="shared" si="166"/>
        <v>Hari Khalsa</v>
      </c>
      <c r="C737">
        <v>1</v>
      </c>
      <c r="D737" t="s">
        <v>15</v>
      </c>
      <c r="E737">
        <f t="shared" si="169"/>
        <v>4</v>
      </c>
      <c r="F737">
        <f t="shared" si="163"/>
        <v>4</v>
      </c>
    </row>
    <row r="738" spans="1:6" x14ac:dyDescent="0.25">
      <c r="A738" t="str">
        <f t="shared" si="166"/>
        <v>Hari Khalsa</v>
      </c>
      <c r="E738">
        <f t="shared" si="169"/>
        <v>4</v>
      </c>
      <c r="F738">
        <f t="shared" si="163"/>
        <v>0</v>
      </c>
    </row>
    <row r="739" spans="1:6" x14ac:dyDescent="0.25">
      <c r="A739" t="str">
        <f t="shared" si="166"/>
        <v>Hari Khalsa</v>
      </c>
      <c r="B739" t="s">
        <v>246</v>
      </c>
      <c r="E739">
        <v>427</v>
      </c>
      <c r="F739">
        <f t="shared" si="163"/>
        <v>0</v>
      </c>
    </row>
    <row r="740" spans="1:6" x14ac:dyDescent="0.25">
      <c r="A740" t="str">
        <f t="shared" si="166"/>
        <v>Hari Khalsa</v>
      </c>
      <c r="E740">
        <f t="shared" ref="E740:E744" si="170">E739</f>
        <v>427</v>
      </c>
      <c r="F740">
        <f t="shared" si="163"/>
        <v>0</v>
      </c>
    </row>
    <row r="741" spans="1:6" x14ac:dyDescent="0.25">
      <c r="A741" t="str">
        <f t="shared" si="166"/>
        <v>Hari Khalsa</v>
      </c>
      <c r="C741">
        <v>0.94299999999999995</v>
      </c>
      <c r="D741" t="s">
        <v>15</v>
      </c>
      <c r="E741">
        <f t="shared" si="170"/>
        <v>427</v>
      </c>
      <c r="F741">
        <f t="shared" si="163"/>
        <v>402.661</v>
      </c>
    </row>
    <row r="742" spans="1:6" x14ac:dyDescent="0.25">
      <c r="A742" t="str">
        <f t="shared" si="166"/>
        <v>Hari Khalsa</v>
      </c>
      <c r="C742">
        <v>3.5999999999999997E-2</v>
      </c>
      <c r="D742" t="s">
        <v>43</v>
      </c>
      <c r="E742">
        <f t="shared" si="170"/>
        <v>427</v>
      </c>
      <c r="F742">
        <f t="shared" si="163"/>
        <v>15.371999999999998</v>
      </c>
    </row>
    <row r="743" spans="1:6" x14ac:dyDescent="0.25">
      <c r="A743" t="str">
        <f t="shared" si="166"/>
        <v>Hari Khalsa</v>
      </c>
      <c r="C743">
        <v>0.02</v>
      </c>
      <c r="D743" t="s">
        <v>63</v>
      </c>
      <c r="E743">
        <f t="shared" si="170"/>
        <v>427</v>
      </c>
      <c r="F743">
        <f t="shared" si="163"/>
        <v>8.5400000000000009</v>
      </c>
    </row>
    <row r="744" spans="1:6" x14ac:dyDescent="0.25">
      <c r="A744" t="str">
        <f t="shared" si="166"/>
        <v>Hari Khalsa</v>
      </c>
      <c r="E744">
        <f t="shared" si="170"/>
        <v>427</v>
      </c>
      <c r="F744">
        <f t="shared" si="163"/>
        <v>0</v>
      </c>
    </row>
    <row r="745" spans="1:6" x14ac:dyDescent="0.25">
      <c r="A745" t="str">
        <f t="shared" si="166"/>
        <v>Hari Khalsa</v>
      </c>
      <c r="B745" t="s">
        <v>247</v>
      </c>
      <c r="E745">
        <v>33</v>
      </c>
      <c r="F745">
        <f t="shared" si="163"/>
        <v>0</v>
      </c>
    </row>
    <row r="746" spans="1:6" x14ac:dyDescent="0.25">
      <c r="A746" t="str">
        <f t="shared" si="166"/>
        <v>Hari Khalsa</v>
      </c>
      <c r="E746">
        <f t="shared" ref="E746:E751" si="171">E745</f>
        <v>33</v>
      </c>
      <c r="F746">
        <f t="shared" si="163"/>
        <v>0</v>
      </c>
    </row>
    <row r="747" spans="1:6" x14ac:dyDescent="0.25">
      <c r="A747" t="str">
        <f t="shared" si="166"/>
        <v>Hari Khalsa</v>
      </c>
      <c r="C747">
        <v>0.31</v>
      </c>
      <c r="D747" t="s">
        <v>18</v>
      </c>
      <c r="E747">
        <f t="shared" si="171"/>
        <v>33</v>
      </c>
      <c r="F747">
        <f t="shared" si="163"/>
        <v>10.23</v>
      </c>
    </row>
    <row r="748" spans="1:6" x14ac:dyDescent="0.25">
      <c r="A748" t="str">
        <f t="shared" si="166"/>
        <v>Hari Khalsa</v>
      </c>
      <c r="C748">
        <v>0.63300000000000001</v>
      </c>
      <c r="D748" t="s">
        <v>130</v>
      </c>
      <c r="E748">
        <f t="shared" si="171"/>
        <v>33</v>
      </c>
      <c r="F748">
        <f t="shared" si="163"/>
        <v>20.888999999999999</v>
      </c>
    </row>
    <row r="749" spans="1:6" x14ac:dyDescent="0.25">
      <c r="A749" t="str">
        <f t="shared" ref="A749:A769" si="172">A748</f>
        <v>Hari Khalsa</v>
      </c>
      <c r="C749">
        <v>1.9E-2</v>
      </c>
      <c r="D749" t="s">
        <v>188</v>
      </c>
      <c r="E749">
        <f t="shared" si="171"/>
        <v>33</v>
      </c>
      <c r="F749">
        <f t="shared" si="163"/>
        <v>0.627</v>
      </c>
    </row>
    <row r="750" spans="1:6" x14ac:dyDescent="0.25">
      <c r="A750" t="str">
        <f t="shared" si="172"/>
        <v>Hari Khalsa</v>
      </c>
      <c r="C750">
        <v>3.5999999999999997E-2</v>
      </c>
      <c r="D750" t="s">
        <v>15</v>
      </c>
      <c r="E750">
        <f t="shared" si="171"/>
        <v>33</v>
      </c>
      <c r="F750">
        <f t="shared" si="163"/>
        <v>1.1879999999999999</v>
      </c>
    </row>
    <row r="751" spans="1:6" x14ac:dyDescent="0.25">
      <c r="A751" t="str">
        <f t="shared" si="172"/>
        <v>Hari Khalsa</v>
      </c>
      <c r="E751">
        <f t="shared" si="171"/>
        <v>33</v>
      </c>
      <c r="F751">
        <f t="shared" si="163"/>
        <v>0</v>
      </c>
    </row>
    <row r="752" spans="1:6" x14ac:dyDescent="0.25">
      <c r="A752" t="str">
        <f t="shared" si="172"/>
        <v>Hari Khalsa</v>
      </c>
      <c r="B752" t="s">
        <v>248</v>
      </c>
      <c r="E752">
        <v>2</v>
      </c>
      <c r="F752">
        <f t="shared" si="163"/>
        <v>0</v>
      </c>
    </row>
    <row r="753" spans="1:6" x14ac:dyDescent="0.25">
      <c r="A753" t="str">
        <f t="shared" si="172"/>
        <v>Hari Khalsa</v>
      </c>
      <c r="E753">
        <f t="shared" ref="E753:E755" si="173">E752</f>
        <v>2</v>
      </c>
      <c r="F753">
        <f t="shared" si="163"/>
        <v>0</v>
      </c>
    </row>
    <row r="754" spans="1:6" x14ac:dyDescent="0.25">
      <c r="A754" t="str">
        <f t="shared" si="172"/>
        <v>Hari Khalsa</v>
      </c>
      <c r="C754">
        <v>1</v>
      </c>
      <c r="D754" t="s">
        <v>10</v>
      </c>
      <c r="E754">
        <f t="shared" si="173"/>
        <v>2</v>
      </c>
      <c r="F754">
        <f t="shared" si="163"/>
        <v>2</v>
      </c>
    </row>
    <row r="755" spans="1:6" x14ac:dyDescent="0.25">
      <c r="A755" t="str">
        <f t="shared" si="172"/>
        <v>Hari Khalsa</v>
      </c>
      <c r="E755">
        <f t="shared" si="173"/>
        <v>2</v>
      </c>
      <c r="F755">
        <f t="shared" si="163"/>
        <v>0</v>
      </c>
    </row>
    <row r="756" spans="1:6" x14ac:dyDescent="0.25">
      <c r="A756" t="str">
        <f t="shared" si="172"/>
        <v>Hari Khalsa</v>
      </c>
      <c r="B756" t="s">
        <v>249</v>
      </c>
      <c r="E756">
        <v>126</v>
      </c>
      <c r="F756">
        <f t="shared" si="163"/>
        <v>0</v>
      </c>
    </row>
    <row r="757" spans="1:6" x14ac:dyDescent="0.25">
      <c r="A757" t="str">
        <f t="shared" si="172"/>
        <v>Hari Khalsa</v>
      </c>
      <c r="E757">
        <f t="shared" ref="E757:E761" si="174">E756</f>
        <v>126</v>
      </c>
      <c r="F757">
        <f t="shared" si="163"/>
        <v>0</v>
      </c>
    </row>
    <row r="758" spans="1:6" x14ac:dyDescent="0.25">
      <c r="A758" t="str">
        <f t="shared" si="172"/>
        <v>Hari Khalsa</v>
      </c>
      <c r="C758">
        <v>0.81</v>
      </c>
      <c r="D758" t="s">
        <v>154</v>
      </c>
      <c r="E758">
        <f t="shared" si="174"/>
        <v>126</v>
      </c>
      <c r="F758">
        <f t="shared" si="163"/>
        <v>102.06</v>
      </c>
    </row>
    <row r="759" spans="1:6" x14ac:dyDescent="0.25">
      <c r="A759" t="str">
        <f t="shared" si="172"/>
        <v>Hari Khalsa</v>
      </c>
      <c r="C759">
        <v>0.18099999999999999</v>
      </c>
      <c r="D759" t="s">
        <v>152</v>
      </c>
      <c r="E759">
        <f t="shared" si="174"/>
        <v>126</v>
      </c>
      <c r="F759">
        <f t="shared" si="163"/>
        <v>22.806000000000001</v>
      </c>
    </row>
    <row r="760" spans="1:6" x14ac:dyDescent="0.25">
      <c r="A760" t="str">
        <f t="shared" si="172"/>
        <v>Hari Khalsa</v>
      </c>
      <c r="C760">
        <v>8.0000000000000002E-3</v>
      </c>
      <c r="D760" t="s">
        <v>50</v>
      </c>
      <c r="E760">
        <f t="shared" si="174"/>
        <v>126</v>
      </c>
      <c r="F760">
        <f t="shared" si="163"/>
        <v>1.008</v>
      </c>
    </row>
    <row r="761" spans="1:6" x14ac:dyDescent="0.25">
      <c r="A761" t="str">
        <f t="shared" si="172"/>
        <v>Hari Khalsa</v>
      </c>
      <c r="E761">
        <f t="shared" si="174"/>
        <v>126</v>
      </c>
      <c r="F761">
        <f t="shared" si="163"/>
        <v>0</v>
      </c>
    </row>
    <row r="762" spans="1:6" x14ac:dyDescent="0.25">
      <c r="A762" t="str">
        <f t="shared" si="172"/>
        <v>Hari Khalsa</v>
      </c>
      <c r="B762" t="s">
        <v>250</v>
      </c>
      <c r="E762">
        <v>2</v>
      </c>
      <c r="F762">
        <f t="shared" si="163"/>
        <v>0</v>
      </c>
    </row>
    <row r="763" spans="1:6" x14ac:dyDescent="0.25">
      <c r="A763" t="str">
        <f t="shared" si="172"/>
        <v>Hari Khalsa</v>
      </c>
      <c r="E763">
        <f t="shared" ref="E763:E765" si="175">E762</f>
        <v>2</v>
      </c>
      <c r="F763">
        <f t="shared" si="163"/>
        <v>0</v>
      </c>
    </row>
    <row r="764" spans="1:6" x14ac:dyDescent="0.25">
      <c r="A764" t="str">
        <f t="shared" si="172"/>
        <v>Hari Khalsa</v>
      </c>
      <c r="C764">
        <v>1</v>
      </c>
      <c r="D764" t="s">
        <v>15</v>
      </c>
      <c r="E764">
        <f t="shared" si="175"/>
        <v>2</v>
      </c>
      <c r="F764">
        <f t="shared" si="163"/>
        <v>2</v>
      </c>
    </row>
    <row r="765" spans="1:6" x14ac:dyDescent="0.25">
      <c r="A765" t="str">
        <f t="shared" si="172"/>
        <v>Hari Khalsa</v>
      </c>
      <c r="E765">
        <f t="shared" si="175"/>
        <v>2</v>
      </c>
      <c r="F765">
        <f t="shared" si="163"/>
        <v>0</v>
      </c>
    </row>
    <row r="766" spans="1:6" x14ac:dyDescent="0.25">
      <c r="A766" t="str">
        <f t="shared" si="172"/>
        <v>Hari Khalsa</v>
      </c>
      <c r="B766" t="s">
        <v>251</v>
      </c>
      <c r="E766">
        <v>138</v>
      </c>
      <c r="F766">
        <f t="shared" si="163"/>
        <v>0</v>
      </c>
    </row>
    <row r="767" spans="1:6" x14ac:dyDescent="0.25">
      <c r="A767" t="str">
        <f t="shared" si="172"/>
        <v>Hari Khalsa</v>
      </c>
      <c r="E767">
        <f t="shared" ref="E767:E770" si="176">E766</f>
        <v>138</v>
      </c>
      <c r="F767">
        <f t="shared" si="163"/>
        <v>0</v>
      </c>
    </row>
    <row r="768" spans="1:6" x14ac:dyDescent="0.25">
      <c r="A768" t="str">
        <f t="shared" si="172"/>
        <v>Hari Khalsa</v>
      </c>
      <c r="C768">
        <v>0.311</v>
      </c>
      <c r="D768" t="s">
        <v>36</v>
      </c>
      <c r="E768">
        <f t="shared" si="176"/>
        <v>138</v>
      </c>
      <c r="F768">
        <f t="shared" si="163"/>
        <v>42.917999999999999</v>
      </c>
    </row>
    <row r="769" spans="1:6" x14ac:dyDescent="0.25">
      <c r="A769" t="str">
        <f t="shared" si="172"/>
        <v>Hari Khalsa</v>
      </c>
      <c r="C769">
        <v>0.68799999999999994</v>
      </c>
      <c r="D769" t="s">
        <v>15</v>
      </c>
      <c r="E769">
        <f t="shared" si="176"/>
        <v>138</v>
      </c>
      <c r="F769">
        <f t="shared" si="163"/>
        <v>94.943999999999988</v>
      </c>
    </row>
    <row r="770" spans="1:6" x14ac:dyDescent="0.25">
      <c r="A770" t="s">
        <v>750</v>
      </c>
      <c r="E770">
        <f t="shared" si="176"/>
        <v>138</v>
      </c>
      <c r="F770">
        <f t="shared" si="163"/>
        <v>0</v>
      </c>
    </row>
    <row r="771" spans="1:6" x14ac:dyDescent="0.25">
      <c r="A771" t="str">
        <f t="shared" ref="A771:A773" si="177">A770</f>
        <v>Idan Kamara</v>
      </c>
      <c r="B771" t="s">
        <v>254</v>
      </c>
      <c r="E771">
        <v>11</v>
      </c>
      <c r="F771">
        <f t="shared" ref="F771:F834" si="178">E771*C771</f>
        <v>0</v>
      </c>
    </row>
    <row r="772" spans="1:6" x14ac:dyDescent="0.25">
      <c r="A772" t="str">
        <f t="shared" si="177"/>
        <v>Idan Kamara</v>
      </c>
      <c r="E772">
        <f t="shared" ref="E772:E774" si="179">E771</f>
        <v>11</v>
      </c>
      <c r="F772">
        <f t="shared" si="178"/>
        <v>0</v>
      </c>
    </row>
    <row r="773" spans="1:6" x14ac:dyDescent="0.25">
      <c r="A773" t="str">
        <f t="shared" si="177"/>
        <v>Idan Kamara</v>
      </c>
      <c r="C773">
        <v>1</v>
      </c>
      <c r="D773" t="s">
        <v>100</v>
      </c>
      <c r="E773">
        <f t="shared" si="179"/>
        <v>11</v>
      </c>
      <c r="F773">
        <f t="shared" si="178"/>
        <v>11</v>
      </c>
    </row>
    <row r="774" spans="1:6" x14ac:dyDescent="0.25">
      <c r="A774" t="s">
        <v>751</v>
      </c>
      <c r="E774">
        <f t="shared" si="179"/>
        <v>11</v>
      </c>
      <c r="F774">
        <f t="shared" si="178"/>
        <v>0</v>
      </c>
    </row>
    <row r="775" spans="1:6" x14ac:dyDescent="0.25">
      <c r="A775" t="str">
        <f t="shared" ref="A775:A776" si="180">A774</f>
        <v>James Page</v>
      </c>
      <c r="B775" t="s">
        <v>257</v>
      </c>
      <c r="E775">
        <v>2</v>
      </c>
      <c r="F775">
        <f t="shared" si="178"/>
        <v>0</v>
      </c>
    </row>
    <row r="776" spans="1:6" x14ac:dyDescent="0.25">
      <c r="A776" t="str">
        <f t="shared" si="180"/>
        <v>James Page</v>
      </c>
      <c r="E776">
        <f t="shared" ref="E776:E777" si="181">E775</f>
        <v>2</v>
      </c>
      <c r="F776">
        <f t="shared" si="178"/>
        <v>0</v>
      </c>
    </row>
    <row r="777" spans="1:6" x14ac:dyDescent="0.25">
      <c r="A777" t="s">
        <v>752</v>
      </c>
      <c r="E777">
        <f t="shared" si="181"/>
        <v>2</v>
      </c>
      <c r="F777">
        <f t="shared" si="178"/>
        <v>0</v>
      </c>
    </row>
    <row r="778" spans="1:6" x14ac:dyDescent="0.25">
      <c r="A778" t="str">
        <f t="shared" ref="A778:A801" si="182">A777</f>
        <v>Jason Rassi</v>
      </c>
      <c r="B778" t="s">
        <v>260</v>
      </c>
      <c r="E778">
        <v>50</v>
      </c>
      <c r="F778">
        <f t="shared" si="178"/>
        <v>0</v>
      </c>
    </row>
    <row r="779" spans="1:6" x14ac:dyDescent="0.25">
      <c r="A779" t="str">
        <f t="shared" si="182"/>
        <v>Jason Rassi</v>
      </c>
      <c r="E779">
        <f t="shared" ref="E779:E781" si="183">E778</f>
        <v>50</v>
      </c>
      <c r="F779">
        <f t="shared" si="178"/>
        <v>0</v>
      </c>
    </row>
    <row r="780" spans="1:6" x14ac:dyDescent="0.25">
      <c r="A780" t="str">
        <f t="shared" si="182"/>
        <v>Jason Rassi</v>
      </c>
      <c r="C780">
        <v>1</v>
      </c>
      <c r="D780" t="s">
        <v>45</v>
      </c>
      <c r="E780">
        <f t="shared" si="183"/>
        <v>50</v>
      </c>
      <c r="F780">
        <f t="shared" si="178"/>
        <v>50</v>
      </c>
    </row>
    <row r="781" spans="1:6" x14ac:dyDescent="0.25">
      <c r="A781" t="str">
        <f t="shared" si="182"/>
        <v>Jason Rassi</v>
      </c>
      <c r="E781">
        <f t="shared" si="183"/>
        <v>50</v>
      </c>
      <c r="F781">
        <f t="shared" si="178"/>
        <v>0</v>
      </c>
    </row>
    <row r="782" spans="1:6" x14ac:dyDescent="0.25">
      <c r="A782" t="str">
        <f t="shared" si="182"/>
        <v>Jason Rassi</v>
      </c>
      <c r="B782" t="s">
        <v>261</v>
      </c>
      <c r="E782">
        <v>119</v>
      </c>
      <c r="F782">
        <f t="shared" si="178"/>
        <v>0</v>
      </c>
    </row>
    <row r="783" spans="1:6" x14ac:dyDescent="0.25">
      <c r="A783" t="str">
        <f t="shared" si="182"/>
        <v>Jason Rassi</v>
      </c>
      <c r="E783">
        <f t="shared" ref="E783:E786" si="184">E782</f>
        <v>119</v>
      </c>
      <c r="F783">
        <f t="shared" si="178"/>
        <v>0</v>
      </c>
    </row>
    <row r="784" spans="1:6" x14ac:dyDescent="0.25">
      <c r="A784" t="str">
        <f t="shared" si="182"/>
        <v>Jason Rassi</v>
      </c>
      <c r="C784">
        <v>0.25</v>
      </c>
      <c r="D784" t="s">
        <v>109</v>
      </c>
      <c r="E784">
        <f t="shared" si="184"/>
        <v>119</v>
      </c>
      <c r="F784">
        <f t="shared" si="178"/>
        <v>29.75</v>
      </c>
    </row>
    <row r="785" spans="1:6" x14ac:dyDescent="0.25">
      <c r="A785" t="str">
        <f t="shared" si="182"/>
        <v>Jason Rassi</v>
      </c>
      <c r="C785">
        <v>0.749</v>
      </c>
      <c r="D785" t="s">
        <v>152</v>
      </c>
      <c r="E785">
        <f t="shared" si="184"/>
        <v>119</v>
      </c>
      <c r="F785">
        <f t="shared" si="178"/>
        <v>89.131</v>
      </c>
    </row>
    <row r="786" spans="1:6" x14ac:dyDescent="0.25">
      <c r="A786" t="str">
        <f t="shared" si="182"/>
        <v>Jason Rassi</v>
      </c>
      <c r="E786">
        <f t="shared" si="184"/>
        <v>119</v>
      </c>
      <c r="F786">
        <f t="shared" si="178"/>
        <v>0</v>
      </c>
    </row>
    <row r="787" spans="1:6" x14ac:dyDescent="0.25">
      <c r="A787" t="str">
        <f t="shared" si="182"/>
        <v>Jason Rassi</v>
      </c>
      <c r="B787" t="s">
        <v>262</v>
      </c>
      <c r="E787">
        <v>16</v>
      </c>
      <c r="F787">
        <f t="shared" si="178"/>
        <v>0</v>
      </c>
    </row>
    <row r="788" spans="1:6" x14ac:dyDescent="0.25">
      <c r="A788" t="str">
        <f t="shared" si="182"/>
        <v>Jason Rassi</v>
      </c>
      <c r="E788">
        <f t="shared" ref="E788:E790" si="185">E787</f>
        <v>16</v>
      </c>
      <c r="F788">
        <f t="shared" si="178"/>
        <v>0</v>
      </c>
    </row>
    <row r="789" spans="1:6" x14ac:dyDescent="0.25">
      <c r="A789" t="str">
        <f t="shared" si="182"/>
        <v>Jason Rassi</v>
      </c>
      <c r="C789">
        <v>1</v>
      </c>
      <c r="D789" t="s">
        <v>26</v>
      </c>
      <c r="E789">
        <f t="shared" si="185"/>
        <v>16</v>
      </c>
      <c r="F789">
        <f t="shared" si="178"/>
        <v>16</v>
      </c>
    </row>
    <row r="790" spans="1:6" x14ac:dyDescent="0.25">
      <c r="A790" t="str">
        <f t="shared" si="182"/>
        <v>Jason Rassi</v>
      </c>
      <c r="E790">
        <f t="shared" si="185"/>
        <v>16</v>
      </c>
      <c r="F790">
        <f t="shared" si="178"/>
        <v>0</v>
      </c>
    </row>
    <row r="791" spans="1:6" x14ac:dyDescent="0.25">
      <c r="A791" t="str">
        <f t="shared" si="182"/>
        <v>Jason Rassi</v>
      </c>
      <c r="B791" t="s">
        <v>263</v>
      </c>
      <c r="E791">
        <v>4</v>
      </c>
      <c r="F791">
        <f t="shared" si="178"/>
        <v>0</v>
      </c>
    </row>
    <row r="792" spans="1:6" x14ac:dyDescent="0.25">
      <c r="A792" t="str">
        <f t="shared" si="182"/>
        <v>Jason Rassi</v>
      </c>
      <c r="E792">
        <f t="shared" ref="E792:E794" si="186">E791</f>
        <v>4</v>
      </c>
      <c r="F792">
        <f t="shared" si="178"/>
        <v>0</v>
      </c>
    </row>
    <row r="793" spans="1:6" x14ac:dyDescent="0.25">
      <c r="A793" t="str">
        <f t="shared" si="182"/>
        <v>Jason Rassi</v>
      </c>
      <c r="C793">
        <v>1</v>
      </c>
      <c r="D793" t="s">
        <v>189</v>
      </c>
      <c r="E793">
        <f t="shared" si="186"/>
        <v>4</v>
      </c>
      <c r="F793">
        <f t="shared" si="178"/>
        <v>4</v>
      </c>
    </row>
    <row r="794" spans="1:6" x14ac:dyDescent="0.25">
      <c r="A794" t="str">
        <f t="shared" si="182"/>
        <v>Jason Rassi</v>
      </c>
      <c r="E794">
        <f t="shared" si="186"/>
        <v>4</v>
      </c>
      <c r="F794">
        <f t="shared" si="178"/>
        <v>0</v>
      </c>
    </row>
    <row r="795" spans="1:6" x14ac:dyDescent="0.25">
      <c r="A795" t="str">
        <f t="shared" si="182"/>
        <v>Jason Rassi</v>
      </c>
      <c r="B795" t="s">
        <v>264</v>
      </c>
      <c r="E795">
        <v>59</v>
      </c>
      <c r="F795">
        <f t="shared" si="178"/>
        <v>0</v>
      </c>
    </row>
    <row r="796" spans="1:6" x14ac:dyDescent="0.25">
      <c r="A796" t="str">
        <f t="shared" si="182"/>
        <v>Jason Rassi</v>
      </c>
      <c r="E796">
        <f t="shared" ref="E796:E798" si="187">E795</f>
        <v>59</v>
      </c>
      <c r="F796">
        <f t="shared" si="178"/>
        <v>0</v>
      </c>
    </row>
    <row r="797" spans="1:6" x14ac:dyDescent="0.25">
      <c r="A797" t="str">
        <f t="shared" si="182"/>
        <v>Jason Rassi</v>
      </c>
      <c r="C797">
        <v>1</v>
      </c>
      <c r="D797" t="s">
        <v>189</v>
      </c>
      <c r="E797">
        <f t="shared" si="187"/>
        <v>59</v>
      </c>
      <c r="F797">
        <f t="shared" si="178"/>
        <v>59</v>
      </c>
    </row>
    <row r="798" spans="1:6" x14ac:dyDescent="0.25">
      <c r="A798" t="str">
        <f t="shared" si="182"/>
        <v>Jason Rassi</v>
      </c>
      <c r="E798">
        <f t="shared" si="187"/>
        <v>59</v>
      </c>
      <c r="F798">
        <f t="shared" si="178"/>
        <v>0</v>
      </c>
    </row>
    <row r="799" spans="1:6" x14ac:dyDescent="0.25">
      <c r="A799" t="str">
        <f t="shared" si="182"/>
        <v>Jason Rassi</v>
      </c>
      <c r="B799" t="s">
        <v>265</v>
      </c>
      <c r="E799">
        <v>3</v>
      </c>
      <c r="F799">
        <f t="shared" si="178"/>
        <v>0</v>
      </c>
    </row>
    <row r="800" spans="1:6" x14ac:dyDescent="0.25">
      <c r="A800" t="str">
        <f t="shared" si="182"/>
        <v>Jason Rassi</v>
      </c>
      <c r="E800">
        <f t="shared" ref="E800:E802" si="188">E799</f>
        <v>3</v>
      </c>
      <c r="F800">
        <f t="shared" si="178"/>
        <v>0</v>
      </c>
    </row>
    <row r="801" spans="1:6" x14ac:dyDescent="0.25">
      <c r="A801" t="str">
        <f t="shared" si="182"/>
        <v>Jason Rassi</v>
      </c>
      <c r="C801">
        <v>1</v>
      </c>
      <c r="D801" t="s">
        <v>188</v>
      </c>
      <c r="E801">
        <f t="shared" si="188"/>
        <v>3</v>
      </c>
      <c r="F801">
        <f t="shared" si="178"/>
        <v>3</v>
      </c>
    </row>
    <row r="802" spans="1:6" x14ac:dyDescent="0.25">
      <c r="A802" t="s">
        <v>266</v>
      </c>
      <c r="E802">
        <f t="shared" si="188"/>
        <v>3</v>
      </c>
      <c r="F802">
        <f t="shared" si="178"/>
        <v>0</v>
      </c>
    </row>
    <row r="803" spans="1:6" x14ac:dyDescent="0.25">
      <c r="A803" t="str">
        <f t="shared" ref="A803:A812" si="189">A802</f>
        <v>Jonathan</v>
      </c>
      <c r="B803" t="s">
        <v>267</v>
      </c>
      <c r="E803">
        <v>5</v>
      </c>
      <c r="F803">
        <f t="shared" si="178"/>
        <v>0</v>
      </c>
    </row>
    <row r="804" spans="1:6" x14ac:dyDescent="0.25">
      <c r="A804" t="str">
        <f t="shared" si="189"/>
        <v>Jonathan</v>
      </c>
      <c r="E804">
        <f t="shared" ref="E804:E805" si="190">E803</f>
        <v>5</v>
      </c>
      <c r="F804">
        <f t="shared" si="178"/>
        <v>0</v>
      </c>
    </row>
    <row r="805" spans="1:6" x14ac:dyDescent="0.25">
      <c r="A805" t="str">
        <f t="shared" si="189"/>
        <v>Jonathan</v>
      </c>
      <c r="E805">
        <f t="shared" si="190"/>
        <v>5</v>
      </c>
      <c r="F805">
        <f t="shared" si="178"/>
        <v>0</v>
      </c>
    </row>
    <row r="806" spans="1:6" x14ac:dyDescent="0.25">
      <c r="A806" t="str">
        <f t="shared" si="189"/>
        <v>Jonathan</v>
      </c>
      <c r="B806" t="s">
        <v>268</v>
      </c>
      <c r="E806">
        <v>12</v>
      </c>
      <c r="F806">
        <f t="shared" si="178"/>
        <v>0</v>
      </c>
    </row>
    <row r="807" spans="1:6" x14ac:dyDescent="0.25">
      <c r="A807" t="str">
        <f t="shared" si="189"/>
        <v>Jonathan</v>
      </c>
      <c r="E807">
        <f t="shared" ref="E807:E809" si="191">E806</f>
        <v>12</v>
      </c>
      <c r="F807">
        <f t="shared" si="178"/>
        <v>0</v>
      </c>
    </row>
    <row r="808" spans="1:6" x14ac:dyDescent="0.25">
      <c r="A808" t="str">
        <f t="shared" si="189"/>
        <v>Jonathan</v>
      </c>
      <c r="C808">
        <v>1</v>
      </c>
      <c r="D808" t="s">
        <v>269</v>
      </c>
      <c r="E808">
        <f t="shared" si="191"/>
        <v>12</v>
      </c>
      <c r="F808">
        <f t="shared" si="178"/>
        <v>12</v>
      </c>
    </row>
    <row r="809" spans="1:6" x14ac:dyDescent="0.25">
      <c r="A809" t="str">
        <f t="shared" si="189"/>
        <v>Jonathan</v>
      </c>
      <c r="E809">
        <f t="shared" si="191"/>
        <v>12</v>
      </c>
      <c r="F809">
        <f t="shared" si="178"/>
        <v>0</v>
      </c>
    </row>
    <row r="810" spans="1:6" x14ac:dyDescent="0.25">
      <c r="A810" t="str">
        <f t="shared" si="189"/>
        <v>Jonathan</v>
      </c>
      <c r="B810" t="s">
        <v>270</v>
      </c>
      <c r="E810">
        <v>176</v>
      </c>
      <c r="F810">
        <f t="shared" si="178"/>
        <v>0</v>
      </c>
    </row>
    <row r="811" spans="1:6" x14ac:dyDescent="0.25">
      <c r="A811" t="str">
        <f t="shared" si="189"/>
        <v>Jonathan</v>
      </c>
      <c r="E811">
        <f t="shared" ref="E811:E813" si="192">E810</f>
        <v>176</v>
      </c>
      <c r="F811">
        <f t="shared" si="178"/>
        <v>0</v>
      </c>
    </row>
    <row r="812" spans="1:6" x14ac:dyDescent="0.25">
      <c r="A812" t="str">
        <f t="shared" si="189"/>
        <v>Jonathan</v>
      </c>
      <c r="C812">
        <v>1</v>
      </c>
      <c r="D812" t="s">
        <v>269</v>
      </c>
      <c r="E812">
        <f t="shared" si="192"/>
        <v>176</v>
      </c>
      <c r="F812">
        <f t="shared" si="178"/>
        <v>176</v>
      </c>
    </row>
    <row r="813" spans="1:6" x14ac:dyDescent="0.25">
      <c r="A813" t="s">
        <v>753</v>
      </c>
      <c r="E813">
        <f t="shared" si="192"/>
        <v>176</v>
      </c>
      <c r="F813">
        <f t="shared" si="178"/>
        <v>0</v>
      </c>
    </row>
    <row r="814" spans="1:6" x14ac:dyDescent="0.25">
      <c r="A814" t="str">
        <f t="shared" ref="A814:A815" si="193">A813</f>
        <v>Jonathan Reams</v>
      </c>
      <c r="B814" t="s">
        <v>267</v>
      </c>
      <c r="E814">
        <v>5</v>
      </c>
      <c r="F814">
        <f t="shared" si="178"/>
        <v>0</v>
      </c>
    </row>
    <row r="815" spans="1:6" x14ac:dyDescent="0.25">
      <c r="A815" t="str">
        <f t="shared" si="193"/>
        <v>Jonathan Reams</v>
      </c>
      <c r="E815">
        <f t="shared" ref="E815:E816" si="194">E814</f>
        <v>5</v>
      </c>
      <c r="F815">
        <f t="shared" si="178"/>
        <v>0</v>
      </c>
    </row>
    <row r="816" spans="1:6" x14ac:dyDescent="0.25">
      <c r="A816" t="s">
        <v>754</v>
      </c>
      <c r="E816">
        <f t="shared" si="194"/>
        <v>5</v>
      </c>
      <c r="F816">
        <f t="shared" si="178"/>
        <v>0</v>
      </c>
    </row>
    <row r="817" spans="1:6" x14ac:dyDescent="0.25">
      <c r="A817" t="str">
        <f t="shared" ref="A817:A848" si="195">A816</f>
        <v>Kaloian Manassiev</v>
      </c>
      <c r="B817" t="s">
        <v>274</v>
      </c>
      <c r="E817">
        <v>1908</v>
      </c>
      <c r="F817">
        <f t="shared" si="178"/>
        <v>0</v>
      </c>
    </row>
    <row r="818" spans="1:6" x14ac:dyDescent="0.25">
      <c r="A818" t="str">
        <f t="shared" si="195"/>
        <v>Kaloian Manassiev</v>
      </c>
      <c r="E818">
        <f t="shared" ref="E818:E829" si="196">E817</f>
        <v>1908</v>
      </c>
      <c r="F818">
        <f t="shared" si="178"/>
        <v>0</v>
      </c>
    </row>
    <row r="819" spans="1:6" x14ac:dyDescent="0.25">
      <c r="A819" t="str">
        <f t="shared" si="195"/>
        <v>Kaloian Manassiev</v>
      </c>
      <c r="C819">
        <v>4.0000000000000001E-3</v>
      </c>
      <c r="D819" t="s">
        <v>9</v>
      </c>
      <c r="E819">
        <f t="shared" si="196"/>
        <v>1908</v>
      </c>
      <c r="F819">
        <f t="shared" si="178"/>
        <v>7.6320000000000006</v>
      </c>
    </row>
    <row r="820" spans="1:6" x14ac:dyDescent="0.25">
      <c r="A820" t="str">
        <f t="shared" si="195"/>
        <v>Kaloian Manassiev</v>
      </c>
      <c r="C820">
        <v>5.0000000000000001E-3</v>
      </c>
      <c r="D820" t="s">
        <v>135</v>
      </c>
      <c r="E820">
        <f t="shared" si="196"/>
        <v>1908</v>
      </c>
      <c r="F820">
        <f t="shared" si="178"/>
        <v>9.5400000000000009</v>
      </c>
    </row>
    <row r="821" spans="1:6" x14ac:dyDescent="0.25">
      <c r="A821" t="str">
        <f t="shared" si="195"/>
        <v>Kaloian Manassiev</v>
      </c>
      <c r="C821">
        <v>2.1000000000000001E-2</v>
      </c>
      <c r="D821" t="s">
        <v>18</v>
      </c>
      <c r="E821">
        <f t="shared" si="196"/>
        <v>1908</v>
      </c>
      <c r="F821">
        <f t="shared" si="178"/>
        <v>40.068000000000005</v>
      </c>
    </row>
    <row r="822" spans="1:6" x14ac:dyDescent="0.25">
      <c r="A822" t="str">
        <f t="shared" si="195"/>
        <v>Kaloian Manassiev</v>
      </c>
      <c r="C822">
        <v>2E-3</v>
      </c>
      <c r="D822" t="s">
        <v>188</v>
      </c>
      <c r="E822">
        <f t="shared" si="196"/>
        <v>1908</v>
      </c>
      <c r="F822">
        <f t="shared" si="178"/>
        <v>3.8160000000000003</v>
      </c>
    </row>
    <row r="823" spans="1:6" x14ac:dyDescent="0.25">
      <c r="A823" t="str">
        <f t="shared" si="195"/>
        <v>Kaloian Manassiev</v>
      </c>
      <c r="C823">
        <v>1.7999999999999999E-2</v>
      </c>
      <c r="D823" t="s">
        <v>36</v>
      </c>
      <c r="E823">
        <f t="shared" si="196"/>
        <v>1908</v>
      </c>
      <c r="F823">
        <f t="shared" si="178"/>
        <v>34.343999999999994</v>
      </c>
    </row>
    <row r="824" spans="1:6" x14ac:dyDescent="0.25">
      <c r="A824" t="str">
        <f t="shared" si="195"/>
        <v>Kaloian Manassiev</v>
      </c>
      <c r="C824">
        <v>7.0000000000000001E-3</v>
      </c>
      <c r="D824" t="s">
        <v>10</v>
      </c>
      <c r="E824">
        <f t="shared" si="196"/>
        <v>1908</v>
      </c>
      <c r="F824">
        <f t="shared" si="178"/>
        <v>13.356</v>
      </c>
    </row>
    <row r="825" spans="1:6" x14ac:dyDescent="0.25">
      <c r="A825" t="str">
        <f t="shared" si="195"/>
        <v>Kaloian Manassiev</v>
      </c>
      <c r="C825">
        <v>4.9000000000000002E-2</v>
      </c>
      <c r="D825" t="s">
        <v>15</v>
      </c>
      <c r="E825">
        <f t="shared" si="196"/>
        <v>1908</v>
      </c>
      <c r="F825">
        <f t="shared" si="178"/>
        <v>93.492000000000004</v>
      </c>
    </row>
    <row r="826" spans="1:6" x14ac:dyDescent="0.25">
      <c r="A826" t="str">
        <f t="shared" si="195"/>
        <v>Kaloian Manassiev</v>
      </c>
      <c r="C826">
        <v>1E-3</v>
      </c>
      <c r="D826" t="s">
        <v>275</v>
      </c>
      <c r="E826">
        <f t="shared" si="196"/>
        <v>1908</v>
      </c>
      <c r="F826">
        <f t="shared" si="178"/>
        <v>1.9080000000000001</v>
      </c>
    </row>
    <row r="827" spans="1:6" x14ac:dyDescent="0.25">
      <c r="A827" t="str">
        <f t="shared" si="195"/>
        <v>Kaloian Manassiev</v>
      </c>
      <c r="C827">
        <v>0.88800000000000001</v>
      </c>
      <c r="D827" t="s">
        <v>50</v>
      </c>
      <c r="E827">
        <f t="shared" si="196"/>
        <v>1908</v>
      </c>
      <c r="F827">
        <f t="shared" si="178"/>
        <v>1694.3040000000001</v>
      </c>
    </row>
    <row r="828" spans="1:6" x14ac:dyDescent="0.25">
      <c r="A828" t="str">
        <f t="shared" si="195"/>
        <v>Kaloian Manassiev</v>
      </c>
      <c r="C828">
        <v>1E-3</v>
      </c>
      <c r="D828" t="s">
        <v>43</v>
      </c>
      <c r="E828">
        <f t="shared" si="196"/>
        <v>1908</v>
      </c>
      <c r="F828">
        <f t="shared" si="178"/>
        <v>1.9080000000000001</v>
      </c>
    </row>
    <row r="829" spans="1:6" x14ac:dyDescent="0.25">
      <c r="A829" t="str">
        <f t="shared" si="195"/>
        <v>Kaloian Manassiev</v>
      </c>
      <c r="E829">
        <f t="shared" si="196"/>
        <v>1908</v>
      </c>
      <c r="F829">
        <f t="shared" si="178"/>
        <v>0</v>
      </c>
    </row>
    <row r="830" spans="1:6" x14ac:dyDescent="0.25">
      <c r="A830" t="str">
        <f t="shared" si="195"/>
        <v>Kaloian Manassiev</v>
      </c>
      <c r="B830" t="s">
        <v>276</v>
      </c>
      <c r="E830">
        <v>1937</v>
      </c>
      <c r="F830">
        <f t="shared" si="178"/>
        <v>0</v>
      </c>
    </row>
    <row r="831" spans="1:6" x14ac:dyDescent="0.25">
      <c r="A831" t="str">
        <f t="shared" si="195"/>
        <v>Kaloian Manassiev</v>
      </c>
      <c r="E831">
        <f t="shared" ref="E831:E842" si="197">E830</f>
        <v>1937</v>
      </c>
      <c r="F831">
        <f t="shared" si="178"/>
        <v>0</v>
      </c>
    </row>
    <row r="832" spans="1:6" x14ac:dyDescent="0.25">
      <c r="A832" t="str">
        <f t="shared" si="195"/>
        <v>Kaloian Manassiev</v>
      </c>
      <c r="C832">
        <v>4.0000000000000001E-3</v>
      </c>
      <c r="D832" t="s">
        <v>9</v>
      </c>
      <c r="E832">
        <f t="shared" si="197"/>
        <v>1937</v>
      </c>
      <c r="F832">
        <f t="shared" si="178"/>
        <v>7.7480000000000002</v>
      </c>
    </row>
    <row r="833" spans="1:6" x14ac:dyDescent="0.25">
      <c r="A833" t="str">
        <f t="shared" si="195"/>
        <v>Kaloian Manassiev</v>
      </c>
      <c r="C833">
        <v>5.0000000000000001E-3</v>
      </c>
      <c r="D833" t="s">
        <v>135</v>
      </c>
      <c r="E833">
        <f t="shared" si="197"/>
        <v>1937</v>
      </c>
      <c r="F833">
        <f t="shared" si="178"/>
        <v>9.6850000000000005</v>
      </c>
    </row>
    <row r="834" spans="1:6" x14ac:dyDescent="0.25">
      <c r="A834" t="str">
        <f t="shared" si="195"/>
        <v>Kaloian Manassiev</v>
      </c>
      <c r="C834">
        <v>2.1000000000000001E-2</v>
      </c>
      <c r="D834" t="s">
        <v>18</v>
      </c>
      <c r="E834">
        <f t="shared" si="197"/>
        <v>1937</v>
      </c>
      <c r="F834">
        <f t="shared" si="178"/>
        <v>40.677</v>
      </c>
    </row>
    <row r="835" spans="1:6" x14ac:dyDescent="0.25">
      <c r="A835" t="str">
        <f t="shared" si="195"/>
        <v>Kaloian Manassiev</v>
      </c>
      <c r="C835">
        <v>2E-3</v>
      </c>
      <c r="D835" t="s">
        <v>188</v>
      </c>
      <c r="E835">
        <f t="shared" si="197"/>
        <v>1937</v>
      </c>
      <c r="F835">
        <f t="shared" ref="F835:F898" si="198">E835*C835</f>
        <v>3.8740000000000001</v>
      </c>
    </row>
    <row r="836" spans="1:6" x14ac:dyDescent="0.25">
      <c r="A836" t="str">
        <f t="shared" si="195"/>
        <v>Kaloian Manassiev</v>
      </c>
      <c r="C836">
        <v>1.7999999999999999E-2</v>
      </c>
      <c r="D836" t="s">
        <v>36</v>
      </c>
      <c r="E836">
        <f t="shared" si="197"/>
        <v>1937</v>
      </c>
      <c r="F836">
        <f t="shared" si="198"/>
        <v>34.866</v>
      </c>
    </row>
    <row r="837" spans="1:6" x14ac:dyDescent="0.25">
      <c r="A837" t="str">
        <f t="shared" si="195"/>
        <v>Kaloian Manassiev</v>
      </c>
      <c r="C837">
        <v>7.0000000000000001E-3</v>
      </c>
      <c r="D837" t="s">
        <v>10</v>
      </c>
      <c r="E837">
        <f t="shared" si="197"/>
        <v>1937</v>
      </c>
      <c r="F837">
        <f t="shared" si="198"/>
        <v>13.559000000000001</v>
      </c>
    </row>
    <row r="838" spans="1:6" x14ac:dyDescent="0.25">
      <c r="A838" t="str">
        <f t="shared" si="195"/>
        <v>Kaloian Manassiev</v>
      </c>
      <c r="C838">
        <v>4.8000000000000001E-2</v>
      </c>
      <c r="D838" t="s">
        <v>15</v>
      </c>
      <c r="E838">
        <f t="shared" si="197"/>
        <v>1937</v>
      </c>
      <c r="F838">
        <f t="shared" si="198"/>
        <v>92.975999999999999</v>
      </c>
    </row>
    <row r="839" spans="1:6" x14ac:dyDescent="0.25">
      <c r="A839" t="str">
        <f t="shared" si="195"/>
        <v>Kaloian Manassiev</v>
      </c>
      <c r="C839">
        <v>1E-3</v>
      </c>
      <c r="D839" t="s">
        <v>275</v>
      </c>
      <c r="E839">
        <f t="shared" si="197"/>
        <v>1937</v>
      </c>
      <c r="F839">
        <f t="shared" si="198"/>
        <v>1.9370000000000001</v>
      </c>
    </row>
    <row r="840" spans="1:6" x14ac:dyDescent="0.25">
      <c r="A840" t="str">
        <f t="shared" si="195"/>
        <v>Kaloian Manassiev</v>
      </c>
      <c r="C840">
        <v>0.88900000000000001</v>
      </c>
      <c r="D840" t="s">
        <v>50</v>
      </c>
      <c r="E840">
        <f t="shared" si="197"/>
        <v>1937</v>
      </c>
      <c r="F840">
        <f t="shared" si="198"/>
        <v>1721.9929999999999</v>
      </c>
    </row>
    <row r="841" spans="1:6" x14ac:dyDescent="0.25">
      <c r="A841" t="str">
        <f t="shared" si="195"/>
        <v>Kaloian Manassiev</v>
      </c>
      <c r="C841">
        <v>1E-3</v>
      </c>
      <c r="D841" t="s">
        <v>43</v>
      </c>
      <c r="E841">
        <f t="shared" si="197"/>
        <v>1937</v>
      </c>
      <c r="F841">
        <f t="shared" si="198"/>
        <v>1.9370000000000001</v>
      </c>
    </row>
    <row r="842" spans="1:6" x14ac:dyDescent="0.25">
      <c r="A842" t="str">
        <f t="shared" si="195"/>
        <v>Kaloian Manassiev</v>
      </c>
      <c r="E842">
        <f t="shared" si="197"/>
        <v>1937</v>
      </c>
      <c r="F842">
        <f t="shared" si="198"/>
        <v>0</v>
      </c>
    </row>
    <row r="843" spans="1:6" x14ac:dyDescent="0.25">
      <c r="A843" t="str">
        <f t="shared" si="195"/>
        <v>Kaloian Manassiev</v>
      </c>
      <c r="B843" t="s">
        <v>277</v>
      </c>
      <c r="E843">
        <v>1937</v>
      </c>
      <c r="F843">
        <f t="shared" si="198"/>
        <v>0</v>
      </c>
    </row>
    <row r="844" spans="1:6" x14ac:dyDescent="0.25">
      <c r="A844" t="str">
        <f t="shared" si="195"/>
        <v>Kaloian Manassiev</v>
      </c>
      <c r="E844">
        <f t="shared" ref="E844:E855" si="199">E843</f>
        <v>1937</v>
      </c>
      <c r="F844">
        <f t="shared" si="198"/>
        <v>0</v>
      </c>
    </row>
    <row r="845" spans="1:6" x14ac:dyDescent="0.25">
      <c r="A845" t="str">
        <f t="shared" si="195"/>
        <v>Kaloian Manassiev</v>
      </c>
      <c r="C845">
        <v>4.0000000000000001E-3</v>
      </c>
      <c r="D845" t="s">
        <v>9</v>
      </c>
      <c r="E845">
        <f t="shared" si="199"/>
        <v>1937</v>
      </c>
      <c r="F845">
        <f t="shared" si="198"/>
        <v>7.7480000000000002</v>
      </c>
    </row>
    <row r="846" spans="1:6" x14ac:dyDescent="0.25">
      <c r="A846" t="str">
        <f t="shared" si="195"/>
        <v>Kaloian Manassiev</v>
      </c>
      <c r="C846">
        <v>5.0000000000000001E-3</v>
      </c>
      <c r="D846" t="s">
        <v>135</v>
      </c>
      <c r="E846">
        <f t="shared" si="199"/>
        <v>1937</v>
      </c>
      <c r="F846">
        <f t="shared" si="198"/>
        <v>9.6850000000000005</v>
      </c>
    </row>
    <row r="847" spans="1:6" x14ac:dyDescent="0.25">
      <c r="A847" t="str">
        <f t="shared" si="195"/>
        <v>Kaloian Manassiev</v>
      </c>
      <c r="C847">
        <v>2.1000000000000001E-2</v>
      </c>
      <c r="D847" t="s">
        <v>18</v>
      </c>
      <c r="E847">
        <f t="shared" si="199"/>
        <v>1937</v>
      </c>
      <c r="F847">
        <f t="shared" si="198"/>
        <v>40.677</v>
      </c>
    </row>
    <row r="848" spans="1:6" x14ac:dyDescent="0.25">
      <c r="A848" t="str">
        <f t="shared" si="195"/>
        <v>Kaloian Manassiev</v>
      </c>
      <c r="C848">
        <v>2E-3</v>
      </c>
      <c r="D848" t="s">
        <v>188</v>
      </c>
      <c r="E848">
        <f t="shared" si="199"/>
        <v>1937</v>
      </c>
      <c r="F848">
        <f t="shared" si="198"/>
        <v>3.8740000000000001</v>
      </c>
    </row>
    <row r="849" spans="1:6" x14ac:dyDescent="0.25">
      <c r="A849" t="str">
        <f t="shared" ref="A849:A880" si="200">A848</f>
        <v>Kaloian Manassiev</v>
      </c>
      <c r="C849">
        <v>1.7999999999999999E-2</v>
      </c>
      <c r="D849" t="s">
        <v>36</v>
      </c>
      <c r="E849">
        <f t="shared" si="199"/>
        <v>1937</v>
      </c>
      <c r="F849">
        <f t="shared" si="198"/>
        <v>34.866</v>
      </c>
    </row>
    <row r="850" spans="1:6" x14ac:dyDescent="0.25">
      <c r="A850" t="str">
        <f t="shared" si="200"/>
        <v>Kaloian Manassiev</v>
      </c>
      <c r="C850">
        <v>7.0000000000000001E-3</v>
      </c>
      <c r="D850" t="s">
        <v>10</v>
      </c>
      <c r="E850">
        <f t="shared" si="199"/>
        <v>1937</v>
      </c>
      <c r="F850">
        <f t="shared" si="198"/>
        <v>13.559000000000001</v>
      </c>
    </row>
    <row r="851" spans="1:6" x14ac:dyDescent="0.25">
      <c r="A851" t="str">
        <f t="shared" si="200"/>
        <v>Kaloian Manassiev</v>
      </c>
      <c r="C851">
        <v>4.8000000000000001E-2</v>
      </c>
      <c r="D851" t="s">
        <v>15</v>
      </c>
      <c r="E851">
        <f t="shared" si="199"/>
        <v>1937</v>
      </c>
      <c r="F851">
        <f t="shared" si="198"/>
        <v>92.975999999999999</v>
      </c>
    </row>
    <row r="852" spans="1:6" x14ac:dyDescent="0.25">
      <c r="A852" t="str">
        <f t="shared" si="200"/>
        <v>Kaloian Manassiev</v>
      </c>
      <c r="C852">
        <v>1E-3</v>
      </c>
      <c r="D852" t="s">
        <v>275</v>
      </c>
      <c r="E852">
        <f t="shared" si="199"/>
        <v>1937</v>
      </c>
      <c r="F852">
        <f t="shared" si="198"/>
        <v>1.9370000000000001</v>
      </c>
    </row>
    <row r="853" spans="1:6" x14ac:dyDescent="0.25">
      <c r="A853" t="str">
        <f t="shared" si="200"/>
        <v>Kaloian Manassiev</v>
      </c>
      <c r="C853">
        <v>0.88900000000000001</v>
      </c>
      <c r="D853" t="s">
        <v>50</v>
      </c>
      <c r="E853">
        <f t="shared" si="199"/>
        <v>1937</v>
      </c>
      <c r="F853">
        <f t="shared" si="198"/>
        <v>1721.9929999999999</v>
      </c>
    </row>
    <row r="854" spans="1:6" x14ac:dyDescent="0.25">
      <c r="A854" t="str">
        <f t="shared" si="200"/>
        <v>Kaloian Manassiev</v>
      </c>
      <c r="C854">
        <v>1E-3</v>
      </c>
      <c r="D854" t="s">
        <v>43</v>
      </c>
      <c r="E854">
        <f t="shared" si="199"/>
        <v>1937</v>
      </c>
      <c r="F854">
        <f t="shared" si="198"/>
        <v>1.9370000000000001</v>
      </c>
    </row>
    <row r="855" spans="1:6" x14ac:dyDescent="0.25">
      <c r="A855" t="str">
        <f t="shared" si="200"/>
        <v>Kaloian Manassiev</v>
      </c>
      <c r="E855">
        <f t="shared" si="199"/>
        <v>1937</v>
      </c>
      <c r="F855">
        <f t="shared" si="198"/>
        <v>0</v>
      </c>
    </row>
    <row r="856" spans="1:6" x14ac:dyDescent="0.25">
      <c r="A856" t="str">
        <f t="shared" si="200"/>
        <v>Kaloian Manassiev</v>
      </c>
      <c r="B856" t="s">
        <v>278</v>
      </c>
      <c r="E856">
        <v>16</v>
      </c>
      <c r="F856">
        <f t="shared" si="198"/>
        <v>0</v>
      </c>
    </row>
    <row r="857" spans="1:6" x14ac:dyDescent="0.25">
      <c r="A857" t="str">
        <f t="shared" si="200"/>
        <v>Kaloian Manassiev</v>
      </c>
      <c r="E857">
        <f t="shared" ref="E857:E859" si="201">E856</f>
        <v>16</v>
      </c>
      <c r="F857">
        <f t="shared" si="198"/>
        <v>0</v>
      </c>
    </row>
    <row r="858" spans="1:6" x14ac:dyDescent="0.25">
      <c r="A858" t="str">
        <f t="shared" si="200"/>
        <v>Kaloian Manassiev</v>
      </c>
      <c r="C858">
        <v>1</v>
      </c>
      <c r="D858" t="s">
        <v>36</v>
      </c>
      <c r="E858">
        <f t="shared" si="201"/>
        <v>16</v>
      </c>
      <c r="F858">
        <f t="shared" si="198"/>
        <v>16</v>
      </c>
    </row>
    <row r="859" spans="1:6" x14ac:dyDescent="0.25">
      <c r="A859" t="str">
        <f t="shared" si="200"/>
        <v>Kaloian Manassiev</v>
      </c>
      <c r="E859">
        <f t="shared" si="201"/>
        <v>16</v>
      </c>
      <c r="F859">
        <f t="shared" si="198"/>
        <v>0</v>
      </c>
    </row>
    <row r="860" spans="1:6" x14ac:dyDescent="0.25">
      <c r="A860" t="str">
        <f t="shared" si="200"/>
        <v>Kaloian Manassiev</v>
      </c>
      <c r="B860" t="s">
        <v>279</v>
      </c>
      <c r="E860">
        <v>90</v>
      </c>
      <c r="F860">
        <f t="shared" si="198"/>
        <v>0</v>
      </c>
    </row>
    <row r="861" spans="1:6" x14ac:dyDescent="0.25">
      <c r="A861" t="str">
        <f t="shared" si="200"/>
        <v>Kaloian Manassiev</v>
      </c>
      <c r="E861">
        <f t="shared" ref="E861:E864" si="202">E860</f>
        <v>90</v>
      </c>
      <c r="F861">
        <f t="shared" si="198"/>
        <v>0</v>
      </c>
    </row>
    <row r="862" spans="1:6" x14ac:dyDescent="0.25">
      <c r="A862" t="str">
        <f t="shared" si="200"/>
        <v>Kaloian Manassiev</v>
      </c>
      <c r="C862">
        <v>0.93500000000000005</v>
      </c>
      <c r="D862" t="s">
        <v>15</v>
      </c>
      <c r="E862">
        <f t="shared" si="202"/>
        <v>90</v>
      </c>
      <c r="F862">
        <f t="shared" si="198"/>
        <v>84.15</v>
      </c>
    </row>
    <row r="863" spans="1:6" x14ac:dyDescent="0.25">
      <c r="A863" t="str">
        <f t="shared" si="200"/>
        <v>Kaloian Manassiev</v>
      </c>
      <c r="C863">
        <v>6.4000000000000001E-2</v>
      </c>
      <c r="D863" t="s">
        <v>189</v>
      </c>
      <c r="E863">
        <f t="shared" si="202"/>
        <v>90</v>
      </c>
      <c r="F863">
        <f t="shared" si="198"/>
        <v>5.76</v>
      </c>
    </row>
    <row r="864" spans="1:6" x14ac:dyDescent="0.25">
      <c r="A864" t="str">
        <f t="shared" si="200"/>
        <v>Kaloian Manassiev</v>
      </c>
      <c r="E864">
        <f t="shared" si="202"/>
        <v>90</v>
      </c>
      <c r="F864">
        <f t="shared" si="198"/>
        <v>0</v>
      </c>
    </row>
    <row r="865" spans="1:6" x14ac:dyDescent="0.25">
      <c r="A865" t="str">
        <f t="shared" si="200"/>
        <v>Kaloian Manassiev</v>
      </c>
      <c r="B865" t="s">
        <v>280</v>
      </c>
      <c r="E865">
        <v>8</v>
      </c>
      <c r="F865">
        <f t="shared" si="198"/>
        <v>0</v>
      </c>
    </row>
    <row r="866" spans="1:6" x14ac:dyDescent="0.25">
      <c r="A866" t="str">
        <f t="shared" si="200"/>
        <v>Kaloian Manassiev</v>
      </c>
      <c r="E866">
        <f t="shared" ref="E866:E868" si="203">E865</f>
        <v>8</v>
      </c>
      <c r="F866">
        <f t="shared" si="198"/>
        <v>0</v>
      </c>
    </row>
    <row r="867" spans="1:6" x14ac:dyDescent="0.25">
      <c r="A867" t="str">
        <f t="shared" si="200"/>
        <v>Kaloian Manassiev</v>
      </c>
      <c r="C867">
        <v>1</v>
      </c>
      <c r="D867" t="s">
        <v>36</v>
      </c>
      <c r="E867">
        <f t="shared" si="203"/>
        <v>8</v>
      </c>
      <c r="F867">
        <f t="shared" si="198"/>
        <v>8</v>
      </c>
    </row>
    <row r="868" spans="1:6" x14ac:dyDescent="0.25">
      <c r="A868" t="str">
        <f t="shared" si="200"/>
        <v>Kaloian Manassiev</v>
      </c>
      <c r="E868">
        <f t="shared" si="203"/>
        <v>8</v>
      </c>
      <c r="F868">
        <f t="shared" si="198"/>
        <v>0</v>
      </c>
    </row>
    <row r="869" spans="1:6" x14ac:dyDescent="0.25">
      <c r="A869" t="str">
        <f t="shared" si="200"/>
        <v>Kaloian Manassiev</v>
      </c>
      <c r="B869" t="s">
        <v>281</v>
      </c>
      <c r="E869">
        <v>585</v>
      </c>
      <c r="F869">
        <f t="shared" si="198"/>
        <v>0</v>
      </c>
    </row>
    <row r="870" spans="1:6" x14ac:dyDescent="0.25">
      <c r="A870" t="str">
        <f t="shared" si="200"/>
        <v>Kaloian Manassiev</v>
      </c>
      <c r="E870">
        <f t="shared" ref="E870:E878" si="204">E869</f>
        <v>585</v>
      </c>
      <c r="F870">
        <f t="shared" si="198"/>
        <v>0</v>
      </c>
    </row>
    <row r="871" spans="1:6" x14ac:dyDescent="0.25">
      <c r="A871" t="str">
        <f t="shared" si="200"/>
        <v>Kaloian Manassiev</v>
      </c>
      <c r="C871">
        <v>3.0000000000000001E-3</v>
      </c>
      <c r="D871" t="s">
        <v>40</v>
      </c>
      <c r="E871">
        <f t="shared" si="204"/>
        <v>585</v>
      </c>
      <c r="F871">
        <f t="shared" si="198"/>
        <v>1.7550000000000001</v>
      </c>
    </row>
    <row r="872" spans="1:6" x14ac:dyDescent="0.25">
      <c r="A872" t="str">
        <f t="shared" si="200"/>
        <v>Kaloian Manassiev</v>
      </c>
      <c r="C872">
        <v>6.0000000000000001E-3</v>
      </c>
      <c r="D872" t="s">
        <v>18</v>
      </c>
      <c r="E872">
        <f t="shared" si="204"/>
        <v>585</v>
      </c>
      <c r="F872">
        <f t="shared" si="198"/>
        <v>3.5100000000000002</v>
      </c>
    </row>
    <row r="873" spans="1:6" x14ac:dyDescent="0.25">
      <c r="A873" t="str">
        <f t="shared" si="200"/>
        <v>Kaloian Manassiev</v>
      </c>
      <c r="C873">
        <v>5.0000000000000001E-3</v>
      </c>
      <c r="D873" t="s">
        <v>159</v>
      </c>
      <c r="E873">
        <f t="shared" si="204"/>
        <v>585</v>
      </c>
      <c r="F873">
        <f t="shared" si="198"/>
        <v>2.9250000000000003</v>
      </c>
    </row>
    <row r="874" spans="1:6" x14ac:dyDescent="0.25">
      <c r="A874" t="str">
        <f t="shared" si="200"/>
        <v>Kaloian Manassiev</v>
      </c>
      <c r="C874">
        <v>0.89700000000000002</v>
      </c>
      <c r="D874" t="s">
        <v>15</v>
      </c>
      <c r="E874">
        <f t="shared" si="204"/>
        <v>585</v>
      </c>
      <c r="F874">
        <f t="shared" si="198"/>
        <v>524.745</v>
      </c>
    </row>
    <row r="875" spans="1:6" x14ac:dyDescent="0.25">
      <c r="A875" t="str">
        <f t="shared" si="200"/>
        <v>Kaloian Manassiev</v>
      </c>
      <c r="C875">
        <v>7.2999999999999995E-2</v>
      </c>
      <c r="D875" t="s">
        <v>50</v>
      </c>
      <c r="E875">
        <f t="shared" si="204"/>
        <v>585</v>
      </c>
      <c r="F875">
        <f t="shared" si="198"/>
        <v>42.704999999999998</v>
      </c>
    </row>
    <row r="876" spans="1:6" x14ac:dyDescent="0.25">
      <c r="A876" t="str">
        <f t="shared" si="200"/>
        <v>Kaloian Manassiev</v>
      </c>
      <c r="C876">
        <v>4.0000000000000001E-3</v>
      </c>
      <c r="D876" t="s">
        <v>43</v>
      </c>
      <c r="E876">
        <f t="shared" si="204"/>
        <v>585</v>
      </c>
      <c r="F876">
        <f t="shared" si="198"/>
        <v>2.34</v>
      </c>
    </row>
    <row r="877" spans="1:6" x14ac:dyDescent="0.25">
      <c r="A877" t="str">
        <f t="shared" si="200"/>
        <v>Kaloian Manassiev</v>
      </c>
      <c r="C877">
        <v>8.9999999999999993E-3</v>
      </c>
      <c r="D877" t="s">
        <v>282</v>
      </c>
      <c r="E877">
        <f t="shared" si="204"/>
        <v>585</v>
      </c>
      <c r="F877">
        <f t="shared" si="198"/>
        <v>5.2649999999999997</v>
      </c>
    </row>
    <row r="878" spans="1:6" x14ac:dyDescent="0.25">
      <c r="A878" t="str">
        <f t="shared" si="200"/>
        <v>Kaloian Manassiev</v>
      </c>
      <c r="E878">
        <f t="shared" si="204"/>
        <v>585</v>
      </c>
      <c r="F878">
        <f t="shared" si="198"/>
        <v>0</v>
      </c>
    </row>
    <row r="879" spans="1:6" x14ac:dyDescent="0.25">
      <c r="A879" t="str">
        <f t="shared" si="200"/>
        <v>Kaloian Manassiev</v>
      </c>
      <c r="B879" t="s">
        <v>283</v>
      </c>
      <c r="E879">
        <v>15</v>
      </c>
      <c r="F879">
        <f t="shared" si="198"/>
        <v>0</v>
      </c>
    </row>
    <row r="880" spans="1:6" x14ac:dyDescent="0.25">
      <c r="A880" t="str">
        <f t="shared" si="200"/>
        <v>Kaloian Manassiev</v>
      </c>
      <c r="E880">
        <f t="shared" ref="E880:E882" si="205">E879</f>
        <v>15</v>
      </c>
      <c r="F880">
        <f t="shared" si="198"/>
        <v>0</v>
      </c>
    </row>
    <row r="881" spans="1:6" x14ac:dyDescent="0.25">
      <c r="A881" t="str">
        <f t="shared" ref="A881:A912" si="206">A880</f>
        <v>Kaloian Manassiev</v>
      </c>
      <c r="C881">
        <v>1</v>
      </c>
      <c r="D881" t="s">
        <v>43</v>
      </c>
      <c r="E881">
        <f t="shared" si="205"/>
        <v>15</v>
      </c>
      <c r="F881">
        <f t="shared" si="198"/>
        <v>15</v>
      </c>
    </row>
    <row r="882" spans="1:6" x14ac:dyDescent="0.25">
      <c r="A882" t="str">
        <f t="shared" si="206"/>
        <v>Kaloian Manassiev</v>
      </c>
      <c r="E882">
        <f t="shared" si="205"/>
        <v>15</v>
      </c>
      <c r="F882">
        <f t="shared" si="198"/>
        <v>0</v>
      </c>
    </row>
    <row r="883" spans="1:6" x14ac:dyDescent="0.25">
      <c r="A883" t="str">
        <f t="shared" si="206"/>
        <v>Kaloian Manassiev</v>
      </c>
      <c r="B883" t="s">
        <v>284</v>
      </c>
      <c r="E883">
        <v>553</v>
      </c>
      <c r="F883">
        <f t="shared" si="198"/>
        <v>0</v>
      </c>
    </row>
    <row r="884" spans="1:6" x14ac:dyDescent="0.25">
      <c r="A884" t="str">
        <f t="shared" si="206"/>
        <v>Kaloian Manassiev</v>
      </c>
      <c r="E884">
        <f t="shared" ref="E884:E900" si="207">E883</f>
        <v>553</v>
      </c>
      <c r="F884">
        <f t="shared" si="198"/>
        <v>0</v>
      </c>
    </row>
    <row r="885" spans="1:6" x14ac:dyDescent="0.25">
      <c r="A885" t="str">
        <f t="shared" si="206"/>
        <v>Kaloian Manassiev</v>
      </c>
      <c r="C885">
        <v>0.17699999999999999</v>
      </c>
      <c r="D885" t="s">
        <v>9</v>
      </c>
      <c r="E885">
        <f t="shared" si="207"/>
        <v>553</v>
      </c>
      <c r="F885">
        <f t="shared" si="198"/>
        <v>97.881</v>
      </c>
    </row>
    <row r="886" spans="1:6" x14ac:dyDescent="0.25">
      <c r="A886" t="str">
        <f t="shared" si="206"/>
        <v>Kaloian Manassiev</v>
      </c>
      <c r="C886">
        <v>5.2999999999999999E-2</v>
      </c>
      <c r="D886" t="s">
        <v>135</v>
      </c>
      <c r="E886">
        <f t="shared" si="207"/>
        <v>553</v>
      </c>
      <c r="F886">
        <f t="shared" si="198"/>
        <v>29.308999999999997</v>
      </c>
    </row>
    <row r="887" spans="1:6" x14ac:dyDescent="0.25">
      <c r="A887" t="str">
        <f t="shared" si="206"/>
        <v>Kaloian Manassiev</v>
      </c>
      <c r="C887">
        <v>2.1000000000000001E-2</v>
      </c>
      <c r="D887" t="s">
        <v>18</v>
      </c>
      <c r="E887">
        <f t="shared" si="207"/>
        <v>553</v>
      </c>
      <c r="F887">
        <f t="shared" si="198"/>
        <v>11.613000000000001</v>
      </c>
    </row>
    <row r="888" spans="1:6" x14ac:dyDescent="0.25">
      <c r="A888" t="str">
        <f t="shared" si="206"/>
        <v>Kaloian Manassiev</v>
      </c>
      <c r="C888">
        <v>4.0000000000000001E-3</v>
      </c>
      <c r="D888" t="s">
        <v>188</v>
      </c>
      <c r="E888">
        <f t="shared" si="207"/>
        <v>553</v>
      </c>
      <c r="F888">
        <f t="shared" si="198"/>
        <v>2.2120000000000002</v>
      </c>
    </row>
    <row r="889" spans="1:6" x14ac:dyDescent="0.25">
      <c r="A889" t="str">
        <f t="shared" si="206"/>
        <v>Kaloian Manassiev</v>
      </c>
      <c r="C889">
        <v>7.6999999999999999E-2</v>
      </c>
      <c r="D889" t="s">
        <v>36</v>
      </c>
      <c r="E889">
        <f t="shared" si="207"/>
        <v>553</v>
      </c>
      <c r="F889">
        <f t="shared" si="198"/>
        <v>42.580999999999996</v>
      </c>
    </row>
    <row r="890" spans="1:6" x14ac:dyDescent="0.25">
      <c r="A890" t="str">
        <f t="shared" si="206"/>
        <v>Kaloian Manassiev</v>
      </c>
      <c r="C890">
        <v>1.6E-2</v>
      </c>
      <c r="D890" t="s">
        <v>45</v>
      </c>
      <c r="E890">
        <f t="shared" si="207"/>
        <v>553</v>
      </c>
      <c r="F890">
        <f t="shared" si="198"/>
        <v>8.8480000000000008</v>
      </c>
    </row>
    <row r="891" spans="1:6" x14ac:dyDescent="0.25">
      <c r="A891" t="str">
        <f t="shared" si="206"/>
        <v>Kaloian Manassiev</v>
      </c>
      <c r="C891">
        <v>7.0000000000000007E-2</v>
      </c>
      <c r="D891" t="s">
        <v>10</v>
      </c>
      <c r="E891">
        <f t="shared" si="207"/>
        <v>553</v>
      </c>
      <c r="F891">
        <f t="shared" si="198"/>
        <v>38.71</v>
      </c>
    </row>
    <row r="892" spans="1:6" x14ac:dyDescent="0.25">
      <c r="A892" t="str">
        <f t="shared" si="206"/>
        <v>Kaloian Manassiev</v>
      </c>
      <c r="C892">
        <v>5.0999999999999997E-2</v>
      </c>
      <c r="D892" t="s">
        <v>11</v>
      </c>
      <c r="E892">
        <f t="shared" si="207"/>
        <v>553</v>
      </c>
      <c r="F892">
        <f t="shared" si="198"/>
        <v>28.202999999999999</v>
      </c>
    </row>
    <row r="893" spans="1:6" x14ac:dyDescent="0.25">
      <c r="A893" t="str">
        <f t="shared" si="206"/>
        <v>Kaloian Manassiev</v>
      </c>
      <c r="C893">
        <v>1.4E-2</v>
      </c>
      <c r="D893" t="s">
        <v>13</v>
      </c>
      <c r="E893">
        <f t="shared" si="207"/>
        <v>553</v>
      </c>
      <c r="F893">
        <f t="shared" si="198"/>
        <v>7.742</v>
      </c>
    </row>
    <row r="894" spans="1:6" x14ac:dyDescent="0.25">
      <c r="A894" t="str">
        <f t="shared" si="206"/>
        <v>Kaloian Manassiev</v>
      </c>
      <c r="C894">
        <v>4.0000000000000001E-3</v>
      </c>
      <c r="D894" t="s">
        <v>14</v>
      </c>
      <c r="E894">
        <f t="shared" si="207"/>
        <v>553</v>
      </c>
      <c r="F894">
        <f t="shared" si="198"/>
        <v>2.2120000000000002</v>
      </c>
    </row>
    <row r="895" spans="1:6" x14ac:dyDescent="0.25">
      <c r="A895" t="str">
        <f t="shared" si="206"/>
        <v>Kaloian Manassiev</v>
      </c>
      <c r="C895">
        <v>0.30299999999999999</v>
      </c>
      <c r="D895" t="s">
        <v>15</v>
      </c>
      <c r="E895">
        <f t="shared" si="207"/>
        <v>553</v>
      </c>
      <c r="F895">
        <f t="shared" si="198"/>
        <v>167.559</v>
      </c>
    </row>
    <row r="896" spans="1:6" x14ac:dyDescent="0.25">
      <c r="A896" t="str">
        <f t="shared" si="206"/>
        <v>Kaloian Manassiev</v>
      </c>
      <c r="C896">
        <v>2.1000000000000001E-2</v>
      </c>
      <c r="D896" t="s">
        <v>50</v>
      </c>
      <c r="E896">
        <f t="shared" si="207"/>
        <v>553</v>
      </c>
      <c r="F896">
        <f t="shared" si="198"/>
        <v>11.613000000000001</v>
      </c>
    </row>
    <row r="897" spans="1:6" x14ac:dyDescent="0.25">
      <c r="A897" t="str">
        <f t="shared" si="206"/>
        <v>Kaloian Manassiev</v>
      </c>
      <c r="C897">
        <v>0.17399999999999999</v>
      </c>
      <c r="D897" t="s">
        <v>43</v>
      </c>
      <c r="E897">
        <f t="shared" si="207"/>
        <v>553</v>
      </c>
      <c r="F897">
        <f t="shared" si="198"/>
        <v>96.221999999999994</v>
      </c>
    </row>
    <row r="898" spans="1:6" x14ac:dyDescent="0.25">
      <c r="A898" t="str">
        <f t="shared" si="206"/>
        <v>Kaloian Manassiev</v>
      </c>
      <c r="C898">
        <v>5.0000000000000001E-3</v>
      </c>
      <c r="D898" t="s">
        <v>189</v>
      </c>
      <c r="E898">
        <f t="shared" si="207"/>
        <v>553</v>
      </c>
      <c r="F898">
        <f t="shared" si="198"/>
        <v>2.7650000000000001</v>
      </c>
    </row>
    <row r="899" spans="1:6" x14ac:dyDescent="0.25">
      <c r="A899" t="str">
        <f t="shared" si="206"/>
        <v>Kaloian Manassiev</v>
      </c>
      <c r="C899">
        <v>2E-3</v>
      </c>
      <c r="D899" t="s">
        <v>58</v>
      </c>
      <c r="E899">
        <f t="shared" si="207"/>
        <v>553</v>
      </c>
      <c r="F899">
        <f t="shared" ref="F899:F962" si="208">E899*C899</f>
        <v>1.1060000000000001</v>
      </c>
    </row>
    <row r="900" spans="1:6" x14ac:dyDescent="0.25">
      <c r="A900" t="str">
        <f t="shared" si="206"/>
        <v>Kaloian Manassiev</v>
      </c>
      <c r="E900">
        <f t="shared" si="207"/>
        <v>553</v>
      </c>
      <c r="F900">
        <f t="shared" si="208"/>
        <v>0</v>
      </c>
    </row>
    <row r="901" spans="1:6" x14ac:dyDescent="0.25">
      <c r="A901" t="str">
        <f t="shared" si="206"/>
        <v>Kaloian Manassiev</v>
      </c>
      <c r="B901" t="s">
        <v>285</v>
      </c>
      <c r="E901">
        <v>166</v>
      </c>
      <c r="F901">
        <f t="shared" si="208"/>
        <v>0</v>
      </c>
    </row>
    <row r="902" spans="1:6" x14ac:dyDescent="0.25">
      <c r="A902" t="str">
        <f t="shared" si="206"/>
        <v>Kaloian Manassiev</v>
      </c>
      <c r="E902">
        <f t="shared" ref="E902:E909" si="209">E901</f>
        <v>166</v>
      </c>
      <c r="F902">
        <f t="shared" si="208"/>
        <v>0</v>
      </c>
    </row>
    <row r="903" spans="1:6" x14ac:dyDescent="0.25">
      <c r="A903" t="str">
        <f t="shared" si="206"/>
        <v>Kaloian Manassiev</v>
      </c>
      <c r="C903">
        <v>2.4E-2</v>
      </c>
      <c r="D903" t="s">
        <v>9</v>
      </c>
      <c r="E903">
        <f t="shared" si="209"/>
        <v>166</v>
      </c>
      <c r="F903">
        <f t="shared" si="208"/>
        <v>3.984</v>
      </c>
    </row>
    <row r="904" spans="1:6" x14ac:dyDescent="0.25">
      <c r="A904" t="str">
        <f t="shared" si="206"/>
        <v>Kaloian Manassiev</v>
      </c>
      <c r="C904">
        <v>2.4E-2</v>
      </c>
      <c r="D904" t="s">
        <v>18</v>
      </c>
      <c r="E904">
        <f t="shared" si="209"/>
        <v>166</v>
      </c>
      <c r="F904">
        <f t="shared" si="208"/>
        <v>3.984</v>
      </c>
    </row>
    <row r="905" spans="1:6" x14ac:dyDescent="0.25">
      <c r="A905" t="str">
        <f t="shared" si="206"/>
        <v>Kaloian Manassiev</v>
      </c>
      <c r="C905">
        <v>1.2E-2</v>
      </c>
      <c r="D905" t="s">
        <v>36</v>
      </c>
      <c r="E905">
        <f t="shared" si="209"/>
        <v>166</v>
      </c>
      <c r="F905">
        <f t="shared" si="208"/>
        <v>1.992</v>
      </c>
    </row>
    <row r="906" spans="1:6" x14ac:dyDescent="0.25">
      <c r="A906" t="str">
        <f t="shared" si="206"/>
        <v>Kaloian Manassiev</v>
      </c>
      <c r="C906">
        <v>0.82099999999999995</v>
      </c>
      <c r="D906" t="s">
        <v>10</v>
      </c>
      <c r="E906">
        <f t="shared" si="209"/>
        <v>166</v>
      </c>
      <c r="F906">
        <f t="shared" si="208"/>
        <v>136.286</v>
      </c>
    </row>
    <row r="907" spans="1:6" x14ac:dyDescent="0.25">
      <c r="A907" t="str">
        <f t="shared" si="206"/>
        <v>Kaloian Manassiev</v>
      </c>
      <c r="C907">
        <v>0.105</v>
      </c>
      <c r="D907" t="s">
        <v>15</v>
      </c>
      <c r="E907">
        <f t="shared" si="209"/>
        <v>166</v>
      </c>
      <c r="F907">
        <f t="shared" si="208"/>
        <v>17.43</v>
      </c>
    </row>
    <row r="908" spans="1:6" x14ac:dyDescent="0.25">
      <c r="A908" t="str">
        <f t="shared" si="206"/>
        <v>Kaloian Manassiev</v>
      </c>
      <c r="C908">
        <v>1.2E-2</v>
      </c>
      <c r="D908" t="s">
        <v>43</v>
      </c>
      <c r="E908">
        <f t="shared" si="209"/>
        <v>166</v>
      </c>
      <c r="F908">
        <f t="shared" si="208"/>
        <v>1.992</v>
      </c>
    </row>
    <row r="909" spans="1:6" x14ac:dyDescent="0.25">
      <c r="A909" t="str">
        <f t="shared" si="206"/>
        <v>Kaloian Manassiev</v>
      </c>
      <c r="E909">
        <f t="shared" si="209"/>
        <v>166</v>
      </c>
      <c r="F909">
        <f t="shared" si="208"/>
        <v>0</v>
      </c>
    </row>
    <row r="910" spans="1:6" x14ac:dyDescent="0.25">
      <c r="A910" t="str">
        <f t="shared" si="206"/>
        <v>Kaloian Manassiev</v>
      </c>
      <c r="B910" t="s">
        <v>286</v>
      </c>
      <c r="E910">
        <v>150</v>
      </c>
      <c r="F910">
        <f t="shared" si="208"/>
        <v>0</v>
      </c>
    </row>
    <row r="911" spans="1:6" x14ac:dyDescent="0.25">
      <c r="A911" t="str">
        <f t="shared" si="206"/>
        <v>Kaloian Manassiev</v>
      </c>
      <c r="E911">
        <f t="shared" ref="E911:E916" si="210">E910</f>
        <v>150</v>
      </c>
      <c r="F911">
        <f t="shared" si="208"/>
        <v>0</v>
      </c>
    </row>
    <row r="912" spans="1:6" x14ac:dyDescent="0.25">
      <c r="A912" t="str">
        <f t="shared" si="206"/>
        <v>Kaloian Manassiev</v>
      </c>
      <c r="C912">
        <v>0.20599999999999999</v>
      </c>
      <c r="D912" t="s">
        <v>9</v>
      </c>
      <c r="E912">
        <f t="shared" si="210"/>
        <v>150</v>
      </c>
      <c r="F912">
        <f t="shared" si="208"/>
        <v>30.9</v>
      </c>
    </row>
    <row r="913" spans="1:6" x14ac:dyDescent="0.25">
      <c r="A913" t="str">
        <f t="shared" ref="A913:A944" si="211">A912</f>
        <v>Kaloian Manassiev</v>
      </c>
      <c r="C913">
        <v>1.7999999999999999E-2</v>
      </c>
      <c r="D913" t="s">
        <v>18</v>
      </c>
      <c r="E913">
        <f t="shared" si="210"/>
        <v>150</v>
      </c>
      <c r="F913">
        <f t="shared" si="208"/>
        <v>2.6999999999999997</v>
      </c>
    </row>
    <row r="914" spans="1:6" x14ac:dyDescent="0.25">
      <c r="A914" t="str">
        <f t="shared" si="211"/>
        <v>Kaloian Manassiev</v>
      </c>
      <c r="C914">
        <v>0.443</v>
      </c>
      <c r="D914" t="s">
        <v>15</v>
      </c>
      <c r="E914">
        <f t="shared" si="210"/>
        <v>150</v>
      </c>
      <c r="F914">
        <f t="shared" si="208"/>
        <v>66.45</v>
      </c>
    </row>
    <row r="915" spans="1:6" x14ac:dyDescent="0.25">
      <c r="A915" t="str">
        <f t="shared" si="211"/>
        <v>Kaloian Manassiev</v>
      </c>
      <c r="C915">
        <v>0.33100000000000002</v>
      </c>
      <c r="D915" t="s">
        <v>50</v>
      </c>
      <c r="E915">
        <f t="shared" si="210"/>
        <v>150</v>
      </c>
      <c r="F915">
        <f t="shared" si="208"/>
        <v>49.650000000000006</v>
      </c>
    </row>
    <row r="916" spans="1:6" x14ac:dyDescent="0.25">
      <c r="A916" t="str">
        <f t="shared" si="211"/>
        <v>Kaloian Manassiev</v>
      </c>
      <c r="E916">
        <f t="shared" si="210"/>
        <v>150</v>
      </c>
      <c r="F916">
        <f t="shared" si="208"/>
        <v>0</v>
      </c>
    </row>
    <row r="917" spans="1:6" x14ac:dyDescent="0.25">
      <c r="A917" t="str">
        <f t="shared" si="211"/>
        <v>Kaloian Manassiev</v>
      </c>
      <c r="B917" t="s">
        <v>287</v>
      </c>
      <c r="E917">
        <v>77</v>
      </c>
      <c r="F917">
        <f t="shared" si="208"/>
        <v>0</v>
      </c>
    </row>
    <row r="918" spans="1:6" x14ac:dyDescent="0.25">
      <c r="A918" t="str">
        <f t="shared" si="211"/>
        <v>Kaloian Manassiev</v>
      </c>
      <c r="E918">
        <f t="shared" ref="E918:E921" si="212">E917</f>
        <v>77</v>
      </c>
      <c r="F918">
        <f t="shared" si="208"/>
        <v>0</v>
      </c>
    </row>
    <row r="919" spans="1:6" x14ac:dyDescent="0.25">
      <c r="A919" t="str">
        <f t="shared" si="211"/>
        <v>Kaloian Manassiev</v>
      </c>
      <c r="C919">
        <v>0.66900000000000004</v>
      </c>
      <c r="D919" t="s">
        <v>36</v>
      </c>
      <c r="E919">
        <f t="shared" si="212"/>
        <v>77</v>
      </c>
      <c r="F919">
        <f t="shared" si="208"/>
        <v>51.513000000000005</v>
      </c>
    </row>
    <row r="920" spans="1:6" x14ac:dyDescent="0.25">
      <c r="A920" t="str">
        <f t="shared" si="211"/>
        <v>Kaloian Manassiev</v>
      </c>
      <c r="C920">
        <v>0.33</v>
      </c>
      <c r="D920" t="s">
        <v>15</v>
      </c>
      <c r="E920">
        <f t="shared" si="212"/>
        <v>77</v>
      </c>
      <c r="F920">
        <f t="shared" si="208"/>
        <v>25.41</v>
      </c>
    </row>
    <row r="921" spans="1:6" x14ac:dyDescent="0.25">
      <c r="A921" t="str">
        <f t="shared" si="211"/>
        <v>Kaloian Manassiev</v>
      </c>
      <c r="E921">
        <f t="shared" si="212"/>
        <v>77</v>
      </c>
      <c r="F921">
        <f t="shared" si="208"/>
        <v>0</v>
      </c>
    </row>
    <row r="922" spans="1:6" x14ac:dyDescent="0.25">
      <c r="A922" t="str">
        <f t="shared" si="211"/>
        <v>Kaloian Manassiev</v>
      </c>
      <c r="B922" t="s">
        <v>288</v>
      </c>
      <c r="E922">
        <v>3</v>
      </c>
      <c r="F922">
        <f t="shared" si="208"/>
        <v>0</v>
      </c>
    </row>
    <row r="923" spans="1:6" x14ac:dyDescent="0.25">
      <c r="A923" t="str">
        <f t="shared" si="211"/>
        <v>Kaloian Manassiev</v>
      </c>
      <c r="E923">
        <f t="shared" ref="E923:E925" si="213">E922</f>
        <v>3</v>
      </c>
      <c r="F923">
        <f t="shared" si="208"/>
        <v>0</v>
      </c>
    </row>
    <row r="924" spans="1:6" x14ac:dyDescent="0.25">
      <c r="A924" t="str">
        <f t="shared" si="211"/>
        <v>Kaloian Manassiev</v>
      </c>
      <c r="C924">
        <v>1</v>
      </c>
      <c r="D924" t="s">
        <v>15</v>
      </c>
      <c r="E924">
        <f t="shared" si="213"/>
        <v>3</v>
      </c>
      <c r="F924">
        <f t="shared" si="208"/>
        <v>3</v>
      </c>
    </row>
    <row r="925" spans="1:6" x14ac:dyDescent="0.25">
      <c r="A925" t="str">
        <f t="shared" si="211"/>
        <v>Kaloian Manassiev</v>
      </c>
      <c r="E925">
        <f t="shared" si="213"/>
        <v>3</v>
      </c>
      <c r="F925">
        <f t="shared" si="208"/>
        <v>0</v>
      </c>
    </row>
    <row r="926" spans="1:6" x14ac:dyDescent="0.25">
      <c r="A926" t="str">
        <f t="shared" si="211"/>
        <v>Kaloian Manassiev</v>
      </c>
      <c r="B926" t="s">
        <v>289</v>
      </c>
      <c r="E926">
        <v>179</v>
      </c>
      <c r="F926">
        <f t="shared" si="208"/>
        <v>0</v>
      </c>
    </row>
    <row r="927" spans="1:6" x14ac:dyDescent="0.25">
      <c r="A927" t="str">
        <f t="shared" si="211"/>
        <v>Kaloian Manassiev</v>
      </c>
      <c r="E927">
        <f t="shared" ref="E927:E931" si="214">E926</f>
        <v>179</v>
      </c>
      <c r="F927">
        <f t="shared" si="208"/>
        <v>0</v>
      </c>
    </row>
    <row r="928" spans="1:6" x14ac:dyDescent="0.25">
      <c r="A928" t="str">
        <f t="shared" si="211"/>
        <v>Kaloian Manassiev</v>
      </c>
      <c r="C928">
        <v>4.5999999999999999E-2</v>
      </c>
      <c r="D928" t="s">
        <v>18</v>
      </c>
      <c r="E928">
        <f t="shared" si="214"/>
        <v>179</v>
      </c>
      <c r="F928">
        <f t="shared" si="208"/>
        <v>8.234</v>
      </c>
    </row>
    <row r="929" spans="1:6" x14ac:dyDescent="0.25">
      <c r="A929" t="str">
        <f t="shared" si="211"/>
        <v>Kaloian Manassiev</v>
      </c>
      <c r="C929">
        <v>0.38700000000000001</v>
      </c>
      <c r="D929" t="s">
        <v>36</v>
      </c>
      <c r="E929">
        <f t="shared" si="214"/>
        <v>179</v>
      </c>
      <c r="F929">
        <f t="shared" si="208"/>
        <v>69.272999999999996</v>
      </c>
    </row>
    <row r="930" spans="1:6" x14ac:dyDescent="0.25">
      <c r="A930" t="str">
        <f t="shared" si="211"/>
        <v>Kaloian Manassiev</v>
      </c>
      <c r="C930">
        <v>0.56599999999999995</v>
      </c>
      <c r="D930" t="s">
        <v>15</v>
      </c>
      <c r="E930">
        <f t="shared" si="214"/>
        <v>179</v>
      </c>
      <c r="F930">
        <f t="shared" si="208"/>
        <v>101.31399999999999</v>
      </c>
    </row>
    <row r="931" spans="1:6" x14ac:dyDescent="0.25">
      <c r="A931" t="str">
        <f t="shared" si="211"/>
        <v>Kaloian Manassiev</v>
      </c>
      <c r="E931">
        <f t="shared" si="214"/>
        <v>179</v>
      </c>
      <c r="F931">
        <f t="shared" si="208"/>
        <v>0</v>
      </c>
    </row>
    <row r="932" spans="1:6" x14ac:dyDescent="0.25">
      <c r="A932" t="str">
        <f t="shared" si="211"/>
        <v>Kaloian Manassiev</v>
      </c>
      <c r="B932" t="s">
        <v>290</v>
      </c>
      <c r="E932">
        <v>14</v>
      </c>
      <c r="F932">
        <f t="shared" si="208"/>
        <v>0</v>
      </c>
    </row>
    <row r="933" spans="1:6" x14ac:dyDescent="0.25">
      <c r="A933" t="str">
        <f t="shared" si="211"/>
        <v>Kaloian Manassiev</v>
      </c>
      <c r="E933">
        <f t="shared" ref="E933:E935" si="215">E932</f>
        <v>14</v>
      </c>
      <c r="F933">
        <f t="shared" si="208"/>
        <v>0</v>
      </c>
    </row>
    <row r="934" spans="1:6" x14ac:dyDescent="0.25">
      <c r="A934" t="str">
        <f t="shared" si="211"/>
        <v>Kaloian Manassiev</v>
      </c>
      <c r="C934">
        <v>1</v>
      </c>
      <c r="D934" t="s">
        <v>70</v>
      </c>
      <c r="E934">
        <f t="shared" si="215"/>
        <v>14</v>
      </c>
      <c r="F934">
        <f t="shared" si="208"/>
        <v>14</v>
      </c>
    </row>
    <row r="935" spans="1:6" x14ac:dyDescent="0.25">
      <c r="A935" t="str">
        <f t="shared" si="211"/>
        <v>Kaloian Manassiev</v>
      </c>
      <c r="E935">
        <f t="shared" si="215"/>
        <v>14</v>
      </c>
      <c r="F935">
        <f t="shared" si="208"/>
        <v>0</v>
      </c>
    </row>
    <row r="936" spans="1:6" x14ac:dyDescent="0.25">
      <c r="A936" t="str">
        <f t="shared" si="211"/>
        <v>Kaloian Manassiev</v>
      </c>
      <c r="B936" t="s">
        <v>291</v>
      </c>
      <c r="E936">
        <v>158</v>
      </c>
      <c r="F936">
        <f t="shared" si="208"/>
        <v>0</v>
      </c>
    </row>
    <row r="937" spans="1:6" x14ac:dyDescent="0.25">
      <c r="A937" t="str">
        <f t="shared" si="211"/>
        <v>Kaloian Manassiev</v>
      </c>
      <c r="E937">
        <f t="shared" ref="E937:E945" si="216">E936</f>
        <v>158</v>
      </c>
      <c r="F937">
        <f t="shared" si="208"/>
        <v>0</v>
      </c>
    </row>
    <row r="938" spans="1:6" x14ac:dyDescent="0.25">
      <c r="A938" t="str">
        <f t="shared" si="211"/>
        <v>Kaloian Manassiev</v>
      </c>
      <c r="C938">
        <v>9.5000000000000001E-2</v>
      </c>
      <c r="D938" t="s">
        <v>9</v>
      </c>
      <c r="E938">
        <f t="shared" si="216"/>
        <v>158</v>
      </c>
      <c r="F938">
        <f t="shared" si="208"/>
        <v>15.01</v>
      </c>
    </row>
    <row r="939" spans="1:6" x14ac:dyDescent="0.25">
      <c r="A939" t="str">
        <f t="shared" si="211"/>
        <v>Kaloian Manassiev</v>
      </c>
      <c r="C939">
        <v>2.4E-2</v>
      </c>
      <c r="D939" t="s">
        <v>18</v>
      </c>
      <c r="E939">
        <f t="shared" si="216"/>
        <v>158</v>
      </c>
      <c r="F939">
        <f t="shared" si="208"/>
        <v>3.7920000000000003</v>
      </c>
    </row>
    <row r="940" spans="1:6" x14ac:dyDescent="0.25">
      <c r="A940" t="str">
        <f t="shared" si="211"/>
        <v>Kaloian Manassiev</v>
      </c>
      <c r="C940">
        <v>0.624</v>
      </c>
      <c r="D940" t="s">
        <v>36</v>
      </c>
      <c r="E940">
        <f t="shared" si="216"/>
        <v>158</v>
      </c>
      <c r="F940">
        <f t="shared" si="208"/>
        <v>98.591999999999999</v>
      </c>
    </row>
    <row r="941" spans="1:6" x14ac:dyDescent="0.25">
      <c r="A941" t="str">
        <f t="shared" si="211"/>
        <v>Kaloian Manassiev</v>
      </c>
      <c r="C941">
        <v>1.4E-2</v>
      </c>
      <c r="D941" t="s">
        <v>10</v>
      </c>
      <c r="E941">
        <f t="shared" si="216"/>
        <v>158</v>
      </c>
      <c r="F941">
        <f t="shared" si="208"/>
        <v>2.2120000000000002</v>
      </c>
    </row>
    <row r="942" spans="1:6" x14ac:dyDescent="0.25">
      <c r="A942" t="str">
        <f t="shared" si="211"/>
        <v>Kaloian Manassiev</v>
      </c>
      <c r="C942">
        <v>1.4999999999999999E-2</v>
      </c>
      <c r="D942" t="s">
        <v>11</v>
      </c>
      <c r="E942">
        <f t="shared" si="216"/>
        <v>158</v>
      </c>
      <c r="F942">
        <f t="shared" si="208"/>
        <v>2.37</v>
      </c>
    </row>
    <row r="943" spans="1:6" x14ac:dyDescent="0.25">
      <c r="A943" t="str">
        <f t="shared" si="211"/>
        <v>Kaloian Manassiev</v>
      </c>
      <c r="C943">
        <v>0.20699999999999999</v>
      </c>
      <c r="D943" t="s">
        <v>15</v>
      </c>
      <c r="E943">
        <f t="shared" si="216"/>
        <v>158</v>
      </c>
      <c r="F943">
        <f t="shared" si="208"/>
        <v>32.705999999999996</v>
      </c>
    </row>
    <row r="944" spans="1:6" x14ac:dyDescent="0.25">
      <c r="A944" t="str">
        <f t="shared" si="211"/>
        <v>Kaloian Manassiev</v>
      </c>
      <c r="C944">
        <v>1.6E-2</v>
      </c>
      <c r="D944" t="s">
        <v>43</v>
      </c>
      <c r="E944">
        <f t="shared" si="216"/>
        <v>158</v>
      </c>
      <c r="F944">
        <f t="shared" si="208"/>
        <v>2.528</v>
      </c>
    </row>
    <row r="945" spans="1:6" x14ac:dyDescent="0.25">
      <c r="A945" t="str">
        <f t="shared" ref="A945:A975" si="217">A944</f>
        <v>Kaloian Manassiev</v>
      </c>
      <c r="E945">
        <f t="shared" si="216"/>
        <v>158</v>
      </c>
      <c r="F945">
        <f t="shared" si="208"/>
        <v>0</v>
      </c>
    </row>
    <row r="946" spans="1:6" x14ac:dyDescent="0.25">
      <c r="A946" t="str">
        <f t="shared" si="217"/>
        <v>Kaloian Manassiev</v>
      </c>
      <c r="B946" t="s">
        <v>292</v>
      </c>
      <c r="E946">
        <v>7</v>
      </c>
      <c r="F946">
        <f t="shared" si="208"/>
        <v>0</v>
      </c>
    </row>
    <row r="947" spans="1:6" x14ac:dyDescent="0.25">
      <c r="A947" t="str">
        <f t="shared" si="217"/>
        <v>Kaloian Manassiev</v>
      </c>
      <c r="E947">
        <f t="shared" ref="E947:E949" si="218">E946</f>
        <v>7</v>
      </c>
      <c r="F947">
        <f t="shared" si="208"/>
        <v>0</v>
      </c>
    </row>
    <row r="948" spans="1:6" x14ac:dyDescent="0.25">
      <c r="A948" t="str">
        <f t="shared" si="217"/>
        <v>Kaloian Manassiev</v>
      </c>
      <c r="C948">
        <v>1</v>
      </c>
      <c r="D948" t="s">
        <v>20</v>
      </c>
      <c r="E948">
        <f t="shared" si="218"/>
        <v>7</v>
      </c>
      <c r="F948">
        <f t="shared" si="208"/>
        <v>7</v>
      </c>
    </row>
    <row r="949" spans="1:6" x14ac:dyDescent="0.25">
      <c r="A949" t="str">
        <f t="shared" si="217"/>
        <v>Kaloian Manassiev</v>
      </c>
      <c r="E949">
        <f t="shared" si="218"/>
        <v>7</v>
      </c>
      <c r="F949">
        <f t="shared" si="208"/>
        <v>0</v>
      </c>
    </row>
    <row r="950" spans="1:6" x14ac:dyDescent="0.25">
      <c r="A950" t="str">
        <f t="shared" si="217"/>
        <v>Kaloian Manassiev</v>
      </c>
      <c r="B950" t="s">
        <v>293</v>
      </c>
      <c r="E950">
        <v>230</v>
      </c>
      <c r="F950">
        <f t="shared" si="208"/>
        <v>0</v>
      </c>
    </row>
    <row r="951" spans="1:6" x14ac:dyDescent="0.25">
      <c r="A951" t="str">
        <f t="shared" si="217"/>
        <v>Kaloian Manassiev</v>
      </c>
      <c r="E951">
        <f t="shared" ref="E951:E955" si="219">E950</f>
        <v>230</v>
      </c>
      <c r="F951">
        <f t="shared" si="208"/>
        <v>0</v>
      </c>
    </row>
    <row r="952" spans="1:6" x14ac:dyDescent="0.25">
      <c r="A952" t="str">
        <f t="shared" si="217"/>
        <v>Kaloian Manassiev</v>
      </c>
      <c r="C952">
        <v>0.50700000000000001</v>
      </c>
      <c r="D952" t="s">
        <v>10</v>
      </c>
      <c r="E952">
        <f t="shared" si="219"/>
        <v>230</v>
      </c>
      <c r="F952">
        <f t="shared" si="208"/>
        <v>116.61</v>
      </c>
    </row>
    <row r="953" spans="1:6" x14ac:dyDescent="0.25">
      <c r="A953" t="str">
        <f t="shared" si="217"/>
        <v>Kaloian Manassiev</v>
      </c>
      <c r="C953">
        <v>0.41099999999999998</v>
      </c>
      <c r="D953" t="s">
        <v>11</v>
      </c>
      <c r="E953">
        <f t="shared" si="219"/>
        <v>230</v>
      </c>
      <c r="F953">
        <f t="shared" si="208"/>
        <v>94.53</v>
      </c>
    </row>
    <row r="954" spans="1:6" x14ac:dyDescent="0.25">
      <c r="A954" t="str">
        <f t="shared" si="217"/>
        <v>Kaloian Manassiev</v>
      </c>
      <c r="C954">
        <v>8.1000000000000003E-2</v>
      </c>
      <c r="D954" t="s">
        <v>13</v>
      </c>
      <c r="E954">
        <f t="shared" si="219"/>
        <v>230</v>
      </c>
      <c r="F954">
        <f t="shared" si="208"/>
        <v>18.63</v>
      </c>
    </row>
    <row r="955" spans="1:6" x14ac:dyDescent="0.25">
      <c r="A955" t="str">
        <f t="shared" si="217"/>
        <v>Kaloian Manassiev</v>
      </c>
      <c r="E955">
        <f t="shared" si="219"/>
        <v>230</v>
      </c>
      <c r="F955">
        <f t="shared" si="208"/>
        <v>0</v>
      </c>
    </row>
    <row r="956" spans="1:6" x14ac:dyDescent="0.25">
      <c r="A956" t="str">
        <f t="shared" si="217"/>
        <v>Kaloian Manassiev</v>
      </c>
      <c r="B956" t="s">
        <v>294</v>
      </c>
      <c r="E956">
        <v>77</v>
      </c>
      <c r="F956">
        <f t="shared" si="208"/>
        <v>0</v>
      </c>
    </row>
    <row r="957" spans="1:6" x14ac:dyDescent="0.25">
      <c r="A957" t="str">
        <f t="shared" si="217"/>
        <v>Kaloian Manassiev</v>
      </c>
      <c r="E957">
        <f t="shared" ref="E957:E965" si="220">E956</f>
        <v>77</v>
      </c>
      <c r="F957">
        <f t="shared" si="208"/>
        <v>0</v>
      </c>
    </row>
    <row r="958" spans="1:6" x14ac:dyDescent="0.25">
      <c r="A958" t="str">
        <f t="shared" si="217"/>
        <v>Kaloian Manassiev</v>
      </c>
      <c r="C958">
        <v>0.23699999999999999</v>
      </c>
      <c r="D958" t="s">
        <v>9</v>
      </c>
      <c r="E958">
        <f t="shared" si="220"/>
        <v>77</v>
      </c>
      <c r="F958">
        <f t="shared" si="208"/>
        <v>18.248999999999999</v>
      </c>
    </row>
    <row r="959" spans="1:6" x14ac:dyDescent="0.25">
      <c r="A959" t="str">
        <f t="shared" si="217"/>
        <v>Kaloian Manassiev</v>
      </c>
      <c r="C959">
        <v>0.17699999999999999</v>
      </c>
      <c r="D959" t="s">
        <v>36</v>
      </c>
      <c r="E959">
        <f t="shared" si="220"/>
        <v>77</v>
      </c>
      <c r="F959">
        <f t="shared" si="208"/>
        <v>13.629</v>
      </c>
    </row>
    <row r="960" spans="1:6" x14ac:dyDescent="0.25">
      <c r="A960" t="str">
        <f t="shared" si="217"/>
        <v>Kaloian Manassiev</v>
      </c>
      <c r="C960">
        <v>3.4000000000000002E-2</v>
      </c>
      <c r="D960" t="s">
        <v>10</v>
      </c>
      <c r="E960">
        <f t="shared" si="220"/>
        <v>77</v>
      </c>
      <c r="F960">
        <f t="shared" si="208"/>
        <v>2.6180000000000003</v>
      </c>
    </row>
    <row r="961" spans="1:6" x14ac:dyDescent="0.25">
      <c r="A961" t="str">
        <f t="shared" si="217"/>
        <v>Kaloian Manassiev</v>
      </c>
      <c r="C961">
        <v>0.43</v>
      </c>
      <c r="D961" t="s">
        <v>15</v>
      </c>
      <c r="E961">
        <f t="shared" si="220"/>
        <v>77</v>
      </c>
      <c r="F961">
        <f t="shared" si="208"/>
        <v>33.11</v>
      </c>
    </row>
    <row r="962" spans="1:6" x14ac:dyDescent="0.25">
      <c r="A962" t="str">
        <f t="shared" si="217"/>
        <v>Kaloian Manassiev</v>
      </c>
      <c r="C962">
        <v>0.05</v>
      </c>
      <c r="D962" t="s">
        <v>50</v>
      </c>
      <c r="E962">
        <f t="shared" si="220"/>
        <v>77</v>
      </c>
      <c r="F962">
        <f t="shared" si="208"/>
        <v>3.85</v>
      </c>
    </row>
    <row r="963" spans="1:6" x14ac:dyDescent="0.25">
      <c r="A963" t="str">
        <f t="shared" si="217"/>
        <v>Kaloian Manassiev</v>
      </c>
      <c r="C963">
        <v>3.2000000000000001E-2</v>
      </c>
      <c r="D963" t="s">
        <v>43</v>
      </c>
      <c r="E963">
        <f t="shared" si="220"/>
        <v>77</v>
      </c>
      <c r="F963">
        <f t="shared" ref="F963:F1026" si="221">E963*C963</f>
        <v>2.464</v>
      </c>
    </row>
    <row r="964" spans="1:6" x14ac:dyDescent="0.25">
      <c r="A964" t="str">
        <f t="shared" si="217"/>
        <v>Kaloian Manassiev</v>
      </c>
      <c r="C964">
        <v>3.5000000000000003E-2</v>
      </c>
      <c r="D964" t="s">
        <v>189</v>
      </c>
      <c r="E964">
        <f t="shared" si="220"/>
        <v>77</v>
      </c>
      <c r="F964">
        <f t="shared" si="221"/>
        <v>2.6950000000000003</v>
      </c>
    </row>
    <row r="965" spans="1:6" x14ac:dyDescent="0.25">
      <c r="A965" t="str">
        <f t="shared" si="217"/>
        <v>Kaloian Manassiev</v>
      </c>
      <c r="E965">
        <f t="shared" si="220"/>
        <v>77</v>
      </c>
      <c r="F965">
        <f t="shared" si="221"/>
        <v>0</v>
      </c>
    </row>
    <row r="966" spans="1:6" x14ac:dyDescent="0.25">
      <c r="A966" t="str">
        <f t="shared" si="217"/>
        <v>Kaloian Manassiev</v>
      </c>
      <c r="B966" t="s">
        <v>295</v>
      </c>
      <c r="E966">
        <v>1374</v>
      </c>
      <c r="F966">
        <f t="shared" si="221"/>
        <v>0</v>
      </c>
    </row>
    <row r="967" spans="1:6" x14ac:dyDescent="0.25">
      <c r="A967" t="str">
        <f t="shared" si="217"/>
        <v>Kaloian Manassiev</v>
      </c>
      <c r="E967">
        <f t="shared" ref="E967:E976" si="222">E966</f>
        <v>1374</v>
      </c>
      <c r="F967">
        <f t="shared" si="221"/>
        <v>0</v>
      </c>
    </row>
    <row r="968" spans="1:6" x14ac:dyDescent="0.25">
      <c r="A968" t="str">
        <f t="shared" si="217"/>
        <v>Kaloian Manassiev</v>
      </c>
      <c r="C968">
        <v>1.6E-2</v>
      </c>
      <c r="D968" t="s">
        <v>20</v>
      </c>
      <c r="E968">
        <f t="shared" si="222"/>
        <v>1374</v>
      </c>
      <c r="F968">
        <f t="shared" si="221"/>
        <v>21.984000000000002</v>
      </c>
    </row>
    <row r="969" spans="1:6" x14ac:dyDescent="0.25">
      <c r="A969" t="str">
        <f t="shared" si="217"/>
        <v>Kaloian Manassiev</v>
      </c>
      <c r="C969">
        <v>4.0000000000000001E-3</v>
      </c>
      <c r="D969" t="s">
        <v>9</v>
      </c>
      <c r="E969">
        <f t="shared" si="222"/>
        <v>1374</v>
      </c>
      <c r="F969">
        <f t="shared" si="221"/>
        <v>5.4960000000000004</v>
      </c>
    </row>
    <row r="970" spans="1:6" x14ac:dyDescent="0.25">
      <c r="A970" t="str">
        <f t="shared" si="217"/>
        <v>Kaloian Manassiev</v>
      </c>
      <c r="C970">
        <v>4.5999999999999999E-2</v>
      </c>
      <c r="D970" t="s">
        <v>18</v>
      </c>
      <c r="E970">
        <f t="shared" si="222"/>
        <v>1374</v>
      </c>
      <c r="F970">
        <f t="shared" si="221"/>
        <v>63.204000000000001</v>
      </c>
    </row>
    <row r="971" spans="1:6" x14ac:dyDescent="0.25">
      <c r="A971" t="str">
        <f t="shared" si="217"/>
        <v>Kaloian Manassiev</v>
      </c>
      <c r="C971">
        <v>0.18099999999999999</v>
      </c>
      <c r="D971" t="s">
        <v>36</v>
      </c>
      <c r="E971">
        <f t="shared" si="222"/>
        <v>1374</v>
      </c>
      <c r="F971">
        <f t="shared" si="221"/>
        <v>248.69399999999999</v>
      </c>
    </row>
    <row r="972" spans="1:6" x14ac:dyDescent="0.25">
      <c r="A972" t="str">
        <f t="shared" si="217"/>
        <v>Kaloian Manassiev</v>
      </c>
      <c r="C972">
        <v>1.4E-2</v>
      </c>
      <c r="D972" t="s">
        <v>10</v>
      </c>
      <c r="E972">
        <f t="shared" si="222"/>
        <v>1374</v>
      </c>
      <c r="F972">
        <f t="shared" si="221"/>
        <v>19.236000000000001</v>
      </c>
    </row>
    <row r="973" spans="1:6" x14ac:dyDescent="0.25">
      <c r="A973" t="str">
        <f t="shared" si="217"/>
        <v>Kaloian Manassiev</v>
      </c>
      <c r="C973">
        <v>0.33900000000000002</v>
      </c>
      <c r="D973" t="s">
        <v>15</v>
      </c>
      <c r="E973">
        <f t="shared" si="222"/>
        <v>1374</v>
      </c>
      <c r="F973">
        <f t="shared" si="221"/>
        <v>465.78600000000006</v>
      </c>
    </row>
    <row r="974" spans="1:6" x14ac:dyDescent="0.25">
      <c r="A974" t="str">
        <f t="shared" si="217"/>
        <v>Kaloian Manassiev</v>
      </c>
      <c r="C974">
        <v>0.35699999999999998</v>
      </c>
      <c r="D974" t="s">
        <v>50</v>
      </c>
      <c r="E974">
        <f t="shared" si="222"/>
        <v>1374</v>
      </c>
      <c r="F974">
        <f t="shared" si="221"/>
        <v>490.51799999999997</v>
      </c>
    </row>
    <row r="975" spans="1:6" x14ac:dyDescent="0.25">
      <c r="A975" t="str">
        <f t="shared" si="217"/>
        <v>Kaloian Manassiev</v>
      </c>
      <c r="C975">
        <v>3.7999999999999999E-2</v>
      </c>
      <c r="D975" t="s">
        <v>43</v>
      </c>
      <c r="E975">
        <f t="shared" si="222"/>
        <v>1374</v>
      </c>
      <c r="F975">
        <f t="shared" si="221"/>
        <v>52.211999999999996</v>
      </c>
    </row>
    <row r="976" spans="1:6" x14ac:dyDescent="0.25">
      <c r="A976" t="s">
        <v>755</v>
      </c>
      <c r="E976">
        <f t="shared" si="222"/>
        <v>1374</v>
      </c>
      <c r="F976">
        <f t="shared" si="221"/>
        <v>0</v>
      </c>
    </row>
    <row r="977" spans="1:6" x14ac:dyDescent="0.25">
      <c r="A977" t="str">
        <f t="shared" ref="A977:A979" si="223">A976</f>
        <v>Kevin Pulo</v>
      </c>
      <c r="B977" t="s">
        <v>298</v>
      </c>
      <c r="E977">
        <v>4</v>
      </c>
      <c r="F977">
        <f t="shared" si="221"/>
        <v>0</v>
      </c>
    </row>
    <row r="978" spans="1:6" x14ac:dyDescent="0.25">
      <c r="A978" t="str">
        <f t="shared" si="223"/>
        <v>Kevin Pulo</v>
      </c>
      <c r="E978">
        <f t="shared" ref="E978:E980" si="224">E977</f>
        <v>4</v>
      </c>
      <c r="F978">
        <f t="shared" si="221"/>
        <v>0</v>
      </c>
    </row>
    <row r="979" spans="1:6" x14ac:dyDescent="0.25">
      <c r="A979" t="str">
        <f t="shared" si="223"/>
        <v>Kevin Pulo</v>
      </c>
      <c r="C979">
        <v>1</v>
      </c>
      <c r="D979" t="s">
        <v>33</v>
      </c>
      <c r="E979">
        <f t="shared" si="224"/>
        <v>4</v>
      </c>
      <c r="F979">
        <f t="shared" si="221"/>
        <v>4</v>
      </c>
    </row>
    <row r="980" spans="1:6" x14ac:dyDescent="0.25">
      <c r="A980" t="s">
        <v>756</v>
      </c>
      <c r="E980">
        <f t="shared" si="224"/>
        <v>4</v>
      </c>
      <c r="F980">
        <f t="shared" si="221"/>
        <v>0</v>
      </c>
    </row>
    <row r="981" spans="1:6" x14ac:dyDescent="0.25">
      <c r="A981" t="str">
        <f t="shared" ref="A981:A983" si="225">A980</f>
        <v>Lu Guanqun</v>
      </c>
      <c r="B981" t="s">
        <v>301</v>
      </c>
      <c r="E981">
        <v>21</v>
      </c>
      <c r="F981">
        <f t="shared" si="221"/>
        <v>0</v>
      </c>
    </row>
    <row r="982" spans="1:6" x14ac:dyDescent="0.25">
      <c r="A982" t="str">
        <f t="shared" si="225"/>
        <v>Lu Guanqun</v>
      </c>
      <c r="E982">
        <f t="shared" ref="E982:E984" si="226">E981</f>
        <v>21</v>
      </c>
      <c r="F982">
        <f t="shared" si="221"/>
        <v>0</v>
      </c>
    </row>
    <row r="983" spans="1:6" x14ac:dyDescent="0.25">
      <c r="A983" t="str">
        <f t="shared" si="225"/>
        <v>Lu Guanqun</v>
      </c>
      <c r="C983">
        <v>1</v>
      </c>
      <c r="D983" t="s">
        <v>13</v>
      </c>
      <c r="E983">
        <f t="shared" si="226"/>
        <v>21</v>
      </c>
      <c r="F983">
        <f t="shared" si="221"/>
        <v>21</v>
      </c>
    </row>
    <row r="984" spans="1:6" x14ac:dyDescent="0.25">
      <c r="A984" t="s">
        <v>757</v>
      </c>
      <c r="E984">
        <f t="shared" si="226"/>
        <v>21</v>
      </c>
      <c r="F984">
        <f t="shared" si="221"/>
        <v>0</v>
      </c>
    </row>
    <row r="985" spans="1:6" x14ac:dyDescent="0.25">
      <c r="A985" t="str">
        <f t="shared" ref="A985:A1048" si="227">A984</f>
        <v>Mark Benvenuto</v>
      </c>
      <c r="B985" t="s">
        <v>304</v>
      </c>
      <c r="E985">
        <v>59</v>
      </c>
      <c r="F985">
        <f t="shared" si="221"/>
        <v>0</v>
      </c>
    </row>
    <row r="986" spans="1:6" x14ac:dyDescent="0.25">
      <c r="A986" t="str">
        <f t="shared" si="227"/>
        <v>Mark Benvenuto</v>
      </c>
      <c r="E986">
        <f t="shared" ref="E986:E990" si="228">E985</f>
        <v>59</v>
      </c>
      <c r="F986">
        <f t="shared" si="221"/>
        <v>0</v>
      </c>
    </row>
    <row r="987" spans="1:6" x14ac:dyDescent="0.25">
      <c r="A987" t="str">
        <f t="shared" si="227"/>
        <v>Mark Benvenuto</v>
      </c>
      <c r="C987">
        <v>0.871</v>
      </c>
      <c r="D987" t="s">
        <v>62</v>
      </c>
      <c r="E987">
        <f t="shared" si="228"/>
        <v>59</v>
      </c>
      <c r="F987">
        <f t="shared" si="221"/>
        <v>51.389000000000003</v>
      </c>
    </row>
    <row r="988" spans="1:6" x14ac:dyDescent="0.25">
      <c r="A988" t="str">
        <f t="shared" si="227"/>
        <v>Mark Benvenuto</v>
      </c>
      <c r="C988">
        <v>6.4000000000000001E-2</v>
      </c>
      <c r="D988" t="s">
        <v>46</v>
      </c>
      <c r="E988">
        <f t="shared" si="228"/>
        <v>59</v>
      </c>
      <c r="F988">
        <f t="shared" si="221"/>
        <v>3.7760000000000002</v>
      </c>
    </row>
    <row r="989" spans="1:6" x14ac:dyDescent="0.25">
      <c r="A989" t="str">
        <f t="shared" si="227"/>
        <v>Mark Benvenuto</v>
      </c>
      <c r="C989">
        <v>6.4000000000000001E-2</v>
      </c>
      <c r="D989" t="s">
        <v>305</v>
      </c>
      <c r="E989">
        <f t="shared" si="228"/>
        <v>59</v>
      </c>
      <c r="F989">
        <f t="shared" si="221"/>
        <v>3.7760000000000002</v>
      </c>
    </row>
    <row r="990" spans="1:6" x14ac:dyDescent="0.25">
      <c r="A990" t="str">
        <f t="shared" si="227"/>
        <v>Mark Benvenuto</v>
      </c>
      <c r="E990">
        <f t="shared" si="228"/>
        <v>59</v>
      </c>
      <c r="F990">
        <f t="shared" si="221"/>
        <v>0</v>
      </c>
    </row>
    <row r="991" spans="1:6" x14ac:dyDescent="0.25">
      <c r="A991" t="str">
        <f t="shared" si="227"/>
        <v>Mark Benvenuto</v>
      </c>
      <c r="B991" t="s">
        <v>306</v>
      </c>
      <c r="E991">
        <v>8</v>
      </c>
      <c r="F991">
        <f t="shared" si="221"/>
        <v>0</v>
      </c>
    </row>
    <row r="992" spans="1:6" x14ac:dyDescent="0.25">
      <c r="A992" t="str">
        <f t="shared" si="227"/>
        <v>Mark Benvenuto</v>
      </c>
      <c r="E992">
        <f t="shared" ref="E992:E994" si="229">E991</f>
        <v>8</v>
      </c>
      <c r="F992">
        <f t="shared" si="221"/>
        <v>0</v>
      </c>
    </row>
    <row r="993" spans="1:6" x14ac:dyDescent="0.25">
      <c r="A993" t="str">
        <f t="shared" si="227"/>
        <v>Mark Benvenuto</v>
      </c>
      <c r="C993">
        <v>1</v>
      </c>
      <c r="D993" t="s">
        <v>50</v>
      </c>
      <c r="E993">
        <f t="shared" si="229"/>
        <v>8</v>
      </c>
      <c r="F993">
        <f t="shared" si="221"/>
        <v>8</v>
      </c>
    </row>
    <row r="994" spans="1:6" x14ac:dyDescent="0.25">
      <c r="A994" t="str">
        <f t="shared" si="227"/>
        <v>Mark Benvenuto</v>
      </c>
      <c r="E994">
        <f t="shared" si="229"/>
        <v>8</v>
      </c>
      <c r="F994">
        <f t="shared" si="221"/>
        <v>0</v>
      </c>
    </row>
    <row r="995" spans="1:6" x14ac:dyDescent="0.25">
      <c r="A995" t="str">
        <f t="shared" si="227"/>
        <v>Mark Benvenuto</v>
      </c>
      <c r="B995" t="s">
        <v>307</v>
      </c>
      <c r="E995">
        <v>31</v>
      </c>
      <c r="F995">
        <f t="shared" si="221"/>
        <v>0</v>
      </c>
    </row>
    <row r="996" spans="1:6" x14ac:dyDescent="0.25">
      <c r="A996" t="str">
        <f t="shared" si="227"/>
        <v>Mark Benvenuto</v>
      </c>
      <c r="E996">
        <f t="shared" ref="E996:E998" si="230">E995</f>
        <v>31</v>
      </c>
      <c r="F996">
        <f t="shared" si="221"/>
        <v>0</v>
      </c>
    </row>
    <row r="997" spans="1:6" x14ac:dyDescent="0.25">
      <c r="A997" t="str">
        <f t="shared" si="227"/>
        <v>Mark Benvenuto</v>
      </c>
      <c r="C997">
        <v>5.6000000000000001E-2</v>
      </c>
      <c r="D997" t="s">
        <v>188</v>
      </c>
      <c r="E997">
        <f t="shared" si="230"/>
        <v>31</v>
      </c>
      <c r="F997">
        <f t="shared" si="221"/>
        <v>1.736</v>
      </c>
    </row>
    <row r="998" spans="1:6" x14ac:dyDescent="0.25">
      <c r="A998" t="str">
        <f t="shared" si="227"/>
        <v>Mark Benvenuto</v>
      </c>
      <c r="E998">
        <f t="shared" si="230"/>
        <v>31</v>
      </c>
      <c r="F998">
        <f t="shared" si="221"/>
        <v>0</v>
      </c>
    </row>
    <row r="999" spans="1:6" x14ac:dyDescent="0.25">
      <c r="A999" t="str">
        <f t="shared" si="227"/>
        <v>Mark Benvenuto</v>
      </c>
      <c r="B999" t="s">
        <v>308</v>
      </c>
      <c r="E999">
        <v>34803</v>
      </c>
      <c r="F999">
        <f t="shared" si="221"/>
        <v>0</v>
      </c>
    </row>
    <row r="1000" spans="1:6" x14ac:dyDescent="0.25">
      <c r="A1000" t="str">
        <f t="shared" si="227"/>
        <v>Mark Benvenuto</v>
      </c>
      <c r="E1000">
        <f t="shared" ref="E1000:E1009" si="231">E999</f>
        <v>34803</v>
      </c>
      <c r="F1000">
        <f t="shared" si="221"/>
        <v>0</v>
      </c>
    </row>
    <row r="1001" spans="1:6" x14ac:dyDescent="0.25">
      <c r="A1001" t="str">
        <f t="shared" si="227"/>
        <v>Mark Benvenuto</v>
      </c>
      <c r="C1001">
        <v>8.0000000000000002E-3</v>
      </c>
      <c r="D1001" t="s">
        <v>172</v>
      </c>
      <c r="E1001">
        <f t="shared" si="231"/>
        <v>34803</v>
      </c>
      <c r="F1001">
        <f t="shared" si="221"/>
        <v>278.42399999999998</v>
      </c>
    </row>
    <row r="1002" spans="1:6" x14ac:dyDescent="0.25">
      <c r="A1002" t="str">
        <f t="shared" si="227"/>
        <v>Mark Benvenuto</v>
      </c>
      <c r="C1002">
        <v>0.30499999999999999</v>
      </c>
      <c r="D1002" t="s">
        <v>15</v>
      </c>
      <c r="E1002">
        <f t="shared" si="231"/>
        <v>34803</v>
      </c>
      <c r="F1002">
        <f t="shared" si="221"/>
        <v>10614.914999999999</v>
      </c>
    </row>
    <row r="1003" spans="1:6" x14ac:dyDescent="0.25">
      <c r="A1003" t="str">
        <f t="shared" si="227"/>
        <v>Mark Benvenuto</v>
      </c>
      <c r="C1003">
        <v>0.29499999999999998</v>
      </c>
      <c r="D1003" t="s">
        <v>50</v>
      </c>
      <c r="E1003">
        <f t="shared" si="231"/>
        <v>34803</v>
      </c>
      <c r="F1003">
        <f t="shared" si="221"/>
        <v>10266.885</v>
      </c>
    </row>
    <row r="1004" spans="1:6" x14ac:dyDescent="0.25">
      <c r="A1004" t="str">
        <f t="shared" si="227"/>
        <v>Mark Benvenuto</v>
      </c>
      <c r="C1004">
        <v>0.25600000000000001</v>
      </c>
      <c r="D1004" t="s">
        <v>43</v>
      </c>
      <c r="E1004">
        <f t="shared" si="231"/>
        <v>34803</v>
      </c>
      <c r="F1004">
        <f t="shared" si="221"/>
        <v>8909.5679999999993</v>
      </c>
    </row>
    <row r="1005" spans="1:6" x14ac:dyDescent="0.25">
      <c r="A1005" t="str">
        <f t="shared" si="227"/>
        <v>Mark Benvenuto</v>
      </c>
      <c r="C1005">
        <v>0.127</v>
      </c>
      <c r="D1005" t="s">
        <v>33</v>
      </c>
      <c r="E1005">
        <f t="shared" si="231"/>
        <v>34803</v>
      </c>
      <c r="F1005">
        <f t="shared" si="221"/>
        <v>4419.9809999999998</v>
      </c>
    </row>
    <row r="1006" spans="1:6" x14ac:dyDescent="0.25">
      <c r="A1006" t="str">
        <f t="shared" si="227"/>
        <v>Mark Benvenuto</v>
      </c>
      <c r="C1006">
        <v>2E-3</v>
      </c>
      <c r="D1006" t="s">
        <v>47</v>
      </c>
      <c r="E1006">
        <f t="shared" si="231"/>
        <v>34803</v>
      </c>
      <c r="F1006">
        <f t="shared" si="221"/>
        <v>69.605999999999995</v>
      </c>
    </row>
    <row r="1007" spans="1:6" x14ac:dyDescent="0.25">
      <c r="A1007" t="str">
        <f t="shared" si="227"/>
        <v>Mark Benvenuto</v>
      </c>
      <c r="C1007">
        <v>1E-3</v>
      </c>
      <c r="D1007" t="s">
        <v>126</v>
      </c>
      <c r="E1007">
        <f t="shared" si="231"/>
        <v>34803</v>
      </c>
      <c r="F1007">
        <f t="shared" si="221"/>
        <v>34.802999999999997</v>
      </c>
    </row>
    <row r="1008" spans="1:6" x14ac:dyDescent="0.25">
      <c r="A1008" t="str">
        <f t="shared" si="227"/>
        <v>Mark Benvenuto</v>
      </c>
      <c r="C1008">
        <v>2E-3</v>
      </c>
      <c r="D1008" t="s">
        <v>309</v>
      </c>
      <c r="E1008">
        <f t="shared" si="231"/>
        <v>34803</v>
      </c>
      <c r="F1008">
        <f t="shared" si="221"/>
        <v>69.605999999999995</v>
      </c>
    </row>
    <row r="1009" spans="1:6" x14ac:dyDescent="0.25">
      <c r="A1009" t="str">
        <f t="shared" si="227"/>
        <v>Mark Benvenuto</v>
      </c>
      <c r="E1009">
        <f t="shared" si="231"/>
        <v>34803</v>
      </c>
      <c r="F1009">
        <f t="shared" si="221"/>
        <v>0</v>
      </c>
    </row>
    <row r="1010" spans="1:6" x14ac:dyDescent="0.25">
      <c r="A1010" t="str">
        <f t="shared" si="227"/>
        <v>Mark Benvenuto</v>
      </c>
      <c r="B1010" t="s">
        <v>310</v>
      </c>
      <c r="E1010">
        <v>232</v>
      </c>
      <c r="F1010">
        <f t="shared" si="221"/>
        <v>0</v>
      </c>
    </row>
    <row r="1011" spans="1:6" x14ac:dyDescent="0.25">
      <c r="A1011" t="str">
        <f t="shared" si="227"/>
        <v>Mark Benvenuto</v>
      </c>
      <c r="E1011">
        <f t="shared" ref="E1011:E1014" si="232">E1010</f>
        <v>232</v>
      </c>
      <c r="F1011">
        <f t="shared" si="221"/>
        <v>0</v>
      </c>
    </row>
    <row r="1012" spans="1:6" x14ac:dyDescent="0.25">
      <c r="A1012" t="str">
        <f t="shared" si="227"/>
        <v>Mark Benvenuto</v>
      </c>
      <c r="C1012">
        <v>0.80400000000000005</v>
      </c>
      <c r="D1012" t="s">
        <v>216</v>
      </c>
      <c r="E1012">
        <f t="shared" si="232"/>
        <v>232</v>
      </c>
      <c r="F1012">
        <f t="shared" si="221"/>
        <v>186.52800000000002</v>
      </c>
    </row>
    <row r="1013" spans="1:6" x14ac:dyDescent="0.25">
      <c r="A1013" t="str">
        <f t="shared" si="227"/>
        <v>Mark Benvenuto</v>
      </c>
      <c r="C1013">
        <v>0.19500000000000001</v>
      </c>
      <c r="D1013" t="s">
        <v>311</v>
      </c>
      <c r="E1013">
        <f t="shared" si="232"/>
        <v>232</v>
      </c>
      <c r="F1013">
        <f t="shared" si="221"/>
        <v>45.24</v>
      </c>
    </row>
    <row r="1014" spans="1:6" x14ac:dyDescent="0.25">
      <c r="A1014" t="str">
        <f t="shared" si="227"/>
        <v>Mark Benvenuto</v>
      </c>
      <c r="E1014">
        <f t="shared" si="232"/>
        <v>232</v>
      </c>
      <c r="F1014">
        <f t="shared" si="221"/>
        <v>0</v>
      </c>
    </row>
    <row r="1015" spans="1:6" x14ac:dyDescent="0.25">
      <c r="A1015" t="str">
        <f t="shared" si="227"/>
        <v>Mark Benvenuto</v>
      </c>
      <c r="B1015" t="s">
        <v>312</v>
      </c>
      <c r="E1015">
        <v>19</v>
      </c>
      <c r="F1015">
        <f t="shared" si="221"/>
        <v>0</v>
      </c>
    </row>
    <row r="1016" spans="1:6" x14ac:dyDescent="0.25">
      <c r="A1016" t="str">
        <f t="shared" si="227"/>
        <v>Mark Benvenuto</v>
      </c>
      <c r="E1016">
        <f t="shared" ref="E1016:E1018" si="233">E1015</f>
        <v>19</v>
      </c>
      <c r="F1016">
        <f t="shared" si="221"/>
        <v>0</v>
      </c>
    </row>
    <row r="1017" spans="1:6" x14ac:dyDescent="0.25">
      <c r="A1017" t="str">
        <f t="shared" si="227"/>
        <v>Mark Benvenuto</v>
      </c>
      <c r="C1017">
        <v>1</v>
      </c>
      <c r="D1017" t="s">
        <v>58</v>
      </c>
      <c r="E1017">
        <f t="shared" si="233"/>
        <v>19</v>
      </c>
      <c r="F1017">
        <f t="shared" si="221"/>
        <v>19</v>
      </c>
    </row>
    <row r="1018" spans="1:6" x14ac:dyDescent="0.25">
      <c r="A1018" t="str">
        <f t="shared" si="227"/>
        <v>Mark Benvenuto</v>
      </c>
      <c r="E1018">
        <f t="shared" si="233"/>
        <v>19</v>
      </c>
      <c r="F1018">
        <f t="shared" si="221"/>
        <v>0</v>
      </c>
    </row>
    <row r="1019" spans="1:6" x14ac:dyDescent="0.25">
      <c r="A1019" t="str">
        <f t="shared" si="227"/>
        <v>Mark Benvenuto</v>
      </c>
      <c r="B1019" t="s">
        <v>313</v>
      </c>
      <c r="E1019">
        <v>97</v>
      </c>
      <c r="F1019">
        <f t="shared" si="221"/>
        <v>0</v>
      </c>
    </row>
    <row r="1020" spans="1:6" x14ac:dyDescent="0.25">
      <c r="A1020" t="str">
        <f t="shared" si="227"/>
        <v>Mark Benvenuto</v>
      </c>
      <c r="E1020">
        <f t="shared" ref="E1020:E1024" si="234">E1019</f>
        <v>97</v>
      </c>
      <c r="F1020">
        <f t="shared" si="221"/>
        <v>0</v>
      </c>
    </row>
    <row r="1021" spans="1:6" x14ac:dyDescent="0.25">
      <c r="A1021" t="str">
        <f t="shared" si="227"/>
        <v>Mark Benvenuto</v>
      </c>
      <c r="C1021">
        <v>0.23699999999999999</v>
      </c>
      <c r="D1021" t="s">
        <v>15</v>
      </c>
      <c r="E1021">
        <f t="shared" si="234"/>
        <v>97</v>
      </c>
      <c r="F1021">
        <f t="shared" si="221"/>
        <v>22.988999999999997</v>
      </c>
    </row>
    <row r="1022" spans="1:6" x14ac:dyDescent="0.25">
      <c r="A1022" t="str">
        <f t="shared" si="227"/>
        <v>Mark Benvenuto</v>
      </c>
      <c r="C1022">
        <v>0.61199999999999999</v>
      </c>
      <c r="D1022" t="s">
        <v>46</v>
      </c>
      <c r="E1022">
        <f t="shared" si="234"/>
        <v>97</v>
      </c>
      <c r="F1022">
        <f t="shared" si="221"/>
        <v>59.363999999999997</v>
      </c>
    </row>
    <row r="1023" spans="1:6" x14ac:dyDescent="0.25">
      <c r="A1023" t="str">
        <f t="shared" si="227"/>
        <v>Mark Benvenuto</v>
      </c>
      <c r="C1023">
        <v>0.15</v>
      </c>
      <c r="D1023" t="s">
        <v>58</v>
      </c>
      <c r="E1023">
        <f t="shared" si="234"/>
        <v>97</v>
      </c>
      <c r="F1023">
        <f t="shared" si="221"/>
        <v>14.549999999999999</v>
      </c>
    </row>
    <row r="1024" spans="1:6" x14ac:dyDescent="0.25">
      <c r="A1024" t="str">
        <f t="shared" si="227"/>
        <v>Mark Benvenuto</v>
      </c>
      <c r="E1024">
        <f t="shared" si="234"/>
        <v>97</v>
      </c>
      <c r="F1024">
        <f t="shared" si="221"/>
        <v>0</v>
      </c>
    </row>
    <row r="1025" spans="1:6" x14ac:dyDescent="0.25">
      <c r="A1025" t="str">
        <f t="shared" si="227"/>
        <v>Mark Benvenuto</v>
      </c>
      <c r="B1025" t="s">
        <v>314</v>
      </c>
      <c r="E1025">
        <v>73</v>
      </c>
      <c r="F1025">
        <f t="shared" si="221"/>
        <v>0</v>
      </c>
    </row>
    <row r="1026" spans="1:6" x14ac:dyDescent="0.25">
      <c r="A1026" t="str">
        <f t="shared" si="227"/>
        <v>Mark Benvenuto</v>
      </c>
      <c r="E1026">
        <f t="shared" ref="E1026:E1029" si="235">E1025</f>
        <v>73</v>
      </c>
      <c r="F1026">
        <f t="shared" si="221"/>
        <v>0</v>
      </c>
    </row>
    <row r="1027" spans="1:6" x14ac:dyDescent="0.25">
      <c r="A1027" t="str">
        <f t="shared" si="227"/>
        <v>Mark Benvenuto</v>
      </c>
      <c r="C1027">
        <v>0.57899999999999996</v>
      </c>
      <c r="D1027" t="s">
        <v>315</v>
      </c>
      <c r="E1027">
        <f t="shared" si="235"/>
        <v>73</v>
      </c>
      <c r="F1027">
        <f t="shared" ref="F1027:F1090" si="236">E1027*C1027</f>
        <v>42.266999999999996</v>
      </c>
    </row>
    <row r="1028" spans="1:6" x14ac:dyDescent="0.25">
      <c r="A1028" t="str">
        <f t="shared" si="227"/>
        <v>Mark Benvenuto</v>
      </c>
      <c r="C1028">
        <v>0.21299999999999999</v>
      </c>
      <c r="D1028" t="s">
        <v>126</v>
      </c>
      <c r="E1028">
        <f t="shared" si="235"/>
        <v>73</v>
      </c>
      <c r="F1028">
        <f t="shared" si="236"/>
        <v>15.548999999999999</v>
      </c>
    </row>
    <row r="1029" spans="1:6" x14ac:dyDescent="0.25">
      <c r="A1029" t="str">
        <f t="shared" si="227"/>
        <v>Mark Benvenuto</v>
      </c>
      <c r="E1029">
        <f t="shared" si="235"/>
        <v>73</v>
      </c>
      <c r="F1029">
        <f t="shared" si="236"/>
        <v>0</v>
      </c>
    </row>
    <row r="1030" spans="1:6" x14ac:dyDescent="0.25">
      <c r="A1030" t="str">
        <f t="shared" si="227"/>
        <v>Mark Benvenuto</v>
      </c>
      <c r="B1030" t="s">
        <v>316</v>
      </c>
      <c r="E1030">
        <v>8</v>
      </c>
      <c r="F1030">
        <f t="shared" si="236"/>
        <v>0</v>
      </c>
    </row>
    <row r="1031" spans="1:6" x14ac:dyDescent="0.25">
      <c r="A1031" t="str">
        <f t="shared" si="227"/>
        <v>Mark Benvenuto</v>
      </c>
      <c r="E1031">
        <f t="shared" ref="E1031:E1035" si="237">E1030</f>
        <v>8</v>
      </c>
      <c r="F1031">
        <f t="shared" si="236"/>
        <v>0</v>
      </c>
    </row>
    <row r="1032" spans="1:6" x14ac:dyDescent="0.25">
      <c r="A1032" t="str">
        <f t="shared" si="227"/>
        <v>Mark Benvenuto</v>
      </c>
      <c r="C1032">
        <v>0.185</v>
      </c>
      <c r="D1032" t="s">
        <v>154</v>
      </c>
      <c r="E1032">
        <f t="shared" si="237"/>
        <v>8</v>
      </c>
      <c r="F1032">
        <f t="shared" si="236"/>
        <v>1.48</v>
      </c>
    </row>
    <row r="1033" spans="1:6" x14ac:dyDescent="0.25">
      <c r="A1033" t="str">
        <f t="shared" si="227"/>
        <v>Mark Benvenuto</v>
      </c>
      <c r="C1033">
        <v>0.67700000000000005</v>
      </c>
      <c r="D1033" t="s">
        <v>188</v>
      </c>
      <c r="E1033">
        <f t="shared" si="237"/>
        <v>8</v>
      </c>
      <c r="F1033">
        <f t="shared" si="236"/>
        <v>5.4160000000000004</v>
      </c>
    </row>
    <row r="1034" spans="1:6" x14ac:dyDescent="0.25">
      <c r="A1034" t="str">
        <f t="shared" si="227"/>
        <v>Mark Benvenuto</v>
      </c>
      <c r="C1034">
        <v>0.13700000000000001</v>
      </c>
      <c r="D1034" t="s">
        <v>43</v>
      </c>
      <c r="E1034">
        <f t="shared" si="237"/>
        <v>8</v>
      </c>
      <c r="F1034">
        <f t="shared" si="236"/>
        <v>1.0960000000000001</v>
      </c>
    </row>
    <row r="1035" spans="1:6" x14ac:dyDescent="0.25">
      <c r="A1035" t="str">
        <f t="shared" si="227"/>
        <v>Mark Benvenuto</v>
      </c>
      <c r="E1035">
        <f t="shared" si="237"/>
        <v>8</v>
      </c>
      <c r="F1035">
        <f t="shared" si="236"/>
        <v>0</v>
      </c>
    </row>
    <row r="1036" spans="1:6" x14ac:dyDescent="0.25">
      <c r="A1036" t="str">
        <f t="shared" si="227"/>
        <v>Mark Benvenuto</v>
      </c>
      <c r="B1036" t="s">
        <v>317</v>
      </c>
      <c r="E1036">
        <v>29</v>
      </c>
      <c r="F1036">
        <f t="shared" si="236"/>
        <v>0</v>
      </c>
    </row>
    <row r="1037" spans="1:6" x14ac:dyDescent="0.25">
      <c r="A1037" t="str">
        <f t="shared" si="227"/>
        <v>Mark Benvenuto</v>
      </c>
      <c r="E1037">
        <f t="shared" ref="E1037:E1039" si="238">E1036</f>
        <v>29</v>
      </c>
      <c r="F1037">
        <f t="shared" si="236"/>
        <v>0</v>
      </c>
    </row>
    <row r="1038" spans="1:6" x14ac:dyDescent="0.25">
      <c r="A1038" t="str">
        <f t="shared" si="227"/>
        <v>Mark Benvenuto</v>
      </c>
      <c r="C1038">
        <v>1</v>
      </c>
      <c r="D1038" t="s">
        <v>58</v>
      </c>
      <c r="E1038">
        <f t="shared" si="238"/>
        <v>29</v>
      </c>
      <c r="F1038">
        <f t="shared" si="236"/>
        <v>29</v>
      </c>
    </row>
    <row r="1039" spans="1:6" x14ac:dyDescent="0.25">
      <c r="A1039" t="str">
        <f t="shared" si="227"/>
        <v>Mark Benvenuto</v>
      </c>
      <c r="E1039">
        <f t="shared" si="238"/>
        <v>29</v>
      </c>
      <c r="F1039">
        <f t="shared" si="236"/>
        <v>0</v>
      </c>
    </row>
    <row r="1040" spans="1:6" x14ac:dyDescent="0.25">
      <c r="A1040" t="str">
        <f t="shared" si="227"/>
        <v>Mark Benvenuto</v>
      </c>
      <c r="B1040" t="s">
        <v>318</v>
      </c>
      <c r="E1040">
        <v>80</v>
      </c>
      <c r="F1040">
        <f t="shared" si="236"/>
        <v>0</v>
      </c>
    </row>
    <row r="1041" spans="1:6" x14ac:dyDescent="0.25">
      <c r="A1041" t="str">
        <f t="shared" si="227"/>
        <v>Mark Benvenuto</v>
      </c>
      <c r="E1041">
        <f t="shared" ref="E1041:E1044" si="239">E1040</f>
        <v>80</v>
      </c>
      <c r="F1041">
        <f t="shared" si="236"/>
        <v>0</v>
      </c>
    </row>
    <row r="1042" spans="1:6" x14ac:dyDescent="0.25">
      <c r="A1042" t="str">
        <f t="shared" si="227"/>
        <v>Mark Benvenuto</v>
      </c>
      <c r="C1042">
        <v>5.2999999999999999E-2</v>
      </c>
      <c r="D1042" t="s">
        <v>10</v>
      </c>
      <c r="E1042">
        <f t="shared" si="239"/>
        <v>80</v>
      </c>
      <c r="F1042">
        <f t="shared" si="236"/>
        <v>4.24</v>
      </c>
    </row>
    <row r="1043" spans="1:6" x14ac:dyDescent="0.25">
      <c r="A1043" t="str">
        <f t="shared" si="227"/>
        <v>Mark Benvenuto</v>
      </c>
      <c r="C1043">
        <v>0.94599999999999995</v>
      </c>
      <c r="D1043" t="s">
        <v>58</v>
      </c>
      <c r="E1043">
        <f t="shared" si="239"/>
        <v>80</v>
      </c>
      <c r="F1043">
        <f t="shared" si="236"/>
        <v>75.679999999999993</v>
      </c>
    </row>
    <row r="1044" spans="1:6" x14ac:dyDescent="0.25">
      <c r="A1044" t="str">
        <f t="shared" si="227"/>
        <v>Mark Benvenuto</v>
      </c>
      <c r="E1044">
        <f t="shared" si="239"/>
        <v>80</v>
      </c>
      <c r="F1044">
        <f t="shared" si="236"/>
        <v>0</v>
      </c>
    </row>
    <row r="1045" spans="1:6" x14ac:dyDescent="0.25">
      <c r="A1045" t="str">
        <f t="shared" si="227"/>
        <v>Mark Benvenuto</v>
      </c>
      <c r="B1045" t="s">
        <v>319</v>
      </c>
      <c r="E1045">
        <v>420</v>
      </c>
      <c r="F1045">
        <f t="shared" si="236"/>
        <v>0</v>
      </c>
    </row>
    <row r="1046" spans="1:6" x14ac:dyDescent="0.25">
      <c r="A1046" t="str">
        <f t="shared" si="227"/>
        <v>Mark Benvenuto</v>
      </c>
      <c r="E1046">
        <f t="shared" ref="E1046:E1053" si="240">E1045</f>
        <v>420</v>
      </c>
      <c r="F1046">
        <f t="shared" si="236"/>
        <v>0</v>
      </c>
    </row>
    <row r="1047" spans="1:6" x14ac:dyDescent="0.25">
      <c r="A1047" t="str">
        <f t="shared" si="227"/>
        <v>Mark Benvenuto</v>
      </c>
      <c r="C1047">
        <v>2.4E-2</v>
      </c>
      <c r="D1047" t="s">
        <v>15</v>
      </c>
      <c r="E1047">
        <f t="shared" si="240"/>
        <v>420</v>
      </c>
      <c r="F1047">
        <f t="shared" si="236"/>
        <v>10.08</v>
      </c>
    </row>
    <row r="1048" spans="1:6" x14ac:dyDescent="0.25">
      <c r="A1048" t="str">
        <f t="shared" si="227"/>
        <v>Mark Benvenuto</v>
      </c>
      <c r="C1048">
        <v>1.4E-2</v>
      </c>
      <c r="D1048" t="s">
        <v>43</v>
      </c>
      <c r="E1048">
        <f t="shared" si="240"/>
        <v>420</v>
      </c>
      <c r="F1048">
        <f t="shared" si="236"/>
        <v>5.88</v>
      </c>
    </row>
    <row r="1049" spans="1:6" x14ac:dyDescent="0.25">
      <c r="A1049" t="str">
        <f t="shared" ref="A1049:A1112" si="241">A1048</f>
        <v>Mark Benvenuto</v>
      </c>
      <c r="C1049">
        <v>0.20300000000000001</v>
      </c>
      <c r="D1049" t="s">
        <v>33</v>
      </c>
      <c r="E1049">
        <f t="shared" si="240"/>
        <v>420</v>
      </c>
      <c r="F1049">
        <f t="shared" si="236"/>
        <v>85.26</v>
      </c>
    </row>
    <row r="1050" spans="1:6" x14ac:dyDescent="0.25">
      <c r="A1050" t="str">
        <f t="shared" si="241"/>
        <v>Mark Benvenuto</v>
      </c>
      <c r="C1050">
        <v>8.9999999999999993E-3</v>
      </c>
      <c r="D1050" t="s">
        <v>189</v>
      </c>
      <c r="E1050">
        <f t="shared" si="240"/>
        <v>420</v>
      </c>
      <c r="F1050">
        <f t="shared" si="236"/>
        <v>3.78</v>
      </c>
    </row>
    <row r="1051" spans="1:6" x14ac:dyDescent="0.25">
      <c r="A1051" t="str">
        <f t="shared" si="241"/>
        <v>Mark Benvenuto</v>
      </c>
      <c r="C1051">
        <v>0.72499999999999998</v>
      </c>
      <c r="D1051" t="s">
        <v>58</v>
      </c>
      <c r="E1051">
        <f t="shared" si="240"/>
        <v>420</v>
      </c>
      <c r="F1051">
        <f t="shared" si="236"/>
        <v>304.5</v>
      </c>
    </row>
    <row r="1052" spans="1:6" x14ac:dyDescent="0.25">
      <c r="A1052" t="str">
        <f t="shared" si="241"/>
        <v>Mark Benvenuto</v>
      </c>
      <c r="C1052">
        <v>2.1000000000000001E-2</v>
      </c>
      <c r="D1052" t="s">
        <v>63</v>
      </c>
      <c r="E1052">
        <f t="shared" si="240"/>
        <v>420</v>
      </c>
      <c r="F1052">
        <f t="shared" si="236"/>
        <v>8.82</v>
      </c>
    </row>
    <row r="1053" spans="1:6" x14ac:dyDescent="0.25">
      <c r="A1053" t="str">
        <f t="shared" si="241"/>
        <v>Mark Benvenuto</v>
      </c>
      <c r="E1053">
        <f t="shared" si="240"/>
        <v>420</v>
      </c>
      <c r="F1053">
        <f t="shared" si="236"/>
        <v>0</v>
      </c>
    </row>
    <row r="1054" spans="1:6" x14ac:dyDescent="0.25">
      <c r="A1054" t="str">
        <f t="shared" si="241"/>
        <v>Mark Benvenuto</v>
      </c>
      <c r="B1054" t="s">
        <v>320</v>
      </c>
      <c r="E1054">
        <v>230</v>
      </c>
      <c r="F1054">
        <f t="shared" si="236"/>
        <v>0</v>
      </c>
    </row>
    <row r="1055" spans="1:6" x14ac:dyDescent="0.25">
      <c r="A1055" t="str">
        <f t="shared" si="241"/>
        <v>Mark Benvenuto</v>
      </c>
      <c r="E1055">
        <f t="shared" ref="E1055:E1059" si="242">E1054</f>
        <v>230</v>
      </c>
      <c r="F1055">
        <f t="shared" si="236"/>
        <v>0</v>
      </c>
    </row>
    <row r="1056" spans="1:6" x14ac:dyDescent="0.25">
      <c r="A1056" t="str">
        <f t="shared" si="241"/>
        <v>Mark Benvenuto</v>
      </c>
      <c r="C1056">
        <v>0.50700000000000001</v>
      </c>
      <c r="D1056" t="s">
        <v>10</v>
      </c>
      <c r="E1056">
        <f t="shared" si="242"/>
        <v>230</v>
      </c>
      <c r="F1056">
        <f t="shared" si="236"/>
        <v>116.61</v>
      </c>
    </row>
    <row r="1057" spans="1:6" x14ac:dyDescent="0.25">
      <c r="A1057" t="str">
        <f t="shared" si="241"/>
        <v>Mark Benvenuto</v>
      </c>
      <c r="C1057">
        <v>0.41099999999999998</v>
      </c>
      <c r="D1057" t="s">
        <v>11</v>
      </c>
      <c r="E1057">
        <f t="shared" si="242"/>
        <v>230</v>
      </c>
      <c r="F1057">
        <f t="shared" si="236"/>
        <v>94.53</v>
      </c>
    </row>
    <row r="1058" spans="1:6" x14ac:dyDescent="0.25">
      <c r="A1058" t="str">
        <f t="shared" si="241"/>
        <v>Mark Benvenuto</v>
      </c>
      <c r="C1058">
        <v>8.1000000000000003E-2</v>
      </c>
      <c r="D1058" t="s">
        <v>13</v>
      </c>
      <c r="E1058">
        <f t="shared" si="242"/>
        <v>230</v>
      </c>
      <c r="F1058">
        <f t="shared" si="236"/>
        <v>18.63</v>
      </c>
    </row>
    <row r="1059" spans="1:6" x14ac:dyDescent="0.25">
      <c r="A1059" t="str">
        <f t="shared" si="241"/>
        <v>Mark Benvenuto</v>
      </c>
      <c r="E1059">
        <f t="shared" si="242"/>
        <v>230</v>
      </c>
      <c r="F1059">
        <f t="shared" si="236"/>
        <v>0</v>
      </c>
    </row>
    <row r="1060" spans="1:6" x14ac:dyDescent="0.25">
      <c r="A1060" t="str">
        <f t="shared" si="241"/>
        <v>Mark Benvenuto</v>
      </c>
      <c r="B1060" t="s">
        <v>321</v>
      </c>
      <c r="E1060">
        <v>619518</v>
      </c>
      <c r="F1060">
        <f t="shared" si="236"/>
        <v>0</v>
      </c>
    </row>
    <row r="1061" spans="1:6" x14ac:dyDescent="0.25">
      <c r="A1061" t="str">
        <f t="shared" si="241"/>
        <v>Mark Benvenuto</v>
      </c>
      <c r="E1061">
        <f t="shared" ref="E1061:E1124" si="243">E1060</f>
        <v>619518</v>
      </c>
      <c r="F1061">
        <f t="shared" si="236"/>
        <v>0</v>
      </c>
    </row>
    <row r="1062" spans="1:6" x14ac:dyDescent="0.25">
      <c r="A1062" t="str">
        <f t="shared" si="241"/>
        <v>Mark Benvenuto</v>
      </c>
      <c r="C1062">
        <v>2E-3</v>
      </c>
      <c r="D1062" t="s">
        <v>322</v>
      </c>
      <c r="E1062">
        <f t="shared" si="243"/>
        <v>619518</v>
      </c>
      <c r="F1062">
        <f t="shared" si="236"/>
        <v>1239.0360000000001</v>
      </c>
    </row>
    <row r="1063" spans="1:6" x14ac:dyDescent="0.25">
      <c r="A1063" t="str">
        <f t="shared" si="241"/>
        <v>Mark Benvenuto</v>
      </c>
      <c r="C1063">
        <v>0</v>
      </c>
      <c r="D1063" t="s">
        <v>323</v>
      </c>
      <c r="E1063">
        <f t="shared" si="243"/>
        <v>619518</v>
      </c>
      <c r="F1063">
        <f t="shared" si="236"/>
        <v>0</v>
      </c>
    </row>
    <row r="1064" spans="1:6" x14ac:dyDescent="0.25">
      <c r="A1064" t="str">
        <f t="shared" si="241"/>
        <v>Mark Benvenuto</v>
      </c>
      <c r="C1064">
        <v>0</v>
      </c>
      <c r="D1064" t="s">
        <v>324</v>
      </c>
      <c r="E1064">
        <f t="shared" si="243"/>
        <v>619518</v>
      </c>
      <c r="F1064">
        <f t="shared" si="236"/>
        <v>0</v>
      </c>
    </row>
    <row r="1065" spans="1:6" x14ac:dyDescent="0.25">
      <c r="A1065" t="str">
        <f t="shared" si="241"/>
        <v>Mark Benvenuto</v>
      </c>
      <c r="C1065">
        <v>1E-3</v>
      </c>
      <c r="D1065" t="s">
        <v>325</v>
      </c>
      <c r="E1065">
        <f t="shared" si="243"/>
        <v>619518</v>
      </c>
      <c r="F1065">
        <f t="shared" si="236"/>
        <v>619.51800000000003</v>
      </c>
    </row>
    <row r="1066" spans="1:6" x14ac:dyDescent="0.25">
      <c r="A1066" t="str">
        <f t="shared" si="241"/>
        <v>Mark Benvenuto</v>
      </c>
      <c r="C1066">
        <v>4.0000000000000001E-3</v>
      </c>
      <c r="D1066" t="s">
        <v>326</v>
      </c>
      <c r="E1066">
        <f t="shared" si="243"/>
        <v>619518</v>
      </c>
      <c r="F1066">
        <f t="shared" si="236"/>
        <v>2478.0720000000001</v>
      </c>
    </row>
    <row r="1067" spans="1:6" x14ac:dyDescent="0.25">
      <c r="A1067" t="str">
        <f t="shared" si="241"/>
        <v>Mark Benvenuto</v>
      </c>
      <c r="C1067">
        <v>0</v>
      </c>
      <c r="D1067" t="s">
        <v>327</v>
      </c>
      <c r="E1067">
        <f t="shared" si="243"/>
        <v>619518</v>
      </c>
      <c r="F1067">
        <f t="shared" si="236"/>
        <v>0</v>
      </c>
    </row>
    <row r="1068" spans="1:6" x14ac:dyDescent="0.25">
      <c r="A1068" t="str">
        <f t="shared" si="241"/>
        <v>Mark Benvenuto</v>
      </c>
      <c r="C1068">
        <v>0.01</v>
      </c>
      <c r="D1068" t="s">
        <v>328</v>
      </c>
      <c r="E1068">
        <f t="shared" si="243"/>
        <v>619518</v>
      </c>
      <c r="F1068">
        <f t="shared" si="236"/>
        <v>6195.18</v>
      </c>
    </row>
    <row r="1069" spans="1:6" x14ac:dyDescent="0.25">
      <c r="A1069" t="str">
        <f t="shared" si="241"/>
        <v>Mark Benvenuto</v>
      </c>
      <c r="C1069">
        <v>1E-3</v>
      </c>
      <c r="D1069" t="s">
        <v>329</v>
      </c>
      <c r="E1069">
        <f t="shared" si="243"/>
        <v>619518</v>
      </c>
      <c r="F1069">
        <f t="shared" si="236"/>
        <v>619.51800000000003</v>
      </c>
    </row>
    <row r="1070" spans="1:6" x14ac:dyDescent="0.25">
      <c r="A1070" t="str">
        <f t="shared" si="241"/>
        <v>Mark Benvenuto</v>
      </c>
      <c r="C1070">
        <v>3.0000000000000001E-3</v>
      </c>
      <c r="D1070" t="s">
        <v>330</v>
      </c>
      <c r="E1070">
        <f t="shared" si="243"/>
        <v>619518</v>
      </c>
      <c r="F1070">
        <f t="shared" si="236"/>
        <v>1858.5540000000001</v>
      </c>
    </row>
    <row r="1071" spans="1:6" x14ac:dyDescent="0.25">
      <c r="A1071" t="str">
        <f t="shared" si="241"/>
        <v>Mark Benvenuto</v>
      </c>
      <c r="C1071">
        <v>3.0000000000000001E-3</v>
      </c>
      <c r="D1071" t="s">
        <v>331</v>
      </c>
      <c r="E1071">
        <f t="shared" si="243"/>
        <v>619518</v>
      </c>
      <c r="F1071">
        <f t="shared" si="236"/>
        <v>1858.5540000000001</v>
      </c>
    </row>
    <row r="1072" spans="1:6" x14ac:dyDescent="0.25">
      <c r="A1072" t="str">
        <f t="shared" si="241"/>
        <v>Mark Benvenuto</v>
      </c>
      <c r="C1072">
        <v>2E-3</v>
      </c>
      <c r="D1072" t="s">
        <v>332</v>
      </c>
      <c r="E1072">
        <f t="shared" si="243"/>
        <v>619518</v>
      </c>
      <c r="F1072">
        <f t="shared" si="236"/>
        <v>1239.0360000000001</v>
      </c>
    </row>
    <row r="1073" spans="1:6" x14ac:dyDescent="0.25">
      <c r="A1073" t="str">
        <f t="shared" si="241"/>
        <v>Mark Benvenuto</v>
      </c>
      <c r="C1073">
        <v>6.0000000000000001E-3</v>
      </c>
      <c r="D1073" t="s">
        <v>333</v>
      </c>
      <c r="E1073">
        <f t="shared" si="243"/>
        <v>619518</v>
      </c>
      <c r="F1073">
        <f t="shared" si="236"/>
        <v>3717.1080000000002</v>
      </c>
    </row>
    <row r="1074" spans="1:6" x14ac:dyDescent="0.25">
      <c r="A1074" t="str">
        <f t="shared" si="241"/>
        <v>Mark Benvenuto</v>
      </c>
      <c r="C1074">
        <v>0</v>
      </c>
      <c r="D1074" t="s">
        <v>334</v>
      </c>
      <c r="E1074">
        <f t="shared" si="243"/>
        <v>619518</v>
      </c>
      <c r="F1074">
        <f t="shared" si="236"/>
        <v>0</v>
      </c>
    </row>
    <row r="1075" spans="1:6" x14ac:dyDescent="0.25">
      <c r="A1075" t="str">
        <f t="shared" si="241"/>
        <v>Mark Benvenuto</v>
      </c>
      <c r="C1075">
        <v>1.6E-2</v>
      </c>
      <c r="D1075" t="s">
        <v>335</v>
      </c>
      <c r="E1075">
        <f t="shared" si="243"/>
        <v>619518</v>
      </c>
      <c r="F1075">
        <f t="shared" si="236"/>
        <v>9912.2880000000005</v>
      </c>
    </row>
    <row r="1076" spans="1:6" x14ac:dyDescent="0.25">
      <c r="A1076" t="str">
        <f t="shared" si="241"/>
        <v>Mark Benvenuto</v>
      </c>
      <c r="C1076">
        <v>0</v>
      </c>
      <c r="D1076" t="s">
        <v>336</v>
      </c>
      <c r="E1076">
        <f t="shared" si="243"/>
        <v>619518</v>
      </c>
      <c r="F1076">
        <f t="shared" si="236"/>
        <v>0</v>
      </c>
    </row>
    <row r="1077" spans="1:6" x14ac:dyDescent="0.25">
      <c r="A1077" t="str">
        <f t="shared" si="241"/>
        <v>Mark Benvenuto</v>
      </c>
      <c r="C1077">
        <v>7.0000000000000001E-3</v>
      </c>
      <c r="D1077" t="s">
        <v>337</v>
      </c>
      <c r="E1077">
        <f t="shared" si="243"/>
        <v>619518</v>
      </c>
      <c r="F1077">
        <f t="shared" si="236"/>
        <v>4336.6260000000002</v>
      </c>
    </row>
    <row r="1078" spans="1:6" x14ac:dyDescent="0.25">
      <c r="A1078" t="str">
        <f t="shared" si="241"/>
        <v>Mark Benvenuto</v>
      </c>
      <c r="C1078">
        <v>0</v>
      </c>
      <c r="D1078" t="s">
        <v>338</v>
      </c>
      <c r="E1078">
        <f t="shared" si="243"/>
        <v>619518</v>
      </c>
      <c r="F1078">
        <f t="shared" si="236"/>
        <v>0</v>
      </c>
    </row>
    <row r="1079" spans="1:6" x14ac:dyDescent="0.25">
      <c r="A1079" t="str">
        <f t="shared" si="241"/>
        <v>Mark Benvenuto</v>
      </c>
      <c r="C1079">
        <v>0</v>
      </c>
      <c r="D1079" t="s">
        <v>339</v>
      </c>
      <c r="E1079">
        <f t="shared" si="243"/>
        <v>619518</v>
      </c>
      <c r="F1079">
        <f t="shared" si="236"/>
        <v>0</v>
      </c>
    </row>
    <row r="1080" spans="1:6" x14ac:dyDescent="0.25">
      <c r="A1080" t="str">
        <f t="shared" si="241"/>
        <v>Mark Benvenuto</v>
      </c>
      <c r="C1080">
        <v>0</v>
      </c>
      <c r="D1080" t="s">
        <v>340</v>
      </c>
      <c r="E1080">
        <f t="shared" si="243"/>
        <v>619518</v>
      </c>
      <c r="F1080">
        <f t="shared" si="236"/>
        <v>0</v>
      </c>
    </row>
    <row r="1081" spans="1:6" x14ac:dyDescent="0.25">
      <c r="A1081" t="str">
        <f t="shared" si="241"/>
        <v>Mark Benvenuto</v>
      </c>
      <c r="C1081">
        <v>0</v>
      </c>
      <c r="D1081" t="s">
        <v>341</v>
      </c>
      <c r="E1081">
        <f t="shared" si="243"/>
        <v>619518</v>
      </c>
      <c r="F1081">
        <f t="shared" si="236"/>
        <v>0</v>
      </c>
    </row>
    <row r="1082" spans="1:6" x14ac:dyDescent="0.25">
      <c r="A1082" t="str">
        <f t="shared" si="241"/>
        <v>Mark Benvenuto</v>
      </c>
      <c r="C1082">
        <v>0</v>
      </c>
      <c r="D1082" t="s">
        <v>342</v>
      </c>
      <c r="E1082">
        <f t="shared" si="243"/>
        <v>619518</v>
      </c>
      <c r="F1082">
        <f t="shared" si="236"/>
        <v>0</v>
      </c>
    </row>
    <row r="1083" spans="1:6" x14ac:dyDescent="0.25">
      <c r="A1083" t="str">
        <f t="shared" si="241"/>
        <v>Mark Benvenuto</v>
      </c>
      <c r="C1083">
        <v>0</v>
      </c>
      <c r="D1083" t="s">
        <v>343</v>
      </c>
      <c r="E1083">
        <f t="shared" si="243"/>
        <v>619518</v>
      </c>
      <c r="F1083">
        <f t="shared" si="236"/>
        <v>0</v>
      </c>
    </row>
    <row r="1084" spans="1:6" x14ac:dyDescent="0.25">
      <c r="A1084" t="str">
        <f t="shared" si="241"/>
        <v>Mark Benvenuto</v>
      </c>
      <c r="C1084">
        <v>0</v>
      </c>
      <c r="D1084" t="s">
        <v>344</v>
      </c>
      <c r="E1084">
        <f t="shared" si="243"/>
        <v>619518</v>
      </c>
      <c r="F1084">
        <f t="shared" si="236"/>
        <v>0</v>
      </c>
    </row>
    <row r="1085" spans="1:6" x14ac:dyDescent="0.25">
      <c r="A1085" t="str">
        <f t="shared" si="241"/>
        <v>Mark Benvenuto</v>
      </c>
      <c r="C1085">
        <v>6.0000000000000001E-3</v>
      </c>
      <c r="D1085" t="s">
        <v>345</v>
      </c>
      <c r="E1085">
        <f t="shared" si="243"/>
        <v>619518</v>
      </c>
      <c r="F1085">
        <f t="shared" si="236"/>
        <v>3717.1080000000002</v>
      </c>
    </row>
    <row r="1086" spans="1:6" x14ac:dyDescent="0.25">
      <c r="A1086" t="str">
        <f t="shared" si="241"/>
        <v>Mark Benvenuto</v>
      </c>
      <c r="C1086">
        <v>0</v>
      </c>
      <c r="D1086" t="s">
        <v>346</v>
      </c>
      <c r="E1086">
        <f t="shared" si="243"/>
        <v>619518</v>
      </c>
      <c r="F1086">
        <f t="shared" si="236"/>
        <v>0</v>
      </c>
    </row>
    <row r="1087" spans="1:6" x14ac:dyDescent="0.25">
      <c r="A1087" t="str">
        <f t="shared" si="241"/>
        <v>Mark Benvenuto</v>
      </c>
      <c r="C1087">
        <v>0</v>
      </c>
      <c r="D1087" t="s">
        <v>347</v>
      </c>
      <c r="E1087">
        <f t="shared" si="243"/>
        <v>619518</v>
      </c>
      <c r="F1087">
        <f t="shared" si="236"/>
        <v>0</v>
      </c>
    </row>
    <row r="1088" spans="1:6" x14ac:dyDescent="0.25">
      <c r="A1088" t="str">
        <f t="shared" si="241"/>
        <v>Mark Benvenuto</v>
      </c>
      <c r="C1088">
        <v>0</v>
      </c>
      <c r="D1088" t="s">
        <v>348</v>
      </c>
      <c r="E1088">
        <f t="shared" si="243"/>
        <v>619518</v>
      </c>
      <c r="F1088">
        <f t="shared" si="236"/>
        <v>0</v>
      </c>
    </row>
    <row r="1089" spans="1:6" x14ac:dyDescent="0.25">
      <c r="A1089" t="str">
        <f t="shared" si="241"/>
        <v>Mark Benvenuto</v>
      </c>
      <c r="C1089">
        <v>3.0000000000000001E-3</v>
      </c>
      <c r="D1089" t="s">
        <v>349</v>
      </c>
      <c r="E1089">
        <f t="shared" si="243"/>
        <v>619518</v>
      </c>
      <c r="F1089">
        <f t="shared" si="236"/>
        <v>1858.5540000000001</v>
      </c>
    </row>
    <row r="1090" spans="1:6" x14ac:dyDescent="0.25">
      <c r="A1090" t="str">
        <f t="shared" si="241"/>
        <v>Mark Benvenuto</v>
      </c>
      <c r="C1090">
        <v>0</v>
      </c>
      <c r="D1090" t="s">
        <v>350</v>
      </c>
      <c r="E1090">
        <f t="shared" si="243"/>
        <v>619518</v>
      </c>
      <c r="F1090">
        <f t="shared" si="236"/>
        <v>0</v>
      </c>
    </row>
    <row r="1091" spans="1:6" x14ac:dyDescent="0.25">
      <c r="A1091" t="str">
        <f t="shared" si="241"/>
        <v>Mark Benvenuto</v>
      </c>
      <c r="C1091">
        <v>0</v>
      </c>
      <c r="D1091" t="s">
        <v>351</v>
      </c>
      <c r="E1091">
        <f t="shared" si="243"/>
        <v>619518</v>
      </c>
      <c r="F1091">
        <f t="shared" ref="F1091:F1154" si="244">E1091*C1091</f>
        <v>0</v>
      </c>
    </row>
    <row r="1092" spans="1:6" x14ac:dyDescent="0.25">
      <c r="A1092" t="str">
        <f t="shared" si="241"/>
        <v>Mark Benvenuto</v>
      </c>
      <c r="C1092">
        <v>0</v>
      </c>
      <c r="D1092" t="s">
        <v>352</v>
      </c>
      <c r="E1092">
        <f t="shared" si="243"/>
        <v>619518</v>
      </c>
      <c r="F1092">
        <f t="shared" si="244"/>
        <v>0</v>
      </c>
    </row>
    <row r="1093" spans="1:6" x14ac:dyDescent="0.25">
      <c r="A1093" t="str">
        <f t="shared" si="241"/>
        <v>Mark Benvenuto</v>
      </c>
      <c r="C1093">
        <v>3.0000000000000001E-3</v>
      </c>
      <c r="D1093" t="s">
        <v>353</v>
      </c>
      <c r="E1093">
        <f t="shared" si="243"/>
        <v>619518</v>
      </c>
      <c r="F1093">
        <f t="shared" si="244"/>
        <v>1858.5540000000001</v>
      </c>
    </row>
    <row r="1094" spans="1:6" x14ac:dyDescent="0.25">
      <c r="A1094" t="str">
        <f t="shared" si="241"/>
        <v>Mark Benvenuto</v>
      </c>
      <c r="C1094">
        <v>0</v>
      </c>
      <c r="D1094" t="s">
        <v>354</v>
      </c>
      <c r="E1094">
        <f t="shared" si="243"/>
        <v>619518</v>
      </c>
      <c r="F1094">
        <f t="shared" si="244"/>
        <v>0</v>
      </c>
    </row>
    <row r="1095" spans="1:6" x14ac:dyDescent="0.25">
      <c r="A1095" t="str">
        <f t="shared" si="241"/>
        <v>Mark Benvenuto</v>
      </c>
      <c r="C1095">
        <v>1E-3</v>
      </c>
      <c r="D1095" t="s">
        <v>355</v>
      </c>
      <c r="E1095">
        <f t="shared" si="243"/>
        <v>619518</v>
      </c>
      <c r="F1095">
        <f t="shared" si="244"/>
        <v>619.51800000000003</v>
      </c>
    </row>
    <row r="1096" spans="1:6" x14ac:dyDescent="0.25">
      <c r="A1096" t="str">
        <f t="shared" si="241"/>
        <v>Mark Benvenuto</v>
      </c>
      <c r="C1096">
        <v>1E-3</v>
      </c>
      <c r="D1096" t="s">
        <v>356</v>
      </c>
      <c r="E1096">
        <f t="shared" si="243"/>
        <v>619518</v>
      </c>
      <c r="F1096">
        <f t="shared" si="244"/>
        <v>619.51800000000003</v>
      </c>
    </row>
    <row r="1097" spans="1:6" x14ac:dyDescent="0.25">
      <c r="A1097" t="str">
        <f t="shared" si="241"/>
        <v>Mark Benvenuto</v>
      </c>
      <c r="C1097">
        <v>3.0000000000000001E-3</v>
      </c>
      <c r="D1097" t="s">
        <v>357</v>
      </c>
      <c r="E1097">
        <f t="shared" si="243"/>
        <v>619518</v>
      </c>
      <c r="F1097">
        <f t="shared" si="244"/>
        <v>1858.5540000000001</v>
      </c>
    </row>
    <row r="1098" spans="1:6" x14ac:dyDescent="0.25">
      <c r="A1098" t="str">
        <f t="shared" si="241"/>
        <v>Mark Benvenuto</v>
      </c>
      <c r="C1098">
        <v>1.2E-2</v>
      </c>
      <c r="D1098" t="s">
        <v>358</v>
      </c>
      <c r="E1098">
        <f t="shared" si="243"/>
        <v>619518</v>
      </c>
      <c r="F1098">
        <f t="shared" si="244"/>
        <v>7434.2160000000003</v>
      </c>
    </row>
    <row r="1099" spans="1:6" x14ac:dyDescent="0.25">
      <c r="A1099" t="str">
        <f t="shared" si="241"/>
        <v>Mark Benvenuto</v>
      </c>
      <c r="C1099">
        <v>3.5000000000000003E-2</v>
      </c>
      <c r="D1099" t="s">
        <v>359</v>
      </c>
      <c r="E1099">
        <f t="shared" si="243"/>
        <v>619518</v>
      </c>
      <c r="F1099">
        <f t="shared" si="244"/>
        <v>21683.13</v>
      </c>
    </row>
    <row r="1100" spans="1:6" x14ac:dyDescent="0.25">
      <c r="A1100" t="str">
        <f t="shared" si="241"/>
        <v>Mark Benvenuto</v>
      </c>
      <c r="C1100">
        <v>4.0000000000000001E-3</v>
      </c>
      <c r="D1100" t="s">
        <v>360</v>
      </c>
      <c r="E1100">
        <f t="shared" si="243"/>
        <v>619518</v>
      </c>
      <c r="F1100">
        <f t="shared" si="244"/>
        <v>2478.0720000000001</v>
      </c>
    </row>
    <row r="1101" spans="1:6" x14ac:dyDescent="0.25">
      <c r="A1101" t="str">
        <f t="shared" si="241"/>
        <v>Mark Benvenuto</v>
      </c>
      <c r="C1101">
        <v>2E-3</v>
      </c>
      <c r="D1101" t="s">
        <v>361</v>
      </c>
      <c r="E1101">
        <f t="shared" si="243"/>
        <v>619518</v>
      </c>
      <c r="F1101">
        <f t="shared" si="244"/>
        <v>1239.0360000000001</v>
      </c>
    </row>
    <row r="1102" spans="1:6" x14ac:dyDescent="0.25">
      <c r="A1102" t="str">
        <f t="shared" si="241"/>
        <v>Mark Benvenuto</v>
      </c>
      <c r="C1102">
        <v>2E-3</v>
      </c>
      <c r="D1102" t="s">
        <v>362</v>
      </c>
      <c r="E1102">
        <f t="shared" si="243"/>
        <v>619518</v>
      </c>
      <c r="F1102">
        <f t="shared" si="244"/>
        <v>1239.0360000000001</v>
      </c>
    </row>
    <row r="1103" spans="1:6" x14ac:dyDescent="0.25">
      <c r="A1103" t="str">
        <f t="shared" si="241"/>
        <v>Mark Benvenuto</v>
      </c>
      <c r="C1103">
        <v>1.9E-2</v>
      </c>
      <c r="D1103" t="s">
        <v>363</v>
      </c>
      <c r="E1103">
        <f t="shared" si="243"/>
        <v>619518</v>
      </c>
      <c r="F1103">
        <f t="shared" si="244"/>
        <v>11770.842000000001</v>
      </c>
    </row>
    <row r="1104" spans="1:6" x14ac:dyDescent="0.25">
      <c r="A1104" t="str">
        <f t="shared" si="241"/>
        <v>Mark Benvenuto</v>
      </c>
      <c r="C1104">
        <v>0</v>
      </c>
      <c r="D1104" t="s">
        <v>364</v>
      </c>
      <c r="E1104">
        <f t="shared" si="243"/>
        <v>619518</v>
      </c>
      <c r="F1104">
        <f t="shared" si="244"/>
        <v>0</v>
      </c>
    </row>
    <row r="1105" spans="1:6" x14ac:dyDescent="0.25">
      <c r="A1105" t="str">
        <f t="shared" si="241"/>
        <v>Mark Benvenuto</v>
      </c>
      <c r="C1105">
        <v>7.0000000000000001E-3</v>
      </c>
      <c r="D1105" t="s">
        <v>365</v>
      </c>
      <c r="E1105">
        <f t="shared" si="243"/>
        <v>619518</v>
      </c>
      <c r="F1105">
        <f t="shared" si="244"/>
        <v>4336.6260000000002</v>
      </c>
    </row>
    <row r="1106" spans="1:6" x14ac:dyDescent="0.25">
      <c r="A1106" t="str">
        <f t="shared" si="241"/>
        <v>Mark Benvenuto</v>
      </c>
      <c r="C1106">
        <v>1E-3</v>
      </c>
      <c r="D1106" t="s">
        <v>366</v>
      </c>
      <c r="E1106">
        <f t="shared" si="243"/>
        <v>619518</v>
      </c>
      <c r="F1106">
        <f t="shared" si="244"/>
        <v>619.51800000000003</v>
      </c>
    </row>
    <row r="1107" spans="1:6" x14ac:dyDescent="0.25">
      <c r="A1107" t="str">
        <f t="shared" si="241"/>
        <v>Mark Benvenuto</v>
      </c>
      <c r="C1107">
        <v>1E-3</v>
      </c>
      <c r="D1107" t="s">
        <v>367</v>
      </c>
      <c r="E1107">
        <f t="shared" si="243"/>
        <v>619518</v>
      </c>
      <c r="F1107">
        <f t="shared" si="244"/>
        <v>619.51800000000003</v>
      </c>
    </row>
    <row r="1108" spans="1:6" x14ac:dyDescent="0.25">
      <c r="A1108" t="str">
        <f t="shared" si="241"/>
        <v>Mark Benvenuto</v>
      </c>
      <c r="C1108">
        <v>0</v>
      </c>
      <c r="D1108" t="s">
        <v>368</v>
      </c>
      <c r="E1108">
        <f t="shared" si="243"/>
        <v>619518</v>
      </c>
      <c r="F1108">
        <f t="shared" si="244"/>
        <v>0</v>
      </c>
    </row>
    <row r="1109" spans="1:6" x14ac:dyDescent="0.25">
      <c r="A1109" t="str">
        <f t="shared" si="241"/>
        <v>Mark Benvenuto</v>
      </c>
      <c r="C1109">
        <v>3.0000000000000001E-3</v>
      </c>
      <c r="D1109" t="s">
        <v>369</v>
      </c>
      <c r="E1109">
        <f t="shared" si="243"/>
        <v>619518</v>
      </c>
      <c r="F1109">
        <f t="shared" si="244"/>
        <v>1858.5540000000001</v>
      </c>
    </row>
    <row r="1110" spans="1:6" x14ac:dyDescent="0.25">
      <c r="A1110" t="str">
        <f t="shared" si="241"/>
        <v>Mark Benvenuto</v>
      </c>
      <c r="C1110">
        <v>0</v>
      </c>
      <c r="D1110" t="s">
        <v>370</v>
      </c>
      <c r="E1110">
        <f t="shared" si="243"/>
        <v>619518</v>
      </c>
      <c r="F1110">
        <f t="shared" si="244"/>
        <v>0</v>
      </c>
    </row>
    <row r="1111" spans="1:6" x14ac:dyDescent="0.25">
      <c r="A1111" t="str">
        <f t="shared" si="241"/>
        <v>Mark Benvenuto</v>
      </c>
      <c r="C1111">
        <v>4.0000000000000001E-3</v>
      </c>
      <c r="D1111" t="s">
        <v>371</v>
      </c>
      <c r="E1111">
        <f t="shared" si="243"/>
        <v>619518</v>
      </c>
      <c r="F1111">
        <f t="shared" si="244"/>
        <v>2478.0720000000001</v>
      </c>
    </row>
    <row r="1112" spans="1:6" x14ac:dyDescent="0.25">
      <c r="A1112" t="str">
        <f t="shared" si="241"/>
        <v>Mark Benvenuto</v>
      </c>
      <c r="C1112">
        <v>0</v>
      </c>
      <c r="D1112" t="s">
        <v>372</v>
      </c>
      <c r="E1112">
        <f t="shared" si="243"/>
        <v>619518</v>
      </c>
      <c r="F1112">
        <f t="shared" si="244"/>
        <v>0</v>
      </c>
    </row>
    <row r="1113" spans="1:6" x14ac:dyDescent="0.25">
      <c r="A1113" t="str">
        <f t="shared" ref="A1113:A1176" si="245">A1112</f>
        <v>Mark Benvenuto</v>
      </c>
      <c r="C1113">
        <v>3.0000000000000001E-3</v>
      </c>
      <c r="D1113" t="s">
        <v>373</v>
      </c>
      <c r="E1113">
        <f t="shared" si="243"/>
        <v>619518</v>
      </c>
      <c r="F1113">
        <f t="shared" si="244"/>
        <v>1858.5540000000001</v>
      </c>
    </row>
    <row r="1114" spans="1:6" x14ac:dyDescent="0.25">
      <c r="A1114" t="str">
        <f t="shared" si="245"/>
        <v>Mark Benvenuto</v>
      </c>
      <c r="C1114">
        <v>0</v>
      </c>
      <c r="D1114" t="s">
        <v>374</v>
      </c>
      <c r="E1114">
        <f t="shared" si="243"/>
        <v>619518</v>
      </c>
      <c r="F1114">
        <f t="shared" si="244"/>
        <v>0</v>
      </c>
    </row>
    <row r="1115" spans="1:6" x14ac:dyDescent="0.25">
      <c r="A1115" t="str">
        <f t="shared" si="245"/>
        <v>Mark Benvenuto</v>
      </c>
      <c r="C1115">
        <v>1E-3</v>
      </c>
      <c r="D1115" t="s">
        <v>375</v>
      </c>
      <c r="E1115">
        <f t="shared" si="243"/>
        <v>619518</v>
      </c>
      <c r="F1115">
        <f t="shared" si="244"/>
        <v>619.51800000000003</v>
      </c>
    </row>
    <row r="1116" spans="1:6" x14ac:dyDescent="0.25">
      <c r="A1116" t="str">
        <f t="shared" si="245"/>
        <v>Mark Benvenuto</v>
      </c>
      <c r="C1116">
        <v>0</v>
      </c>
      <c r="D1116" t="s">
        <v>376</v>
      </c>
      <c r="E1116">
        <f t="shared" si="243"/>
        <v>619518</v>
      </c>
      <c r="F1116">
        <f t="shared" si="244"/>
        <v>0</v>
      </c>
    </row>
    <row r="1117" spans="1:6" x14ac:dyDescent="0.25">
      <c r="A1117" t="str">
        <f t="shared" si="245"/>
        <v>Mark Benvenuto</v>
      </c>
      <c r="C1117">
        <v>0</v>
      </c>
      <c r="D1117" t="s">
        <v>377</v>
      </c>
      <c r="E1117">
        <f t="shared" si="243"/>
        <v>619518</v>
      </c>
      <c r="F1117">
        <f t="shared" si="244"/>
        <v>0</v>
      </c>
    </row>
    <row r="1118" spans="1:6" x14ac:dyDescent="0.25">
      <c r="A1118" t="str">
        <f t="shared" si="245"/>
        <v>Mark Benvenuto</v>
      </c>
      <c r="C1118">
        <v>0</v>
      </c>
      <c r="D1118" t="s">
        <v>378</v>
      </c>
      <c r="E1118">
        <f t="shared" si="243"/>
        <v>619518</v>
      </c>
      <c r="F1118">
        <f t="shared" si="244"/>
        <v>0</v>
      </c>
    </row>
    <row r="1119" spans="1:6" x14ac:dyDescent="0.25">
      <c r="A1119" t="str">
        <f t="shared" si="245"/>
        <v>Mark Benvenuto</v>
      </c>
      <c r="C1119">
        <v>1E-3</v>
      </c>
      <c r="D1119" t="s">
        <v>379</v>
      </c>
      <c r="E1119">
        <f t="shared" si="243"/>
        <v>619518</v>
      </c>
      <c r="F1119">
        <f t="shared" si="244"/>
        <v>619.51800000000003</v>
      </c>
    </row>
    <row r="1120" spans="1:6" x14ac:dyDescent="0.25">
      <c r="A1120" t="str">
        <f t="shared" si="245"/>
        <v>Mark Benvenuto</v>
      </c>
      <c r="C1120">
        <v>0</v>
      </c>
      <c r="D1120" t="s">
        <v>380</v>
      </c>
      <c r="E1120">
        <f t="shared" si="243"/>
        <v>619518</v>
      </c>
      <c r="F1120">
        <f t="shared" si="244"/>
        <v>0</v>
      </c>
    </row>
    <row r="1121" spans="1:6" x14ac:dyDescent="0.25">
      <c r="A1121" t="str">
        <f t="shared" si="245"/>
        <v>Mark Benvenuto</v>
      </c>
      <c r="C1121">
        <v>0</v>
      </c>
      <c r="D1121" t="s">
        <v>381</v>
      </c>
      <c r="E1121">
        <f t="shared" si="243"/>
        <v>619518</v>
      </c>
      <c r="F1121">
        <f t="shared" si="244"/>
        <v>0</v>
      </c>
    </row>
    <row r="1122" spans="1:6" x14ac:dyDescent="0.25">
      <c r="A1122" t="str">
        <f t="shared" si="245"/>
        <v>Mark Benvenuto</v>
      </c>
      <c r="C1122">
        <v>0</v>
      </c>
      <c r="D1122" t="s">
        <v>382</v>
      </c>
      <c r="E1122">
        <f t="shared" si="243"/>
        <v>619518</v>
      </c>
      <c r="F1122">
        <f t="shared" si="244"/>
        <v>0</v>
      </c>
    </row>
    <row r="1123" spans="1:6" x14ac:dyDescent="0.25">
      <c r="A1123" t="str">
        <f t="shared" si="245"/>
        <v>Mark Benvenuto</v>
      </c>
      <c r="C1123">
        <v>0</v>
      </c>
      <c r="D1123" t="s">
        <v>383</v>
      </c>
      <c r="E1123">
        <f t="shared" si="243"/>
        <v>619518</v>
      </c>
      <c r="F1123">
        <f t="shared" si="244"/>
        <v>0</v>
      </c>
    </row>
    <row r="1124" spans="1:6" x14ac:dyDescent="0.25">
      <c r="A1124" t="str">
        <f t="shared" si="245"/>
        <v>Mark Benvenuto</v>
      </c>
      <c r="C1124">
        <v>0</v>
      </c>
      <c r="D1124" t="s">
        <v>384</v>
      </c>
      <c r="E1124">
        <f t="shared" si="243"/>
        <v>619518</v>
      </c>
      <c r="F1124">
        <f t="shared" si="244"/>
        <v>0</v>
      </c>
    </row>
    <row r="1125" spans="1:6" x14ac:dyDescent="0.25">
      <c r="A1125" t="str">
        <f t="shared" si="245"/>
        <v>Mark Benvenuto</v>
      </c>
      <c r="C1125">
        <v>0</v>
      </c>
      <c r="D1125" t="s">
        <v>385</v>
      </c>
      <c r="E1125">
        <f t="shared" ref="E1125:E1188" si="246">E1124</f>
        <v>619518</v>
      </c>
      <c r="F1125">
        <f t="shared" si="244"/>
        <v>0</v>
      </c>
    </row>
    <row r="1126" spans="1:6" x14ac:dyDescent="0.25">
      <c r="A1126" t="str">
        <f t="shared" si="245"/>
        <v>Mark Benvenuto</v>
      </c>
      <c r="C1126">
        <v>0</v>
      </c>
      <c r="D1126" t="s">
        <v>386</v>
      </c>
      <c r="E1126">
        <f t="shared" si="246"/>
        <v>619518</v>
      </c>
      <c r="F1126">
        <f t="shared" si="244"/>
        <v>0</v>
      </c>
    </row>
    <row r="1127" spans="1:6" x14ac:dyDescent="0.25">
      <c r="A1127" t="str">
        <f t="shared" si="245"/>
        <v>Mark Benvenuto</v>
      </c>
      <c r="C1127">
        <v>5.8000000000000003E-2</v>
      </c>
      <c r="D1127" t="s">
        <v>387</v>
      </c>
      <c r="E1127">
        <f t="shared" si="246"/>
        <v>619518</v>
      </c>
      <c r="F1127">
        <f t="shared" si="244"/>
        <v>35932.044000000002</v>
      </c>
    </row>
    <row r="1128" spans="1:6" x14ac:dyDescent="0.25">
      <c r="A1128" t="str">
        <f t="shared" si="245"/>
        <v>Mark Benvenuto</v>
      </c>
      <c r="C1128">
        <v>1E-3</v>
      </c>
      <c r="D1128" t="s">
        <v>388</v>
      </c>
      <c r="E1128">
        <f t="shared" si="246"/>
        <v>619518</v>
      </c>
      <c r="F1128">
        <f t="shared" si="244"/>
        <v>619.51800000000003</v>
      </c>
    </row>
    <row r="1129" spans="1:6" x14ac:dyDescent="0.25">
      <c r="A1129" t="str">
        <f t="shared" si="245"/>
        <v>Mark Benvenuto</v>
      </c>
      <c r="C1129">
        <v>1E-3</v>
      </c>
      <c r="D1129" t="s">
        <v>389</v>
      </c>
      <c r="E1129">
        <f t="shared" si="246"/>
        <v>619518</v>
      </c>
      <c r="F1129">
        <f t="shared" si="244"/>
        <v>619.51800000000003</v>
      </c>
    </row>
    <row r="1130" spans="1:6" x14ac:dyDescent="0.25">
      <c r="A1130" t="str">
        <f t="shared" si="245"/>
        <v>Mark Benvenuto</v>
      </c>
      <c r="C1130">
        <v>0</v>
      </c>
      <c r="D1130" t="s">
        <v>390</v>
      </c>
      <c r="E1130">
        <f t="shared" si="246"/>
        <v>619518</v>
      </c>
      <c r="F1130">
        <f t="shared" si="244"/>
        <v>0</v>
      </c>
    </row>
    <row r="1131" spans="1:6" x14ac:dyDescent="0.25">
      <c r="A1131" t="str">
        <f t="shared" si="245"/>
        <v>Mark Benvenuto</v>
      </c>
      <c r="C1131">
        <v>0</v>
      </c>
      <c r="D1131" t="s">
        <v>391</v>
      </c>
      <c r="E1131">
        <f t="shared" si="246"/>
        <v>619518</v>
      </c>
      <c r="F1131">
        <f t="shared" si="244"/>
        <v>0</v>
      </c>
    </row>
    <row r="1132" spans="1:6" x14ac:dyDescent="0.25">
      <c r="A1132" t="str">
        <f t="shared" si="245"/>
        <v>Mark Benvenuto</v>
      </c>
      <c r="C1132">
        <v>0</v>
      </c>
      <c r="D1132" t="s">
        <v>392</v>
      </c>
      <c r="E1132">
        <f t="shared" si="246"/>
        <v>619518</v>
      </c>
      <c r="F1132">
        <f t="shared" si="244"/>
        <v>0</v>
      </c>
    </row>
    <row r="1133" spans="1:6" x14ac:dyDescent="0.25">
      <c r="A1133" t="str">
        <f t="shared" si="245"/>
        <v>Mark Benvenuto</v>
      </c>
      <c r="C1133">
        <v>1E-3</v>
      </c>
      <c r="D1133" t="s">
        <v>393</v>
      </c>
      <c r="E1133">
        <f t="shared" si="246"/>
        <v>619518</v>
      </c>
      <c r="F1133">
        <f t="shared" si="244"/>
        <v>619.51800000000003</v>
      </c>
    </row>
    <row r="1134" spans="1:6" x14ac:dyDescent="0.25">
      <c r="A1134" t="str">
        <f t="shared" si="245"/>
        <v>Mark Benvenuto</v>
      </c>
      <c r="C1134">
        <v>0</v>
      </c>
      <c r="D1134" t="s">
        <v>394</v>
      </c>
      <c r="E1134">
        <f t="shared" si="246"/>
        <v>619518</v>
      </c>
      <c r="F1134">
        <f t="shared" si="244"/>
        <v>0</v>
      </c>
    </row>
    <row r="1135" spans="1:6" x14ac:dyDescent="0.25">
      <c r="A1135" t="str">
        <f t="shared" si="245"/>
        <v>Mark Benvenuto</v>
      </c>
      <c r="C1135">
        <v>0</v>
      </c>
      <c r="D1135" t="s">
        <v>395</v>
      </c>
      <c r="E1135">
        <f t="shared" si="246"/>
        <v>619518</v>
      </c>
      <c r="F1135">
        <f t="shared" si="244"/>
        <v>0</v>
      </c>
    </row>
    <row r="1136" spans="1:6" x14ac:dyDescent="0.25">
      <c r="A1136" t="str">
        <f t="shared" si="245"/>
        <v>Mark Benvenuto</v>
      </c>
      <c r="C1136">
        <v>0</v>
      </c>
      <c r="D1136" t="s">
        <v>396</v>
      </c>
      <c r="E1136">
        <f t="shared" si="246"/>
        <v>619518</v>
      </c>
      <c r="F1136">
        <f t="shared" si="244"/>
        <v>0</v>
      </c>
    </row>
    <row r="1137" spans="1:6" x14ac:dyDescent="0.25">
      <c r="A1137" t="str">
        <f t="shared" si="245"/>
        <v>Mark Benvenuto</v>
      </c>
      <c r="C1137">
        <v>0</v>
      </c>
      <c r="D1137" t="s">
        <v>397</v>
      </c>
      <c r="E1137">
        <f t="shared" si="246"/>
        <v>619518</v>
      </c>
      <c r="F1137">
        <f t="shared" si="244"/>
        <v>0</v>
      </c>
    </row>
    <row r="1138" spans="1:6" x14ac:dyDescent="0.25">
      <c r="A1138" t="str">
        <f t="shared" si="245"/>
        <v>Mark Benvenuto</v>
      </c>
      <c r="C1138">
        <v>0</v>
      </c>
      <c r="D1138" t="s">
        <v>398</v>
      </c>
      <c r="E1138">
        <f t="shared" si="246"/>
        <v>619518</v>
      </c>
      <c r="F1138">
        <f t="shared" si="244"/>
        <v>0</v>
      </c>
    </row>
    <row r="1139" spans="1:6" x14ac:dyDescent="0.25">
      <c r="A1139" t="str">
        <f t="shared" si="245"/>
        <v>Mark Benvenuto</v>
      </c>
      <c r="C1139">
        <v>0</v>
      </c>
      <c r="D1139" t="s">
        <v>399</v>
      </c>
      <c r="E1139">
        <f t="shared" si="246"/>
        <v>619518</v>
      </c>
      <c r="F1139">
        <f t="shared" si="244"/>
        <v>0</v>
      </c>
    </row>
    <row r="1140" spans="1:6" x14ac:dyDescent="0.25">
      <c r="A1140" t="str">
        <f t="shared" si="245"/>
        <v>Mark Benvenuto</v>
      </c>
      <c r="C1140">
        <v>0</v>
      </c>
      <c r="D1140" t="s">
        <v>400</v>
      </c>
      <c r="E1140">
        <f t="shared" si="246"/>
        <v>619518</v>
      </c>
      <c r="F1140">
        <f t="shared" si="244"/>
        <v>0</v>
      </c>
    </row>
    <row r="1141" spans="1:6" x14ac:dyDescent="0.25">
      <c r="A1141" t="str">
        <f t="shared" si="245"/>
        <v>Mark Benvenuto</v>
      </c>
      <c r="C1141">
        <v>0</v>
      </c>
      <c r="D1141" t="s">
        <v>401</v>
      </c>
      <c r="E1141">
        <f t="shared" si="246"/>
        <v>619518</v>
      </c>
      <c r="F1141">
        <f t="shared" si="244"/>
        <v>0</v>
      </c>
    </row>
    <row r="1142" spans="1:6" x14ac:dyDescent="0.25">
      <c r="A1142" t="str">
        <f t="shared" si="245"/>
        <v>Mark Benvenuto</v>
      </c>
      <c r="C1142">
        <v>0</v>
      </c>
      <c r="D1142" t="s">
        <v>402</v>
      </c>
      <c r="E1142">
        <f t="shared" si="246"/>
        <v>619518</v>
      </c>
      <c r="F1142">
        <f t="shared" si="244"/>
        <v>0</v>
      </c>
    </row>
    <row r="1143" spans="1:6" x14ac:dyDescent="0.25">
      <c r="A1143" t="str">
        <f t="shared" si="245"/>
        <v>Mark Benvenuto</v>
      </c>
      <c r="C1143">
        <v>0</v>
      </c>
      <c r="D1143" t="s">
        <v>403</v>
      </c>
      <c r="E1143">
        <f t="shared" si="246"/>
        <v>619518</v>
      </c>
      <c r="F1143">
        <f t="shared" si="244"/>
        <v>0</v>
      </c>
    </row>
    <row r="1144" spans="1:6" x14ac:dyDescent="0.25">
      <c r="A1144" t="str">
        <f t="shared" si="245"/>
        <v>Mark Benvenuto</v>
      </c>
      <c r="C1144">
        <v>3.5000000000000003E-2</v>
      </c>
      <c r="D1144" t="s">
        <v>404</v>
      </c>
      <c r="E1144">
        <f t="shared" si="246"/>
        <v>619518</v>
      </c>
      <c r="F1144">
        <f t="shared" si="244"/>
        <v>21683.13</v>
      </c>
    </row>
    <row r="1145" spans="1:6" x14ac:dyDescent="0.25">
      <c r="A1145" t="str">
        <f t="shared" si="245"/>
        <v>Mark Benvenuto</v>
      </c>
      <c r="C1145">
        <v>0</v>
      </c>
      <c r="D1145" t="s">
        <v>405</v>
      </c>
      <c r="E1145">
        <f t="shared" si="246"/>
        <v>619518</v>
      </c>
      <c r="F1145">
        <f t="shared" si="244"/>
        <v>0</v>
      </c>
    </row>
    <row r="1146" spans="1:6" x14ac:dyDescent="0.25">
      <c r="A1146" t="str">
        <f t="shared" si="245"/>
        <v>Mark Benvenuto</v>
      </c>
      <c r="C1146">
        <v>0</v>
      </c>
      <c r="D1146" t="s">
        <v>406</v>
      </c>
      <c r="E1146">
        <f t="shared" si="246"/>
        <v>619518</v>
      </c>
      <c r="F1146">
        <f t="shared" si="244"/>
        <v>0</v>
      </c>
    </row>
    <row r="1147" spans="1:6" x14ac:dyDescent="0.25">
      <c r="A1147" t="str">
        <f t="shared" si="245"/>
        <v>Mark Benvenuto</v>
      </c>
      <c r="C1147">
        <v>1E-3</v>
      </c>
      <c r="D1147" t="s">
        <v>407</v>
      </c>
      <c r="E1147">
        <f t="shared" si="246"/>
        <v>619518</v>
      </c>
      <c r="F1147">
        <f t="shared" si="244"/>
        <v>619.51800000000003</v>
      </c>
    </row>
    <row r="1148" spans="1:6" x14ac:dyDescent="0.25">
      <c r="A1148" t="str">
        <f t="shared" si="245"/>
        <v>Mark Benvenuto</v>
      </c>
      <c r="C1148">
        <v>0</v>
      </c>
      <c r="D1148" t="s">
        <v>408</v>
      </c>
      <c r="E1148">
        <f t="shared" si="246"/>
        <v>619518</v>
      </c>
      <c r="F1148">
        <f t="shared" si="244"/>
        <v>0</v>
      </c>
    </row>
    <row r="1149" spans="1:6" x14ac:dyDescent="0.25">
      <c r="A1149" t="str">
        <f t="shared" si="245"/>
        <v>Mark Benvenuto</v>
      </c>
      <c r="C1149">
        <v>0</v>
      </c>
      <c r="D1149" t="s">
        <v>409</v>
      </c>
      <c r="E1149">
        <f t="shared" si="246"/>
        <v>619518</v>
      </c>
      <c r="F1149">
        <f t="shared" si="244"/>
        <v>0</v>
      </c>
    </row>
    <row r="1150" spans="1:6" x14ac:dyDescent="0.25">
      <c r="A1150" t="str">
        <f t="shared" si="245"/>
        <v>Mark Benvenuto</v>
      </c>
      <c r="C1150">
        <v>0</v>
      </c>
      <c r="D1150" t="s">
        <v>410</v>
      </c>
      <c r="E1150">
        <f t="shared" si="246"/>
        <v>619518</v>
      </c>
      <c r="F1150">
        <f t="shared" si="244"/>
        <v>0</v>
      </c>
    </row>
    <row r="1151" spans="1:6" x14ac:dyDescent="0.25">
      <c r="A1151" t="str">
        <f t="shared" si="245"/>
        <v>Mark Benvenuto</v>
      </c>
      <c r="C1151">
        <v>0</v>
      </c>
      <c r="D1151" t="s">
        <v>411</v>
      </c>
      <c r="E1151">
        <f t="shared" si="246"/>
        <v>619518</v>
      </c>
      <c r="F1151">
        <f t="shared" si="244"/>
        <v>0</v>
      </c>
    </row>
    <row r="1152" spans="1:6" x14ac:dyDescent="0.25">
      <c r="A1152" t="str">
        <f t="shared" si="245"/>
        <v>Mark Benvenuto</v>
      </c>
      <c r="C1152">
        <v>0</v>
      </c>
      <c r="D1152" t="s">
        <v>412</v>
      </c>
      <c r="E1152">
        <f t="shared" si="246"/>
        <v>619518</v>
      </c>
      <c r="F1152">
        <f t="shared" si="244"/>
        <v>0</v>
      </c>
    </row>
    <row r="1153" spans="1:6" x14ac:dyDescent="0.25">
      <c r="A1153" t="str">
        <f t="shared" si="245"/>
        <v>Mark Benvenuto</v>
      </c>
      <c r="C1153">
        <v>0</v>
      </c>
      <c r="D1153" t="s">
        <v>413</v>
      </c>
      <c r="E1153">
        <f t="shared" si="246"/>
        <v>619518</v>
      </c>
      <c r="F1153">
        <f t="shared" si="244"/>
        <v>0</v>
      </c>
    </row>
    <row r="1154" spans="1:6" x14ac:dyDescent="0.25">
      <c r="A1154" t="str">
        <f t="shared" si="245"/>
        <v>Mark Benvenuto</v>
      </c>
      <c r="C1154">
        <v>0</v>
      </c>
      <c r="D1154" t="s">
        <v>414</v>
      </c>
      <c r="E1154">
        <f t="shared" si="246"/>
        <v>619518</v>
      </c>
      <c r="F1154">
        <f t="shared" si="244"/>
        <v>0</v>
      </c>
    </row>
    <row r="1155" spans="1:6" x14ac:dyDescent="0.25">
      <c r="A1155" t="str">
        <f t="shared" si="245"/>
        <v>Mark Benvenuto</v>
      </c>
      <c r="C1155">
        <v>0</v>
      </c>
      <c r="D1155" t="s">
        <v>415</v>
      </c>
      <c r="E1155">
        <f t="shared" si="246"/>
        <v>619518</v>
      </c>
      <c r="F1155">
        <f t="shared" ref="F1155:F1218" si="247">E1155*C1155</f>
        <v>0</v>
      </c>
    </row>
    <row r="1156" spans="1:6" x14ac:dyDescent="0.25">
      <c r="A1156" t="str">
        <f t="shared" si="245"/>
        <v>Mark Benvenuto</v>
      </c>
      <c r="C1156">
        <v>1E-3</v>
      </c>
      <c r="D1156" t="s">
        <v>416</v>
      </c>
      <c r="E1156">
        <f t="shared" si="246"/>
        <v>619518</v>
      </c>
      <c r="F1156">
        <f t="shared" si="247"/>
        <v>619.51800000000003</v>
      </c>
    </row>
    <row r="1157" spans="1:6" x14ac:dyDescent="0.25">
      <c r="A1157" t="str">
        <f t="shared" si="245"/>
        <v>Mark Benvenuto</v>
      </c>
      <c r="C1157">
        <v>0</v>
      </c>
      <c r="D1157" t="s">
        <v>417</v>
      </c>
      <c r="E1157">
        <f t="shared" si="246"/>
        <v>619518</v>
      </c>
      <c r="F1157">
        <f t="shared" si="247"/>
        <v>0</v>
      </c>
    </row>
    <row r="1158" spans="1:6" x14ac:dyDescent="0.25">
      <c r="A1158" t="str">
        <f t="shared" si="245"/>
        <v>Mark Benvenuto</v>
      </c>
      <c r="C1158">
        <v>0</v>
      </c>
      <c r="D1158" t="s">
        <v>418</v>
      </c>
      <c r="E1158">
        <f t="shared" si="246"/>
        <v>619518</v>
      </c>
      <c r="F1158">
        <f t="shared" si="247"/>
        <v>0</v>
      </c>
    </row>
    <row r="1159" spans="1:6" x14ac:dyDescent="0.25">
      <c r="A1159" t="str">
        <f t="shared" si="245"/>
        <v>Mark Benvenuto</v>
      </c>
      <c r="C1159">
        <v>1.2E-2</v>
      </c>
      <c r="D1159" t="s">
        <v>419</v>
      </c>
      <c r="E1159">
        <f t="shared" si="246"/>
        <v>619518</v>
      </c>
      <c r="F1159">
        <f t="shared" si="247"/>
        <v>7434.2160000000003</v>
      </c>
    </row>
    <row r="1160" spans="1:6" x14ac:dyDescent="0.25">
      <c r="A1160" t="str">
        <f t="shared" si="245"/>
        <v>Mark Benvenuto</v>
      </c>
      <c r="C1160">
        <v>0</v>
      </c>
      <c r="D1160" t="s">
        <v>420</v>
      </c>
      <c r="E1160">
        <f t="shared" si="246"/>
        <v>619518</v>
      </c>
      <c r="F1160">
        <f t="shared" si="247"/>
        <v>0</v>
      </c>
    </row>
    <row r="1161" spans="1:6" x14ac:dyDescent="0.25">
      <c r="A1161" t="str">
        <f t="shared" si="245"/>
        <v>Mark Benvenuto</v>
      </c>
      <c r="C1161">
        <v>1E-3</v>
      </c>
      <c r="D1161" t="s">
        <v>421</v>
      </c>
      <c r="E1161">
        <f t="shared" si="246"/>
        <v>619518</v>
      </c>
      <c r="F1161">
        <f t="shared" si="247"/>
        <v>619.51800000000003</v>
      </c>
    </row>
    <row r="1162" spans="1:6" x14ac:dyDescent="0.25">
      <c r="A1162" t="str">
        <f t="shared" si="245"/>
        <v>Mark Benvenuto</v>
      </c>
      <c r="C1162">
        <v>2E-3</v>
      </c>
      <c r="D1162" t="s">
        <v>422</v>
      </c>
      <c r="E1162">
        <f t="shared" si="246"/>
        <v>619518</v>
      </c>
      <c r="F1162">
        <f t="shared" si="247"/>
        <v>1239.0360000000001</v>
      </c>
    </row>
    <row r="1163" spans="1:6" x14ac:dyDescent="0.25">
      <c r="A1163" t="str">
        <f t="shared" si="245"/>
        <v>Mark Benvenuto</v>
      </c>
      <c r="C1163">
        <v>0</v>
      </c>
      <c r="D1163" t="s">
        <v>423</v>
      </c>
      <c r="E1163">
        <f t="shared" si="246"/>
        <v>619518</v>
      </c>
      <c r="F1163">
        <f t="shared" si="247"/>
        <v>0</v>
      </c>
    </row>
    <row r="1164" spans="1:6" x14ac:dyDescent="0.25">
      <c r="A1164" t="str">
        <f t="shared" si="245"/>
        <v>Mark Benvenuto</v>
      </c>
      <c r="C1164">
        <v>0</v>
      </c>
      <c r="D1164" t="s">
        <v>424</v>
      </c>
      <c r="E1164">
        <f t="shared" si="246"/>
        <v>619518</v>
      </c>
      <c r="F1164">
        <f t="shared" si="247"/>
        <v>0</v>
      </c>
    </row>
    <row r="1165" spans="1:6" x14ac:dyDescent="0.25">
      <c r="A1165" t="str">
        <f t="shared" si="245"/>
        <v>Mark Benvenuto</v>
      </c>
      <c r="C1165">
        <v>0</v>
      </c>
      <c r="D1165" t="s">
        <v>425</v>
      </c>
      <c r="E1165">
        <f t="shared" si="246"/>
        <v>619518</v>
      </c>
      <c r="F1165">
        <f t="shared" si="247"/>
        <v>0</v>
      </c>
    </row>
    <row r="1166" spans="1:6" x14ac:dyDescent="0.25">
      <c r="A1166" t="str">
        <f t="shared" si="245"/>
        <v>Mark Benvenuto</v>
      </c>
      <c r="C1166">
        <v>0</v>
      </c>
      <c r="D1166" t="s">
        <v>426</v>
      </c>
      <c r="E1166">
        <f t="shared" si="246"/>
        <v>619518</v>
      </c>
      <c r="F1166">
        <f t="shared" si="247"/>
        <v>0</v>
      </c>
    </row>
    <row r="1167" spans="1:6" x14ac:dyDescent="0.25">
      <c r="A1167" t="str">
        <f t="shared" si="245"/>
        <v>Mark Benvenuto</v>
      </c>
      <c r="C1167">
        <v>0</v>
      </c>
      <c r="D1167" t="s">
        <v>427</v>
      </c>
      <c r="E1167">
        <f t="shared" si="246"/>
        <v>619518</v>
      </c>
      <c r="F1167">
        <f t="shared" si="247"/>
        <v>0</v>
      </c>
    </row>
    <row r="1168" spans="1:6" x14ac:dyDescent="0.25">
      <c r="A1168" t="str">
        <f t="shared" si="245"/>
        <v>Mark Benvenuto</v>
      </c>
      <c r="C1168">
        <v>1E-3</v>
      </c>
      <c r="D1168" t="s">
        <v>428</v>
      </c>
      <c r="E1168">
        <f t="shared" si="246"/>
        <v>619518</v>
      </c>
      <c r="F1168">
        <f t="shared" si="247"/>
        <v>619.51800000000003</v>
      </c>
    </row>
    <row r="1169" spans="1:6" x14ac:dyDescent="0.25">
      <c r="A1169" t="str">
        <f t="shared" si="245"/>
        <v>Mark Benvenuto</v>
      </c>
      <c r="C1169">
        <v>6.0000000000000001E-3</v>
      </c>
      <c r="D1169" t="s">
        <v>429</v>
      </c>
      <c r="E1169">
        <f t="shared" si="246"/>
        <v>619518</v>
      </c>
      <c r="F1169">
        <f t="shared" si="247"/>
        <v>3717.1080000000002</v>
      </c>
    </row>
    <row r="1170" spans="1:6" x14ac:dyDescent="0.25">
      <c r="A1170" t="str">
        <f t="shared" si="245"/>
        <v>Mark Benvenuto</v>
      </c>
      <c r="C1170">
        <v>6.0000000000000001E-3</v>
      </c>
      <c r="D1170" t="s">
        <v>430</v>
      </c>
      <c r="E1170">
        <f t="shared" si="246"/>
        <v>619518</v>
      </c>
      <c r="F1170">
        <f t="shared" si="247"/>
        <v>3717.1080000000002</v>
      </c>
    </row>
    <row r="1171" spans="1:6" x14ac:dyDescent="0.25">
      <c r="A1171" t="str">
        <f t="shared" si="245"/>
        <v>Mark Benvenuto</v>
      </c>
      <c r="C1171">
        <v>5.0999999999999997E-2</v>
      </c>
      <c r="D1171" t="s">
        <v>431</v>
      </c>
      <c r="E1171">
        <f t="shared" si="246"/>
        <v>619518</v>
      </c>
      <c r="F1171">
        <f t="shared" si="247"/>
        <v>31595.417999999998</v>
      </c>
    </row>
    <row r="1172" spans="1:6" x14ac:dyDescent="0.25">
      <c r="A1172" t="str">
        <f t="shared" si="245"/>
        <v>Mark Benvenuto</v>
      </c>
      <c r="C1172">
        <v>0</v>
      </c>
      <c r="D1172" t="s">
        <v>432</v>
      </c>
      <c r="E1172">
        <f t="shared" si="246"/>
        <v>619518</v>
      </c>
      <c r="F1172">
        <f t="shared" si="247"/>
        <v>0</v>
      </c>
    </row>
    <row r="1173" spans="1:6" x14ac:dyDescent="0.25">
      <c r="A1173" t="str">
        <f t="shared" si="245"/>
        <v>Mark Benvenuto</v>
      </c>
      <c r="C1173">
        <v>0</v>
      </c>
      <c r="D1173" t="s">
        <v>433</v>
      </c>
      <c r="E1173">
        <f t="shared" si="246"/>
        <v>619518</v>
      </c>
      <c r="F1173">
        <f t="shared" si="247"/>
        <v>0</v>
      </c>
    </row>
    <row r="1174" spans="1:6" x14ac:dyDescent="0.25">
      <c r="A1174" t="str">
        <f t="shared" si="245"/>
        <v>Mark Benvenuto</v>
      </c>
      <c r="C1174">
        <v>0</v>
      </c>
      <c r="D1174" t="s">
        <v>434</v>
      </c>
      <c r="E1174">
        <f t="shared" si="246"/>
        <v>619518</v>
      </c>
      <c r="F1174">
        <f t="shared" si="247"/>
        <v>0</v>
      </c>
    </row>
    <row r="1175" spans="1:6" x14ac:dyDescent="0.25">
      <c r="A1175" t="str">
        <f t="shared" si="245"/>
        <v>Mark Benvenuto</v>
      </c>
      <c r="C1175">
        <v>2E-3</v>
      </c>
      <c r="D1175" t="s">
        <v>435</v>
      </c>
      <c r="E1175">
        <f t="shared" si="246"/>
        <v>619518</v>
      </c>
      <c r="F1175">
        <f t="shared" si="247"/>
        <v>1239.0360000000001</v>
      </c>
    </row>
    <row r="1176" spans="1:6" x14ac:dyDescent="0.25">
      <c r="A1176" t="str">
        <f t="shared" si="245"/>
        <v>Mark Benvenuto</v>
      </c>
      <c r="C1176">
        <v>1.0999999999999999E-2</v>
      </c>
      <c r="D1176" t="s">
        <v>436</v>
      </c>
      <c r="E1176">
        <f t="shared" si="246"/>
        <v>619518</v>
      </c>
      <c r="F1176">
        <f t="shared" si="247"/>
        <v>6814.6979999999994</v>
      </c>
    </row>
    <row r="1177" spans="1:6" x14ac:dyDescent="0.25">
      <c r="A1177" t="str">
        <f t="shared" ref="A1177:A1240" si="248">A1176</f>
        <v>Mark Benvenuto</v>
      </c>
      <c r="C1177">
        <v>0</v>
      </c>
      <c r="D1177" t="s">
        <v>437</v>
      </c>
      <c r="E1177">
        <f t="shared" si="246"/>
        <v>619518</v>
      </c>
      <c r="F1177">
        <f t="shared" si="247"/>
        <v>0</v>
      </c>
    </row>
    <row r="1178" spans="1:6" x14ac:dyDescent="0.25">
      <c r="A1178" t="str">
        <f t="shared" si="248"/>
        <v>Mark Benvenuto</v>
      </c>
      <c r="C1178">
        <v>2E-3</v>
      </c>
      <c r="D1178" t="s">
        <v>438</v>
      </c>
      <c r="E1178">
        <f t="shared" si="246"/>
        <v>619518</v>
      </c>
      <c r="F1178">
        <f t="shared" si="247"/>
        <v>1239.0360000000001</v>
      </c>
    </row>
    <row r="1179" spans="1:6" x14ac:dyDescent="0.25">
      <c r="A1179" t="str">
        <f t="shared" si="248"/>
        <v>Mark Benvenuto</v>
      </c>
      <c r="C1179">
        <v>1E-3</v>
      </c>
      <c r="D1179" t="s">
        <v>439</v>
      </c>
      <c r="E1179">
        <f t="shared" si="246"/>
        <v>619518</v>
      </c>
      <c r="F1179">
        <f t="shared" si="247"/>
        <v>619.51800000000003</v>
      </c>
    </row>
    <row r="1180" spans="1:6" x14ac:dyDescent="0.25">
      <c r="A1180" t="str">
        <f t="shared" si="248"/>
        <v>Mark Benvenuto</v>
      </c>
      <c r="C1180">
        <v>0.01</v>
      </c>
      <c r="D1180" t="s">
        <v>440</v>
      </c>
      <c r="E1180">
        <f t="shared" si="246"/>
        <v>619518</v>
      </c>
      <c r="F1180">
        <f t="shared" si="247"/>
        <v>6195.18</v>
      </c>
    </row>
    <row r="1181" spans="1:6" x14ac:dyDescent="0.25">
      <c r="A1181" t="str">
        <f t="shared" si="248"/>
        <v>Mark Benvenuto</v>
      </c>
      <c r="C1181">
        <v>2E-3</v>
      </c>
      <c r="D1181" t="s">
        <v>441</v>
      </c>
      <c r="E1181">
        <f t="shared" si="246"/>
        <v>619518</v>
      </c>
      <c r="F1181">
        <f t="shared" si="247"/>
        <v>1239.0360000000001</v>
      </c>
    </row>
    <row r="1182" spans="1:6" x14ac:dyDescent="0.25">
      <c r="A1182" t="str">
        <f t="shared" si="248"/>
        <v>Mark Benvenuto</v>
      </c>
      <c r="C1182">
        <v>1.4999999999999999E-2</v>
      </c>
      <c r="D1182" t="s">
        <v>442</v>
      </c>
      <c r="E1182">
        <f t="shared" si="246"/>
        <v>619518</v>
      </c>
      <c r="F1182">
        <f t="shared" si="247"/>
        <v>9292.77</v>
      </c>
    </row>
    <row r="1183" spans="1:6" x14ac:dyDescent="0.25">
      <c r="A1183" t="str">
        <f t="shared" si="248"/>
        <v>Mark Benvenuto</v>
      </c>
      <c r="C1183">
        <v>2.9000000000000001E-2</v>
      </c>
      <c r="D1183" t="s">
        <v>443</v>
      </c>
      <c r="E1183">
        <f t="shared" si="246"/>
        <v>619518</v>
      </c>
      <c r="F1183">
        <f t="shared" si="247"/>
        <v>17966.022000000001</v>
      </c>
    </row>
    <row r="1184" spans="1:6" x14ac:dyDescent="0.25">
      <c r="A1184" t="str">
        <f t="shared" si="248"/>
        <v>Mark Benvenuto</v>
      </c>
      <c r="C1184">
        <v>3.3000000000000002E-2</v>
      </c>
      <c r="D1184" t="s">
        <v>444</v>
      </c>
      <c r="E1184">
        <f t="shared" si="246"/>
        <v>619518</v>
      </c>
      <c r="F1184">
        <f t="shared" si="247"/>
        <v>20444.094000000001</v>
      </c>
    </row>
    <row r="1185" spans="1:6" x14ac:dyDescent="0.25">
      <c r="A1185" t="str">
        <f t="shared" si="248"/>
        <v>Mark Benvenuto</v>
      </c>
      <c r="C1185">
        <v>3.0000000000000001E-3</v>
      </c>
      <c r="D1185" t="s">
        <v>445</v>
      </c>
      <c r="E1185">
        <f t="shared" si="246"/>
        <v>619518</v>
      </c>
      <c r="F1185">
        <f t="shared" si="247"/>
        <v>1858.5540000000001</v>
      </c>
    </row>
    <row r="1186" spans="1:6" x14ac:dyDescent="0.25">
      <c r="A1186" t="str">
        <f t="shared" si="248"/>
        <v>Mark Benvenuto</v>
      </c>
      <c r="C1186">
        <v>0</v>
      </c>
      <c r="D1186" t="s">
        <v>446</v>
      </c>
      <c r="E1186">
        <f t="shared" si="246"/>
        <v>619518</v>
      </c>
      <c r="F1186">
        <f t="shared" si="247"/>
        <v>0</v>
      </c>
    </row>
    <row r="1187" spans="1:6" x14ac:dyDescent="0.25">
      <c r="A1187" t="str">
        <f t="shared" si="248"/>
        <v>Mark Benvenuto</v>
      </c>
      <c r="C1187">
        <v>0</v>
      </c>
      <c r="D1187" t="s">
        <v>447</v>
      </c>
      <c r="E1187">
        <f t="shared" si="246"/>
        <v>619518</v>
      </c>
      <c r="F1187">
        <f t="shared" si="247"/>
        <v>0</v>
      </c>
    </row>
    <row r="1188" spans="1:6" x14ac:dyDescent="0.25">
      <c r="A1188" t="str">
        <f t="shared" si="248"/>
        <v>Mark Benvenuto</v>
      </c>
      <c r="C1188">
        <v>1E-3</v>
      </c>
      <c r="D1188" t="s">
        <v>448</v>
      </c>
      <c r="E1188">
        <f t="shared" si="246"/>
        <v>619518</v>
      </c>
      <c r="F1188">
        <f t="shared" si="247"/>
        <v>619.51800000000003</v>
      </c>
    </row>
    <row r="1189" spans="1:6" x14ac:dyDescent="0.25">
      <c r="A1189" t="str">
        <f t="shared" si="248"/>
        <v>Mark Benvenuto</v>
      </c>
      <c r="C1189">
        <v>1E-3</v>
      </c>
      <c r="D1189" t="s">
        <v>449</v>
      </c>
      <c r="E1189">
        <f t="shared" ref="E1189:E1252" si="249">E1188</f>
        <v>619518</v>
      </c>
      <c r="F1189">
        <f t="shared" si="247"/>
        <v>619.51800000000003</v>
      </c>
    </row>
    <row r="1190" spans="1:6" x14ac:dyDescent="0.25">
      <c r="A1190" t="str">
        <f t="shared" si="248"/>
        <v>Mark Benvenuto</v>
      </c>
      <c r="C1190">
        <v>8.9999999999999993E-3</v>
      </c>
      <c r="D1190" t="s">
        <v>450</v>
      </c>
      <c r="E1190">
        <f t="shared" si="249"/>
        <v>619518</v>
      </c>
      <c r="F1190">
        <f t="shared" si="247"/>
        <v>5575.6619999999994</v>
      </c>
    </row>
    <row r="1191" spans="1:6" x14ac:dyDescent="0.25">
      <c r="A1191" t="str">
        <f t="shared" si="248"/>
        <v>Mark Benvenuto</v>
      </c>
      <c r="C1191">
        <v>0.01</v>
      </c>
      <c r="D1191" t="s">
        <v>451</v>
      </c>
      <c r="E1191">
        <f t="shared" si="249"/>
        <v>619518</v>
      </c>
      <c r="F1191">
        <f t="shared" si="247"/>
        <v>6195.18</v>
      </c>
    </row>
    <row r="1192" spans="1:6" x14ac:dyDescent="0.25">
      <c r="A1192" t="str">
        <f t="shared" si="248"/>
        <v>Mark Benvenuto</v>
      </c>
      <c r="C1192">
        <v>8.9999999999999993E-3</v>
      </c>
      <c r="D1192" t="s">
        <v>452</v>
      </c>
      <c r="E1192">
        <f t="shared" si="249"/>
        <v>619518</v>
      </c>
      <c r="F1192">
        <f t="shared" si="247"/>
        <v>5575.6619999999994</v>
      </c>
    </row>
    <row r="1193" spans="1:6" x14ac:dyDescent="0.25">
      <c r="A1193" t="str">
        <f t="shared" si="248"/>
        <v>Mark Benvenuto</v>
      </c>
      <c r="C1193">
        <v>8.9999999999999993E-3</v>
      </c>
      <c r="D1193" t="s">
        <v>453</v>
      </c>
      <c r="E1193">
        <f t="shared" si="249"/>
        <v>619518</v>
      </c>
      <c r="F1193">
        <f t="shared" si="247"/>
        <v>5575.6619999999994</v>
      </c>
    </row>
    <row r="1194" spans="1:6" x14ac:dyDescent="0.25">
      <c r="A1194" t="str">
        <f t="shared" si="248"/>
        <v>Mark Benvenuto</v>
      </c>
      <c r="C1194">
        <v>1E-3</v>
      </c>
      <c r="D1194" t="s">
        <v>454</v>
      </c>
      <c r="E1194">
        <f t="shared" si="249"/>
        <v>619518</v>
      </c>
      <c r="F1194">
        <f t="shared" si="247"/>
        <v>619.51800000000003</v>
      </c>
    </row>
    <row r="1195" spans="1:6" x14ac:dyDescent="0.25">
      <c r="A1195" t="str">
        <f t="shared" si="248"/>
        <v>Mark Benvenuto</v>
      </c>
      <c r="C1195">
        <v>7.0000000000000001E-3</v>
      </c>
      <c r="D1195" t="s">
        <v>455</v>
      </c>
      <c r="E1195">
        <f t="shared" si="249"/>
        <v>619518</v>
      </c>
      <c r="F1195">
        <f t="shared" si="247"/>
        <v>4336.6260000000002</v>
      </c>
    </row>
    <row r="1196" spans="1:6" x14ac:dyDescent="0.25">
      <c r="A1196" t="str">
        <f t="shared" si="248"/>
        <v>Mark Benvenuto</v>
      </c>
      <c r="C1196">
        <v>0</v>
      </c>
      <c r="D1196" t="s">
        <v>456</v>
      </c>
      <c r="E1196">
        <f t="shared" si="249"/>
        <v>619518</v>
      </c>
      <c r="F1196">
        <f t="shared" si="247"/>
        <v>0</v>
      </c>
    </row>
    <row r="1197" spans="1:6" x14ac:dyDescent="0.25">
      <c r="A1197" t="str">
        <f t="shared" si="248"/>
        <v>Mark Benvenuto</v>
      </c>
      <c r="C1197">
        <v>2E-3</v>
      </c>
      <c r="D1197" t="s">
        <v>457</v>
      </c>
      <c r="E1197">
        <f t="shared" si="249"/>
        <v>619518</v>
      </c>
      <c r="F1197">
        <f t="shared" si="247"/>
        <v>1239.0360000000001</v>
      </c>
    </row>
    <row r="1198" spans="1:6" x14ac:dyDescent="0.25">
      <c r="A1198" t="str">
        <f t="shared" si="248"/>
        <v>Mark Benvenuto</v>
      </c>
      <c r="C1198">
        <v>0</v>
      </c>
      <c r="D1198" t="s">
        <v>458</v>
      </c>
      <c r="E1198">
        <f t="shared" si="249"/>
        <v>619518</v>
      </c>
      <c r="F1198">
        <f t="shared" si="247"/>
        <v>0</v>
      </c>
    </row>
    <row r="1199" spans="1:6" x14ac:dyDescent="0.25">
      <c r="A1199" t="str">
        <f t="shared" si="248"/>
        <v>Mark Benvenuto</v>
      </c>
      <c r="C1199">
        <v>0</v>
      </c>
      <c r="D1199" t="s">
        <v>459</v>
      </c>
      <c r="E1199">
        <f t="shared" si="249"/>
        <v>619518</v>
      </c>
      <c r="F1199">
        <f t="shared" si="247"/>
        <v>0</v>
      </c>
    </row>
    <row r="1200" spans="1:6" x14ac:dyDescent="0.25">
      <c r="A1200" t="str">
        <f t="shared" si="248"/>
        <v>Mark Benvenuto</v>
      </c>
      <c r="C1200">
        <v>0</v>
      </c>
      <c r="D1200" t="s">
        <v>460</v>
      </c>
      <c r="E1200">
        <f t="shared" si="249"/>
        <v>619518</v>
      </c>
      <c r="F1200">
        <f t="shared" si="247"/>
        <v>0</v>
      </c>
    </row>
    <row r="1201" spans="1:6" x14ac:dyDescent="0.25">
      <c r="A1201" t="str">
        <f t="shared" si="248"/>
        <v>Mark Benvenuto</v>
      </c>
      <c r="C1201">
        <v>0</v>
      </c>
      <c r="D1201" t="s">
        <v>461</v>
      </c>
      <c r="E1201">
        <f t="shared" si="249"/>
        <v>619518</v>
      </c>
      <c r="F1201">
        <f t="shared" si="247"/>
        <v>0</v>
      </c>
    </row>
    <row r="1202" spans="1:6" x14ac:dyDescent="0.25">
      <c r="A1202" t="str">
        <f t="shared" si="248"/>
        <v>Mark Benvenuto</v>
      </c>
      <c r="C1202">
        <v>1.4999999999999999E-2</v>
      </c>
      <c r="D1202" t="s">
        <v>462</v>
      </c>
      <c r="E1202">
        <f t="shared" si="249"/>
        <v>619518</v>
      </c>
      <c r="F1202">
        <f t="shared" si="247"/>
        <v>9292.77</v>
      </c>
    </row>
    <row r="1203" spans="1:6" x14ac:dyDescent="0.25">
      <c r="A1203" t="str">
        <f t="shared" si="248"/>
        <v>Mark Benvenuto</v>
      </c>
      <c r="C1203">
        <v>1.2E-2</v>
      </c>
      <c r="D1203" t="s">
        <v>463</v>
      </c>
      <c r="E1203">
        <f t="shared" si="249"/>
        <v>619518</v>
      </c>
      <c r="F1203">
        <f t="shared" si="247"/>
        <v>7434.2160000000003</v>
      </c>
    </row>
    <row r="1204" spans="1:6" x14ac:dyDescent="0.25">
      <c r="A1204" t="str">
        <f t="shared" si="248"/>
        <v>Mark Benvenuto</v>
      </c>
      <c r="C1204">
        <v>2E-3</v>
      </c>
      <c r="D1204" t="s">
        <v>464</v>
      </c>
      <c r="E1204">
        <f t="shared" si="249"/>
        <v>619518</v>
      </c>
      <c r="F1204">
        <f t="shared" si="247"/>
        <v>1239.0360000000001</v>
      </c>
    </row>
    <row r="1205" spans="1:6" x14ac:dyDescent="0.25">
      <c r="A1205" t="str">
        <f t="shared" si="248"/>
        <v>Mark Benvenuto</v>
      </c>
      <c r="C1205">
        <v>1E-3</v>
      </c>
      <c r="D1205" t="s">
        <v>465</v>
      </c>
      <c r="E1205">
        <f t="shared" si="249"/>
        <v>619518</v>
      </c>
      <c r="F1205">
        <f t="shared" si="247"/>
        <v>619.51800000000003</v>
      </c>
    </row>
    <row r="1206" spans="1:6" x14ac:dyDescent="0.25">
      <c r="A1206" t="str">
        <f t="shared" si="248"/>
        <v>Mark Benvenuto</v>
      </c>
      <c r="C1206">
        <v>0</v>
      </c>
      <c r="D1206" t="s">
        <v>466</v>
      </c>
      <c r="E1206">
        <f t="shared" si="249"/>
        <v>619518</v>
      </c>
      <c r="F1206">
        <f t="shared" si="247"/>
        <v>0</v>
      </c>
    </row>
    <row r="1207" spans="1:6" x14ac:dyDescent="0.25">
      <c r="A1207" t="str">
        <f t="shared" si="248"/>
        <v>Mark Benvenuto</v>
      </c>
      <c r="C1207">
        <v>8.0000000000000002E-3</v>
      </c>
      <c r="D1207" t="s">
        <v>467</v>
      </c>
      <c r="E1207">
        <f t="shared" si="249"/>
        <v>619518</v>
      </c>
      <c r="F1207">
        <f t="shared" si="247"/>
        <v>4956.1440000000002</v>
      </c>
    </row>
    <row r="1208" spans="1:6" x14ac:dyDescent="0.25">
      <c r="A1208" t="str">
        <f t="shared" si="248"/>
        <v>Mark Benvenuto</v>
      </c>
      <c r="C1208">
        <v>5.0000000000000001E-3</v>
      </c>
      <c r="D1208" t="s">
        <v>468</v>
      </c>
      <c r="E1208">
        <f t="shared" si="249"/>
        <v>619518</v>
      </c>
      <c r="F1208">
        <f t="shared" si="247"/>
        <v>3097.59</v>
      </c>
    </row>
    <row r="1209" spans="1:6" x14ac:dyDescent="0.25">
      <c r="A1209" t="str">
        <f t="shared" si="248"/>
        <v>Mark Benvenuto</v>
      </c>
      <c r="C1209">
        <v>3.0000000000000001E-3</v>
      </c>
      <c r="D1209" t="s">
        <v>469</v>
      </c>
      <c r="E1209">
        <f t="shared" si="249"/>
        <v>619518</v>
      </c>
      <c r="F1209">
        <f t="shared" si="247"/>
        <v>1858.5540000000001</v>
      </c>
    </row>
    <row r="1210" spans="1:6" x14ac:dyDescent="0.25">
      <c r="A1210" t="str">
        <f t="shared" si="248"/>
        <v>Mark Benvenuto</v>
      </c>
      <c r="C1210">
        <v>2E-3</v>
      </c>
      <c r="D1210" t="s">
        <v>470</v>
      </c>
      <c r="E1210">
        <f t="shared" si="249"/>
        <v>619518</v>
      </c>
      <c r="F1210">
        <f t="shared" si="247"/>
        <v>1239.0360000000001</v>
      </c>
    </row>
    <row r="1211" spans="1:6" x14ac:dyDescent="0.25">
      <c r="A1211" t="str">
        <f t="shared" si="248"/>
        <v>Mark Benvenuto</v>
      </c>
      <c r="C1211">
        <v>2E-3</v>
      </c>
      <c r="D1211" t="s">
        <v>471</v>
      </c>
      <c r="E1211">
        <f t="shared" si="249"/>
        <v>619518</v>
      </c>
      <c r="F1211">
        <f t="shared" si="247"/>
        <v>1239.0360000000001</v>
      </c>
    </row>
    <row r="1212" spans="1:6" x14ac:dyDescent="0.25">
      <c r="A1212" t="str">
        <f t="shared" si="248"/>
        <v>Mark Benvenuto</v>
      </c>
      <c r="C1212">
        <v>0</v>
      </c>
      <c r="D1212" t="s">
        <v>472</v>
      </c>
      <c r="E1212">
        <f t="shared" si="249"/>
        <v>619518</v>
      </c>
      <c r="F1212">
        <f t="shared" si="247"/>
        <v>0</v>
      </c>
    </row>
    <row r="1213" spans="1:6" x14ac:dyDescent="0.25">
      <c r="A1213" t="str">
        <f t="shared" si="248"/>
        <v>Mark Benvenuto</v>
      </c>
      <c r="C1213">
        <v>1E-3</v>
      </c>
      <c r="D1213" t="s">
        <v>473</v>
      </c>
      <c r="E1213">
        <f t="shared" si="249"/>
        <v>619518</v>
      </c>
      <c r="F1213">
        <f t="shared" si="247"/>
        <v>619.51800000000003</v>
      </c>
    </row>
    <row r="1214" spans="1:6" x14ac:dyDescent="0.25">
      <c r="A1214" t="str">
        <f t="shared" si="248"/>
        <v>Mark Benvenuto</v>
      </c>
      <c r="C1214">
        <v>0</v>
      </c>
      <c r="D1214" t="s">
        <v>474</v>
      </c>
      <c r="E1214">
        <f t="shared" si="249"/>
        <v>619518</v>
      </c>
      <c r="F1214">
        <f t="shared" si="247"/>
        <v>0</v>
      </c>
    </row>
    <row r="1215" spans="1:6" x14ac:dyDescent="0.25">
      <c r="A1215" t="str">
        <f t="shared" si="248"/>
        <v>Mark Benvenuto</v>
      </c>
      <c r="C1215">
        <v>0</v>
      </c>
      <c r="D1215" t="s">
        <v>475</v>
      </c>
      <c r="E1215">
        <f t="shared" si="249"/>
        <v>619518</v>
      </c>
      <c r="F1215">
        <f t="shared" si="247"/>
        <v>0</v>
      </c>
    </row>
    <row r="1216" spans="1:6" x14ac:dyDescent="0.25">
      <c r="A1216" t="str">
        <f t="shared" si="248"/>
        <v>Mark Benvenuto</v>
      </c>
      <c r="C1216">
        <v>0</v>
      </c>
      <c r="D1216" t="s">
        <v>476</v>
      </c>
      <c r="E1216">
        <f t="shared" si="249"/>
        <v>619518</v>
      </c>
      <c r="F1216">
        <f t="shared" si="247"/>
        <v>0</v>
      </c>
    </row>
    <row r="1217" spans="1:6" x14ac:dyDescent="0.25">
      <c r="A1217" t="str">
        <f t="shared" si="248"/>
        <v>Mark Benvenuto</v>
      </c>
      <c r="C1217">
        <v>1E-3</v>
      </c>
      <c r="D1217" t="s">
        <v>477</v>
      </c>
      <c r="E1217">
        <f t="shared" si="249"/>
        <v>619518</v>
      </c>
      <c r="F1217">
        <f t="shared" si="247"/>
        <v>619.51800000000003</v>
      </c>
    </row>
    <row r="1218" spans="1:6" x14ac:dyDescent="0.25">
      <c r="A1218" t="str">
        <f t="shared" si="248"/>
        <v>Mark Benvenuto</v>
      </c>
      <c r="C1218">
        <v>0</v>
      </c>
      <c r="D1218" t="s">
        <v>478</v>
      </c>
      <c r="E1218">
        <f t="shared" si="249"/>
        <v>619518</v>
      </c>
      <c r="F1218">
        <f t="shared" si="247"/>
        <v>0</v>
      </c>
    </row>
    <row r="1219" spans="1:6" x14ac:dyDescent="0.25">
      <c r="A1219" t="str">
        <f t="shared" si="248"/>
        <v>Mark Benvenuto</v>
      </c>
      <c r="C1219">
        <v>0</v>
      </c>
      <c r="D1219" t="s">
        <v>479</v>
      </c>
      <c r="E1219">
        <f t="shared" si="249"/>
        <v>619518</v>
      </c>
      <c r="F1219">
        <f t="shared" ref="F1219:F1282" si="250">E1219*C1219</f>
        <v>0</v>
      </c>
    </row>
    <row r="1220" spans="1:6" x14ac:dyDescent="0.25">
      <c r="A1220" t="str">
        <f t="shared" si="248"/>
        <v>Mark Benvenuto</v>
      </c>
      <c r="C1220">
        <v>0</v>
      </c>
      <c r="D1220" t="s">
        <v>480</v>
      </c>
      <c r="E1220">
        <f t="shared" si="249"/>
        <v>619518</v>
      </c>
      <c r="F1220">
        <f t="shared" si="250"/>
        <v>0</v>
      </c>
    </row>
    <row r="1221" spans="1:6" x14ac:dyDescent="0.25">
      <c r="A1221" t="str">
        <f t="shared" si="248"/>
        <v>Mark Benvenuto</v>
      </c>
      <c r="C1221">
        <v>0</v>
      </c>
      <c r="D1221" t="s">
        <v>481</v>
      </c>
      <c r="E1221">
        <f t="shared" si="249"/>
        <v>619518</v>
      </c>
      <c r="F1221">
        <f t="shared" si="250"/>
        <v>0</v>
      </c>
    </row>
    <row r="1222" spans="1:6" x14ac:dyDescent="0.25">
      <c r="A1222" t="str">
        <f t="shared" si="248"/>
        <v>Mark Benvenuto</v>
      </c>
      <c r="C1222">
        <v>0</v>
      </c>
      <c r="D1222" t="s">
        <v>482</v>
      </c>
      <c r="E1222">
        <f t="shared" si="249"/>
        <v>619518</v>
      </c>
      <c r="F1222">
        <f t="shared" si="250"/>
        <v>0</v>
      </c>
    </row>
    <row r="1223" spans="1:6" x14ac:dyDescent="0.25">
      <c r="A1223" t="str">
        <f t="shared" si="248"/>
        <v>Mark Benvenuto</v>
      </c>
      <c r="C1223">
        <v>0</v>
      </c>
      <c r="D1223" t="s">
        <v>483</v>
      </c>
      <c r="E1223">
        <f t="shared" si="249"/>
        <v>619518</v>
      </c>
      <c r="F1223">
        <f t="shared" si="250"/>
        <v>0</v>
      </c>
    </row>
    <row r="1224" spans="1:6" x14ac:dyDescent="0.25">
      <c r="A1224" t="str">
        <f t="shared" si="248"/>
        <v>Mark Benvenuto</v>
      </c>
      <c r="C1224">
        <v>0</v>
      </c>
      <c r="D1224" t="s">
        <v>484</v>
      </c>
      <c r="E1224">
        <f t="shared" si="249"/>
        <v>619518</v>
      </c>
      <c r="F1224">
        <f t="shared" si="250"/>
        <v>0</v>
      </c>
    </row>
    <row r="1225" spans="1:6" x14ac:dyDescent="0.25">
      <c r="A1225" t="str">
        <f t="shared" si="248"/>
        <v>Mark Benvenuto</v>
      </c>
      <c r="C1225">
        <v>0</v>
      </c>
      <c r="D1225" t="s">
        <v>485</v>
      </c>
      <c r="E1225">
        <f t="shared" si="249"/>
        <v>619518</v>
      </c>
      <c r="F1225">
        <f t="shared" si="250"/>
        <v>0</v>
      </c>
    </row>
    <row r="1226" spans="1:6" x14ac:dyDescent="0.25">
      <c r="A1226" t="str">
        <f t="shared" si="248"/>
        <v>Mark Benvenuto</v>
      </c>
      <c r="C1226">
        <v>0</v>
      </c>
      <c r="D1226" t="s">
        <v>486</v>
      </c>
      <c r="E1226">
        <f t="shared" si="249"/>
        <v>619518</v>
      </c>
      <c r="F1226">
        <f t="shared" si="250"/>
        <v>0</v>
      </c>
    </row>
    <row r="1227" spans="1:6" x14ac:dyDescent="0.25">
      <c r="A1227" t="str">
        <f t="shared" si="248"/>
        <v>Mark Benvenuto</v>
      </c>
      <c r="C1227">
        <v>2E-3</v>
      </c>
      <c r="D1227" t="s">
        <v>487</v>
      </c>
      <c r="E1227">
        <f t="shared" si="249"/>
        <v>619518</v>
      </c>
      <c r="F1227">
        <f t="shared" si="250"/>
        <v>1239.0360000000001</v>
      </c>
    </row>
    <row r="1228" spans="1:6" x14ac:dyDescent="0.25">
      <c r="A1228" t="str">
        <f t="shared" si="248"/>
        <v>Mark Benvenuto</v>
      </c>
      <c r="C1228">
        <v>0</v>
      </c>
      <c r="D1228" t="s">
        <v>488</v>
      </c>
      <c r="E1228">
        <f t="shared" si="249"/>
        <v>619518</v>
      </c>
      <c r="F1228">
        <f t="shared" si="250"/>
        <v>0</v>
      </c>
    </row>
    <row r="1229" spans="1:6" x14ac:dyDescent="0.25">
      <c r="A1229" t="str">
        <f t="shared" si="248"/>
        <v>Mark Benvenuto</v>
      </c>
      <c r="C1229">
        <v>2E-3</v>
      </c>
      <c r="D1229" t="s">
        <v>489</v>
      </c>
      <c r="E1229">
        <f t="shared" si="249"/>
        <v>619518</v>
      </c>
      <c r="F1229">
        <f t="shared" si="250"/>
        <v>1239.0360000000001</v>
      </c>
    </row>
    <row r="1230" spans="1:6" x14ac:dyDescent="0.25">
      <c r="A1230" t="str">
        <f t="shared" si="248"/>
        <v>Mark Benvenuto</v>
      </c>
      <c r="C1230">
        <v>2E-3</v>
      </c>
      <c r="D1230" t="s">
        <v>490</v>
      </c>
      <c r="E1230">
        <f t="shared" si="249"/>
        <v>619518</v>
      </c>
      <c r="F1230">
        <f t="shared" si="250"/>
        <v>1239.0360000000001</v>
      </c>
    </row>
    <row r="1231" spans="1:6" x14ac:dyDescent="0.25">
      <c r="A1231" t="str">
        <f t="shared" si="248"/>
        <v>Mark Benvenuto</v>
      </c>
      <c r="C1231">
        <v>1E-3</v>
      </c>
      <c r="D1231" t="s">
        <v>491</v>
      </c>
      <c r="E1231">
        <f t="shared" si="249"/>
        <v>619518</v>
      </c>
      <c r="F1231">
        <f t="shared" si="250"/>
        <v>619.51800000000003</v>
      </c>
    </row>
    <row r="1232" spans="1:6" x14ac:dyDescent="0.25">
      <c r="A1232" t="str">
        <f t="shared" si="248"/>
        <v>Mark Benvenuto</v>
      </c>
      <c r="C1232">
        <v>2E-3</v>
      </c>
      <c r="D1232" t="s">
        <v>492</v>
      </c>
      <c r="E1232">
        <f t="shared" si="249"/>
        <v>619518</v>
      </c>
      <c r="F1232">
        <f t="shared" si="250"/>
        <v>1239.0360000000001</v>
      </c>
    </row>
    <row r="1233" spans="1:6" x14ac:dyDescent="0.25">
      <c r="A1233" t="str">
        <f t="shared" si="248"/>
        <v>Mark Benvenuto</v>
      </c>
      <c r="C1233">
        <v>0</v>
      </c>
      <c r="D1233" t="s">
        <v>493</v>
      </c>
      <c r="E1233">
        <f t="shared" si="249"/>
        <v>619518</v>
      </c>
      <c r="F1233">
        <f t="shared" si="250"/>
        <v>0</v>
      </c>
    </row>
    <row r="1234" spans="1:6" x14ac:dyDescent="0.25">
      <c r="A1234" t="str">
        <f t="shared" si="248"/>
        <v>Mark Benvenuto</v>
      </c>
      <c r="C1234">
        <v>0</v>
      </c>
      <c r="D1234" t="s">
        <v>494</v>
      </c>
      <c r="E1234">
        <f t="shared" si="249"/>
        <v>619518</v>
      </c>
      <c r="F1234">
        <f t="shared" si="250"/>
        <v>0</v>
      </c>
    </row>
    <row r="1235" spans="1:6" x14ac:dyDescent="0.25">
      <c r="A1235" t="str">
        <f t="shared" si="248"/>
        <v>Mark Benvenuto</v>
      </c>
      <c r="C1235">
        <v>1E-3</v>
      </c>
      <c r="D1235" t="s">
        <v>495</v>
      </c>
      <c r="E1235">
        <f t="shared" si="249"/>
        <v>619518</v>
      </c>
      <c r="F1235">
        <f t="shared" si="250"/>
        <v>619.51800000000003</v>
      </c>
    </row>
    <row r="1236" spans="1:6" x14ac:dyDescent="0.25">
      <c r="A1236" t="str">
        <f t="shared" si="248"/>
        <v>Mark Benvenuto</v>
      </c>
      <c r="C1236">
        <v>1E-3</v>
      </c>
      <c r="D1236" t="s">
        <v>496</v>
      </c>
      <c r="E1236">
        <f t="shared" si="249"/>
        <v>619518</v>
      </c>
      <c r="F1236">
        <f t="shared" si="250"/>
        <v>619.51800000000003</v>
      </c>
    </row>
    <row r="1237" spans="1:6" x14ac:dyDescent="0.25">
      <c r="A1237" t="str">
        <f t="shared" si="248"/>
        <v>Mark Benvenuto</v>
      </c>
      <c r="C1237">
        <v>0</v>
      </c>
      <c r="D1237" t="s">
        <v>497</v>
      </c>
      <c r="E1237">
        <f t="shared" si="249"/>
        <v>619518</v>
      </c>
      <c r="F1237">
        <f t="shared" si="250"/>
        <v>0</v>
      </c>
    </row>
    <row r="1238" spans="1:6" x14ac:dyDescent="0.25">
      <c r="A1238" t="str">
        <f t="shared" si="248"/>
        <v>Mark Benvenuto</v>
      </c>
      <c r="C1238">
        <v>1E-3</v>
      </c>
      <c r="D1238" t="s">
        <v>498</v>
      </c>
      <c r="E1238">
        <f t="shared" si="249"/>
        <v>619518</v>
      </c>
      <c r="F1238">
        <f t="shared" si="250"/>
        <v>619.51800000000003</v>
      </c>
    </row>
    <row r="1239" spans="1:6" x14ac:dyDescent="0.25">
      <c r="A1239" t="str">
        <f t="shared" si="248"/>
        <v>Mark Benvenuto</v>
      </c>
      <c r="C1239">
        <v>2.1000000000000001E-2</v>
      </c>
      <c r="D1239" t="s">
        <v>499</v>
      </c>
      <c r="E1239">
        <f t="shared" si="249"/>
        <v>619518</v>
      </c>
      <c r="F1239">
        <f t="shared" si="250"/>
        <v>13009.878000000001</v>
      </c>
    </row>
    <row r="1240" spans="1:6" x14ac:dyDescent="0.25">
      <c r="A1240" t="str">
        <f t="shared" si="248"/>
        <v>Mark Benvenuto</v>
      </c>
      <c r="C1240">
        <v>1E-3</v>
      </c>
      <c r="D1240" t="s">
        <v>500</v>
      </c>
      <c r="E1240">
        <f t="shared" si="249"/>
        <v>619518</v>
      </c>
      <c r="F1240">
        <f t="shared" si="250"/>
        <v>619.51800000000003</v>
      </c>
    </row>
    <row r="1241" spans="1:6" x14ac:dyDescent="0.25">
      <c r="A1241" t="str">
        <f t="shared" ref="A1241:A1304" si="251">A1240</f>
        <v>Mark Benvenuto</v>
      </c>
      <c r="C1241">
        <v>0</v>
      </c>
      <c r="D1241" t="s">
        <v>501</v>
      </c>
      <c r="E1241">
        <f t="shared" si="249"/>
        <v>619518</v>
      </c>
      <c r="F1241">
        <f t="shared" si="250"/>
        <v>0</v>
      </c>
    </row>
    <row r="1242" spans="1:6" x14ac:dyDescent="0.25">
      <c r="A1242" t="str">
        <f t="shared" si="251"/>
        <v>Mark Benvenuto</v>
      </c>
      <c r="C1242">
        <v>2E-3</v>
      </c>
      <c r="D1242" t="s">
        <v>502</v>
      </c>
      <c r="E1242">
        <f t="shared" si="249"/>
        <v>619518</v>
      </c>
      <c r="F1242">
        <f t="shared" si="250"/>
        <v>1239.0360000000001</v>
      </c>
    </row>
    <row r="1243" spans="1:6" x14ac:dyDescent="0.25">
      <c r="A1243" t="str">
        <f t="shared" si="251"/>
        <v>Mark Benvenuto</v>
      </c>
      <c r="C1243">
        <v>8.0000000000000002E-3</v>
      </c>
      <c r="D1243" t="s">
        <v>503</v>
      </c>
      <c r="E1243">
        <f t="shared" si="249"/>
        <v>619518</v>
      </c>
      <c r="F1243">
        <f t="shared" si="250"/>
        <v>4956.1440000000002</v>
      </c>
    </row>
    <row r="1244" spans="1:6" x14ac:dyDescent="0.25">
      <c r="A1244" t="str">
        <f t="shared" si="251"/>
        <v>Mark Benvenuto</v>
      </c>
      <c r="C1244">
        <v>3.0000000000000001E-3</v>
      </c>
      <c r="D1244" t="s">
        <v>504</v>
      </c>
      <c r="E1244">
        <f t="shared" si="249"/>
        <v>619518</v>
      </c>
      <c r="F1244">
        <f t="shared" si="250"/>
        <v>1858.5540000000001</v>
      </c>
    </row>
    <row r="1245" spans="1:6" x14ac:dyDescent="0.25">
      <c r="A1245" t="str">
        <f t="shared" si="251"/>
        <v>Mark Benvenuto</v>
      </c>
      <c r="C1245">
        <v>1E-3</v>
      </c>
      <c r="D1245" t="s">
        <v>505</v>
      </c>
      <c r="E1245">
        <f t="shared" si="249"/>
        <v>619518</v>
      </c>
      <c r="F1245">
        <f t="shared" si="250"/>
        <v>619.51800000000003</v>
      </c>
    </row>
    <row r="1246" spans="1:6" x14ac:dyDescent="0.25">
      <c r="A1246" t="str">
        <f t="shared" si="251"/>
        <v>Mark Benvenuto</v>
      </c>
      <c r="C1246">
        <v>0</v>
      </c>
      <c r="D1246" t="s">
        <v>506</v>
      </c>
      <c r="E1246">
        <f t="shared" si="249"/>
        <v>619518</v>
      </c>
      <c r="F1246">
        <f t="shared" si="250"/>
        <v>0</v>
      </c>
    </row>
    <row r="1247" spans="1:6" x14ac:dyDescent="0.25">
      <c r="A1247" t="str">
        <f t="shared" si="251"/>
        <v>Mark Benvenuto</v>
      </c>
      <c r="C1247">
        <v>0</v>
      </c>
      <c r="D1247" t="s">
        <v>507</v>
      </c>
      <c r="E1247">
        <f t="shared" si="249"/>
        <v>619518</v>
      </c>
      <c r="F1247">
        <f t="shared" si="250"/>
        <v>0</v>
      </c>
    </row>
    <row r="1248" spans="1:6" x14ac:dyDescent="0.25">
      <c r="A1248" t="str">
        <f t="shared" si="251"/>
        <v>Mark Benvenuto</v>
      </c>
      <c r="C1248">
        <v>3.0000000000000001E-3</v>
      </c>
      <c r="D1248" t="s">
        <v>508</v>
      </c>
      <c r="E1248">
        <f t="shared" si="249"/>
        <v>619518</v>
      </c>
      <c r="F1248">
        <f t="shared" si="250"/>
        <v>1858.5540000000001</v>
      </c>
    </row>
    <row r="1249" spans="1:6" x14ac:dyDescent="0.25">
      <c r="A1249" t="str">
        <f t="shared" si="251"/>
        <v>Mark Benvenuto</v>
      </c>
      <c r="C1249">
        <v>2E-3</v>
      </c>
      <c r="D1249" t="s">
        <v>509</v>
      </c>
      <c r="E1249">
        <f t="shared" si="249"/>
        <v>619518</v>
      </c>
      <c r="F1249">
        <f t="shared" si="250"/>
        <v>1239.0360000000001</v>
      </c>
    </row>
    <row r="1250" spans="1:6" x14ac:dyDescent="0.25">
      <c r="A1250" t="str">
        <f t="shared" si="251"/>
        <v>Mark Benvenuto</v>
      </c>
      <c r="C1250">
        <v>1E-3</v>
      </c>
      <c r="D1250" t="s">
        <v>510</v>
      </c>
      <c r="E1250">
        <f t="shared" si="249"/>
        <v>619518</v>
      </c>
      <c r="F1250">
        <f t="shared" si="250"/>
        <v>619.51800000000003</v>
      </c>
    </row>
    <row r="1251" spans="1:6" x14ac:dyDescent="0.25">
      <c r="A1251" t="str">
        <f t="shared" si="251"/>
        <v>Mark Benvenuto</v>
      </c>
      <c r="C1251">
        <v>3.0000000000000001E-3</v>
      </c>
      <c r="D1251" t="s">
        <v>511</v>
      </c>
      <c r="E1251">
        <f t="shared" si="249"/>
        <v>619518</v>
      </c>
      <c r="F1251">
        <f t="shared" si="250"/>
        <v>1858.5540000000001</v>
      </c>
    </row>
    <row r="1252" spans="1:6" x14ac:dyDescent="0.25">
      <c r="A1252" t="str">
        <f t="shared" si="251"/>
        <v>Mark Benvenuto</v>
      </c>
      <c r="C1252">
        <v>4.0000000000000001E-3</v>
      </c>
      <c r="D1252" t="s">
        <v>512</v>
      </c>
      <c r="E1252">
        <f t="shared" si="249"/>
        <v>619518</v>
      </c>
      <c r="F1252">
        <f t="shared" si="250"/>
        <v>2478.0720000000001</v>
      </c>
    </row>
    <row r="1253" spans="1:6" x14ac:dyDescent="0.25">
      <c r="A1253" t="str">
        <f t="shared" si="251"/>
        <v>Mark Benvenuto</v>
      </c>
      <c r="C1253">
        <v>0</v>
      </c>
      <c r="D1253" t="s">
        <v>513</v>
      </c>
      <c r="E1253">
        <f t="shared" ref="E1253:E1316" si="252">E1252</f>
        <v>619518</v>
      </c>
      <c r="F1253">
        <f t="shared" si="250"/>
        <v>0</v>
      </c>
    </row>
    <row r="1254" spans="1:6" x14ac:dyDescent="0.25">
      <c r="A1254" t="str">
        <f t="shared" si="251"/>
        <v>Mark Benvenuto</v>
      </c>
      <c r="C1254">
        <v>1.2999999999999999E-2</v>
      </c>
      <c r="D1254" t="s">
        <v>514</v>
      </c>
      <c r="E1254">
        <f t="shared" si="252"/>
        <v>619518</v>
      </c>
      <c r="F1254">
        <f t="shared" si="250"/>
        <v>8053.7339999999995</v>
      </c>
    </row>
    <row r="1255" spans="1:6" x14ac:dyDescent="0.25">
      <c r="A1255" t="str">
        <f t="shared" si="251"/>
        <v>Mark Benvenuto</v>
      </c>
      <c r="C1255">
        <v>3.0000000000000001E-3</v>
      </c>
      <c r="D1255" t="s">
        <v>515</v>
      </c>
      <c r="E1255">
        <f t="shared" si="252"/>
        <v>619518</v>
      </c>
      <c r="F1255">
        <f t="shared" si="250"/>
        <v>1858.5540000000001</v>
      </c>
    </row>
    <row r="1256" spans="1:6" x14ac:dyDescent="0.25">
      <c r="A1256" t="str">
        <f t="shared" si="251"/>
        <v>Mark Benvenuto</v>
      </c>
      <c r="C1256">
        <v>0</v>
      </c>
      <c r="D1256" t="s">
        <v>516</v>
      </c>
      <c r="E1256">
        <f t="shared" si="252"/>
        <v>619518</v>
      </c>
      <c r="F1256">
        <f t="shared" si="250"/>
        <v>0</v>
      </c>
    </row>
    <row r="1257" spans="1:6" x14ac:dyDescent="0.25">
      <c r="A1257" t="str">
        <f t="shared" si="251"/>
        <v>Mark Benvenuto</v>
      </c>
      <c r="C1257">
        <v>5.0000000000000001E-3</v>
      </c>
      <c r="D1257" t="s">
        <v>517</v>
      </c>
      <c r="E1257">
        <f t="shared" si="252"/>
        <v>619518</v>
      </c>
      <c r="F1257">
        <f t="shared" si="250"/>
        <v>3097.59</v>
      </c>
    </row>
    <row r="1258" spans="1:6" x14ac:dyDescent="0.25">
      <c r="A1258" t="str">
        <f t="shared" si="251"/>
        <v>Mark Benvenuto</v>
      </c>
      <c r="C1258">
        <v>0</v>
      </c>
      <c r="D1258" t="s">
        <v>518</v>
      </c>
      <c r="E1258">
        <f t="shared" si="252"/>
        <v>619518</v>
      </c>
      <c r="F1258">
        <f t="shared" si="250"/>
        <v>0</v>
      </c>
    </row>
    <row r="1259" spans="1:6" x14ac:dyDescent="0.25">
      <c r="A1259" t="str">
        <f t="shared" si="251"/>
        <v>Mark Benvenuto</v>
      </c>
      <c r="C1259">
        <v>0</v>
      </c>
      <c r="D1259" t="s">
        <v>519</v>
      </c>
      <c r="E1259">
        <f t="shared" si="252"/>
        <v>619518</v>
      </c>
      <c r="F1259">
        <f t="shared" si="250"/>
        <v>0</v>
      </c>
    </row>
    <row r="1260" spans="1:6" x14ac:dyDescent="0.25">
      <c r="A1260" t="str">
        <f t="shared" si="251"/>
        <v>Mark Benvenuto</v>
      </c>
      <c r="C1260">
        <v>1E-3</v>
      </c>
      <c r="D1260" t="s">
        <v>520</v>
      </c>
      <c r="E1260">
        <f t="shared" si="252"/>
        <v>619518</v>
      </c>
      <c r="F1260">
        <f t="shared" si="250"/>
        <v>619.51800000000003</v>
      </c>
    </row>
    <row r="1261" spans="1:6" x14ac:dyDescent="0.25">
      <c r="A1261" t="str">
        <f t="shared" si="251"/>
        <v>Mark Benvenuto</v>
      </c>
      <c r="C1261">
        <v>3.0000000000000001E-3</v>
      </c>
      <c r="D1261" t="s">
        <v>521</v>
      </c>
      <c r="E1261">
        <f t="shared" si="252"/>
        <v>619518</v>
      </c>
      <c r="F1261">
        <f t="shared" si="250"/>
        <v>1858.5540000000001</v>
      </c>
    </row>
    <row r="1262" spans="1:6" x14ac:dyDescent="0.25">
      <c r="A1262" t="str">
        <f t="shared" si="251"/>
        <v>Mark Benvenuto</v>
      </c>
      <c r="C1262">
        <v>2E-3</v>
      </c>
      <c r="D1262" t="s">
        <v>522</v>
      </c>
      <c r="E1262">
        <f t="shared" si="252"/>
        <v>619518</v>
      </c>
      <c r="F1262">
        <f t="shared" si="250"/>
        <v>1239.0360000000001</v>
      </c>
    </row>
    <row r="1263" spans="1:6" x14ac:dyDescent="0.25">
      <c r="A1263" t="str">
        <f t="shared" si="251"/>
        <v>Mark Benvenuto</v>
      </c>
      <c r="C1263">
        <v>1.4999999999999999E-2</v>
      </c>
      <c r="D1263" t="s">
        <v>523</v>
      </c>
      <c r="E1263">
        <f t="shared" si="252"/>
        <v>619518</v>
      </c>
      <c r="F1263">
        <f t="shared" si="250"/>
        <v>9292.77</v>
      </c>
    </row>
    <row r="1264" spans="1:6" x14ac:dyDescent="0.25">
      <c r="A1264" t="str">
        <f t="shared" si="251"/>
        <v>Mark Benvenuto</v>
      </c>
      <c r="C1264">
        <v>0</v>
      </c>
      <c r="D1264" t="s">
        <v>524</v>
      </c>
      <c r="E1264">
        <f t="shared" si="252"/>
        <v>619518</v>
      </c>
      <c r="F1264">
        <f t="shared" si="250"/>
        <v>0</v>
      </c>
    </row>
    <row r="1265" spans="1:6" x14ac:dyDescent="0.25">
      <c r="A1265" t="str">
        <f t="shared" si="251"/>
        <v>Mark Benvenuto</v>
      </c>
      <c r="C1265">
        <v>0</v>
      </c>
      <c r="D1265" t="s">
        <v>525</v>
      </c>
      <c r="E1265">
        <f t="shared" si="252"/>
        <v>619518</v>
      </c>
      <c r="F1265">
        <f t="shared" si="250"/>
        <v>0</v>
      </c>
    </row>
    <row r="1266" spans="1:6" x14ac:dyDescent="0.25">
      <c r="A1266" t="str">
        <f t="shared" si="251"/>
        <v>Mark Benvenuto</v>
      </c>
      <c r="C1266">
        <v>2E-3</v>
      </c>
      <c r="D1266" t="s">
        <v>526</v>
      </c>
      <c r="E1266">
        <f t="shared" si="252"/>
        <v>619518</v>
      </c>
      <c r="F1266">
        <f t="shared" si="250"/>
        <v>1239.0360000000001</v>
      </c>
    </row>
    <row r="1267" spans="1:6" x14ac:dyDescent="0.25">
      <c r="A1267" t="str">
        <f t="shared" si="251"/>
        <v>Mark Benvenuto</v>
      </c>
      <c r="C1267">
        <v>3.0000000000000001E-3</v>
      </c>
      <c r="D1267" t="s">
        <v>527</v>
      </c>
      <c r="E1267">
        <f t="shared" si="252"/>
        <v>619518</v>
      </c>
      <c r="F1267">
        <f t="shared" si="250"/>
        <v>1858.5540000000001</v>
      </c>
    </row>
    <row r="1268" spans="1:6" x14ac:dyDescent="0.25">
      <c r="A1268" t="str">
        <f t="shared" si="251"/>
        <v>Mark Benvenuto</v>
      </c>
      <c r="C1268">
        <v>0</v>
      </c>
      <c r="D1268" t="s">
        <v>528</v>
      </c>
      <c r="E1268">
        <f t="shared" si="252"/>
        <v>619518</v>
      </c>
      <c r="F1268">
        <f t="shared" si="250"/>
        <v>0</v>
      </c>
    </row>
    <row r="1269" spans="1:6" x14ac:dyDescent="0.25">
      <c r="A1269" t="str">
        <f t="shared" si="251"/>
        <v>Mark Benvenuto</v>
      </c>
      <c r="C1269">
        <v>1E-3</v>
      </c>
      <c r="D1269" t="s">
        <v>529</v>
      </c>
      <c r="E1269">
        <f t="shared" si="252"/>
        <v>619518</v>
      </c>
      <c r="F1269">
        <f t="shared" si="250"/>
        <v>619.51800000000003</v>
      </c>
    </row>
    <row r="1270" spans="1:6" x14ac:dyDescent="0.25">
      <c r="A1270" t="str">
        <f t="shared" si="251"/>
        <v>Mark Benvenuto</v>
      </c>
      <c r="C1270">
        <v>0</v>
      </c>
      <c r="D1270" t="s">
        <v>530</v>
      </c>
      <c r="E1270">
        <f t="shared" si="252"/>
        <v>619518</v>
      </c>
      <c r="F1270">
        <f t="shared" si="250"/>
        <v>0</v>
      </c>
    </row>
    <row r="1271" spans="1:6" x14ac:dyDescent="0.25">
      <c r="A1271" t="str">
        <f t="shared" si="251"/>
        <v>Mark Benvenuto</v>
      </c>
      <c r="C1271">
        <v>2E-3</v>
      </c>
      <c r="D1271" t="s">
        <v>531</v>
      </c>
      <c r="E1271">
        <f t="shared" si="252"/>
        <v>619518</v>
      </c>
      <c r="F1271">
        <f t="shared" si="250"/>
        <v>1239.0360000000001</v>
      </c>
    </row>
    <row r="1272" spans="1:6" x14ac:dyDescent="0.25">
      <c r="A1272" t="str">
        <f t="shared" si="251"/>
        <v>Mark Benvenuto</v>
      </c>
      <c r="C1272">
        <v>0</v>
      </c>
      <c r="D1272" t="s">
        <v>532</v>
      </c>
      <c r="E1272">
        <f t="shared" si="252"/>
        <v>619518</v>
      </c>
      <c r="F1272">
        <f t="shared" si="250"/>
        <v>0</v>
      </c>
    </row>
    <row r="1273" spans="1:6" x14ac:dyDescent="0.25">
      <c r="A1273" t="str">
        <f t="shared" si="251"/>
        <v>Mark Benvenuto</v>
      </c>
      <c r="C1273">
        <v>1E-3</v>
      </c>
      <c r="D1273" t="s">
        <v>533</v>
      </c>
      <c r="E1273">
        <f t="shared" si="252"/>
        <v>619518</v>
      </c>
      <c r="F1273">
        <f t="shared" si="250"/>
        <v>619.51800000000003</v>
      </c>
    </row>
    <row r="1274" spans="1:6" x14ac:dyDescent="0.25">
      <c r="A1274" t="str">
        <f t="shared" si="251"/>
        <v>Mark Benvenuto</v>
      </c>
      <c r="C1274">
        <v>2.5999999999999999E-2</v>
      </c>
      <c r="D1274" t="s">
        <v>534</v>
      </c>
      <c r="E1274">
        <f t="shared" si="252"/>
        <v>619518</v>
      </c>
      <c r="F1274">
        <f t="shared" si="250"/>
        <v>16107.467999999999</v>
      </c>
    </row>
    <row r="1275" spans="1:6" x14ac:dyDescent="0.25">
      <c r="A1275" t="str">
        <f t="shared" si="251"/>
        <v>Mark Benvenuto</v>
      </c>
      <c r="C1275">
        <v>2E-3</v>
      </c>
      <c r="D1275" t="s">
        <v>535</v>
      </c>
      <c r="E1275">
        <f t="shared" si="252"/>
        <v>619518</v>
      </c>
      <c r="F1275">
        <f t="shared" si="250"/>
        <v>1239.0360000000001</v>
      </c>
    </row>
    <row r="1276" spans="1:6" x14ac:dyDescent="0.25">
      <c r="A1276" t="str">
        <f t="shared" si="251"/>
        <v>Mark Benvenuto</v>
      </c>
      <c r="C1276">
        <v>1E-3</v>
      </c>
      <c r="D1276" t="s">
        <v>536</v>
      </c>
      <c r="E1276">
        <f t="shared" si="252"/>
        <v>619518</v>
      </c>
      <c r="F1276">
        <f t="shared" si="250"/>
        <v>619.51800000000003</v>
      </c>
    </row>
    <row r="1277" spans="1:6" x14ac:dyDescent="0.25">
      <c r="A1277" t="str">
        <f t="shared" si="251"/>
        <v>Mark Benvenuto</v>
      </c>
      <c r="C1277">
        <v>6.0000000000000001E-3</v>
      </c>
      <c r="D1277" t="s">
        <v>537</v>
      </c>
      <c r="E1277">
        <f t="shared" si="252"/>
        <v>619518</v>
      </c>
      <c r="F1277">
        <f t="shared" si="250"/>
        <v>3717.1080000000002</v>
      </c>
    </row>
    <row r="1278" spans="1:6" x14ac:dyDescent="0.25">
      <c r="A1278" t="str">
        <f t="shared" si="251"/>
        <v>Mark Benvenuto</v>
      </c>
      <c r="C1278">
        <v>6.0000000000000001E-3</v>
      </c>
      <c r="D1278" t="s">
        <v>538</v>
      </c>
      <c r="E1278">
        <f t="shared" si="252"/>
        <v>619518</v>
      </c>
      <c r="F1278">
        <f t="shared" si="250"/>
        <v>3717.1080000000002</v>
      </c>
    </row>
    <row r="1279" spans="1:6" x14ac:dyDescent="0.25">
      <c r="A1279" t="str">
        <f t="shared" si="251"/>
        <v>Mark Benvenuto</v>
      </c>
      <c r="C1279">
        <v>5.0000000000000001E-3</v>
      </c>
      <c r="D1279" t="s">
        <v>539</v>
      </c>
      <c r="E1279">
        <f t="shared" si="252"/>
        <v>619518</v>
      </c>
      <c r="F1279">
        <f t="shared" si="250"/>
        <v>3097.59</v>
      </c>
    </row>
    <row r="1280" spans="1:6" x14ac:dyDescent="0.25">
      <c r="A1280" t="str">
        <f t="shared" si="251"/>
        <v>Mark Benvenuto</v>
      </c>
      <c r="C1280">
        <v>1E-3</v>
      </c>
      <c r="D1280" t="s">
        <v>540</v>
      </c>
      <c r="E1280">
        <f t="shared" si="252"/>
        <v>619518</v>
      </c>
      <c r="F1280">
        <f t="shared" si="250"/>
        <v>619.51800000000003</v>
      </c>
    </row>
    <row r="1281" spans="1:6" x14ac:dyDescent="0.25">
      <c r="A1281" t="str">
        <f t="shared" si="251"/>
        <v>Mark Benvenuto</v>
      </c>
      <c r="C1281">
        <v>3.0000000000000001E-3</v>
      </c>
      <c r="D1281" t="s">
        <v>541</v>
      </c>
      <c r="E1281">
        <f t="shared" si="252"/>
        <v>619518</v>
      </c>
      <c r="F1281">
        <f t="shared" si="250"/>
        <v>1858.5540000000001</v>
      </c>
    </row>
    <row r="1282" spans="1:6" x14ac:dyDescent="0.25">
      <c r="A1282" t="str">
        <f t="shared" si="251"/>
        <v>Mark Benvenuto</v>
      </c>
      <c r="C1282">
        <v>0</v>
      </c>
      <c r="D1282" t="s">
        <v>542</v>
      </c>
      <c r="E1282">
        <f t="shared" si="252"/>
        <v>619518</v>
      </c>
      <c r="F1282">
        <f t="shared" si="250"/>
        <v>0</v>
      </c>
    </row>
    <row r="1283" spans="1:6" x14ac:dyDescent="0.25">
      <c r="A1283" t="str">
        <f t="shared" si="251"/>
        <v>Mark Benvenuto</v>
      </c>
      <c r="C1283">
        <v>0</v>
      </c>
      <c r="D1283" t="s">
        <v>543</v>
      </c>
      <c r="E1283">
        <f t="shared" si="252"/>
        <v>619518</v>
      </c>
      <c r="F1283">
        <f t="shared" ref="F1283:F1346" si="253">E1283*C1283</f>
        <v>0</v>
      </c>
    </row>
    <row r="1284" spans="1:6" x14ac:dyDescent="0.25">
      <c r="A1284" t="str">
        <f t="shared" si="251"/>
        <v>Mark Benvenuto</v>
      </c>
      <c r="C1284">
        <v>0</v>
      </c>
      <c r="D1284" t="s">
        <v>544</v>
      </c>
      <c r="E1284">
        <f t="shared" si="252"/>
        <v>619518</v>
      </c>
      <c r="F1284">
        <f t="shared" si="253"/>
        <v>0</v>
      </c>
    </row>
    <row r="1285" spans="1:6" x14ac:dyDescent="0.25">
      <c r="A1285" t="str">
        <f t="shared" si="251"/>
        <v>Mark Benvenuto</v>
      </c>
      <c r="C1285">
        <v>1E-3</v>
      </c>
      <c r="D1285" t="s">
        <v>545</v>
      </c>
      <c r="E1285">
        <f t="shared" si="252"/>
        <v>619518</v>
      </c>
      <c r="F1285">
        <f t="shared" si="253"/>
        <v>619.51800000000003</v>
      </c>
    </row>
    <row r="1286" spans="1:6" x14ac:dyDescent="0.25">
      <c r="A1286" t="str">
        <f t="shared" si="251"/>
        <v>Mark Benvenuto</v>
      </c>
      <c r="C1286">
        <v>1E-3</v>
      </c>
      <c r="D1286" t="s">
        <v>546</v>
      </c>
      <c r="E1286">
        <f t="shared" si="252"/>
        <v>619518</v>
      </c>
      <c r="F1286">
        <f t="shared" si="253"/>
        <v>619.51800000000003</v>
      </c>
    </row>
    <row r="1287" spans="1:6" x14ac:dyDescent="0.25">
      <c r="A1287" t="str">
        <f t="shared" si="251"/>
        <v>Mark Benvenuto</v>
      </c>
      <c r="C1287">
        <v>0</v>
      </c>
      <c r="D1287" t="s">
        <v>547</v>
      </c>
      <c r="E1287">
        <f t="shared" si="252"/>
        <v>619518</v>
      </c>
      <c r="F1287">
        <f t="shared" si="253"/>
        <v>0</v>
      </c>
    </row>
    <row r="1288" spans="1:6" x14ac:dyDescent="0.25">
      <c r="A1288" t="str">
        <f t="shared" si="251"/>
        <v>Mark Benvenuto</v>
      </c>
      <c r="C1288">
        <v>0</v>
      </c>
      <c r="D1288" t="s">
        <v>548</v>
      </c>
      <c r="E1288">
        <f t="shared" si="252"/>
        <v>619518</v>
      </c>
      <c r="F1288">
        <f t="shared" si="253"/>
        <v>0</v>
      </c>
    </row>
    <row r="1289" spans="1:6" x14ac:dyDescent="0.25">
      <c r="A1289" t="str">
        <f t="shared" si="251"/>
        <v>Mark Benvenuto</v>
      </c>
      <c r="C1289">
        <v>0</v>
      </c>
      <c r="D1289" t="s">
        <v>549</v>
      </c>
      <c r="E1289">
        <f t="shared" si="252"/>
        <v>619518</v>
      </c>
      <c r="F1289">
        <f t="shared" si="253"/>
        <v>0</v>
      </c>
    </row>
    <row r="1290" spans="1:6" x14ac:dyDescent="0.25">
      <c r="A1290" t="str">
        <f t="shared" si="251"/>
        <v>Mark Benvenuto</v>
      </c>
      <c r="C1290">
        <v>0</v>
      </c>
      <c r="D1290" t="s">
        <v>550</v>
      </c>
      <c r="E1290">
        <f t="shared" si="252"/>
        <v>619518</v>
      </c>
      <c r="F1290">
        <f t="shared" si="253"/>
        <v>0</v>
      </c>
    </row>
    <row r="1291" spans="1:6" x14ac:dyDescent="0.25">
      <c r="A1291" t="str">
        <f t="shared" si="251"/>
        <v>Mark Benvenuto</v>
      </c>
      <c r="C1291">
        <v>0</v>
      </c>
      <c r="D1291" t="s">
        <v>551</v>
      </c>
      <c r="E1291">
        <f t="shared" si="252"/>
        <v>619518</v>
      </c>
      <c r="F1291">
        <f t="shared" si="253"/>
        <v>0</v>
      </c>
    </row>
    <row r="1292" spans="1:6" x14ac:dyDescent="0.25">
      <c r="A1292" t="str">
        <f t="shared" si="251"/>
        <v>Mark Benvenuto</v>
      </c>
      <c r="C1292">
        <v>0</v>
      </c>
      <c r="D1292" t="s">
        <v>552</v>
      </c>
      <c r="E1292">
        <f t="shared" si="252"/>
        <v>619518</v>
      </c>
      <c r="F1292">
        <f t="shared" si="253"/>
        <v>0</v>
      </c>
    </row>
    <row r="1293" spans="1:6" x14ac:dyDescent="0.25">
      <c r="A1293" t="str">
        <f t="shared" si="251"/>
        <v>Mark Benvenuto</v>
      </c>
      <c r="C1293">
        <v>1E-3</v>
      </c>
      <c r="D1293" t="s">
        <v>553</v>
      </c>
      <c r="E1293">
        <f t="shared" si="252"/>
        <v>619518</v>
      </c>
      <c r="F1293">
        <f t="shared" si="253"/>
        <v>619.51800000000003</v>
      </c>
    </row>
    <row r="1294" spans="1:6" x14ac:dyDescent="0.25">
      <c r="A1294" t="str">
        <f t="shared" si="251"/>
        <v>Mark Benvenuto</v>
      </c>
      <c r="C1294">
        <v>0</v>
      </c>
      <c r="D1294" t="s">
        <v>554</v>
      </c>
      <c r="E1294">
        <f t="shared" si="252"/>
        <v>619518</v>
      </c>
      <c r="F1294">
        <f t="shared" si="253"/>
        <v>0</v>
      </c>
    </row>
    <row r="1295" spans="1:6" x14ac:dyDescent="0.25">
      <c r="A1295" t="str">
        <f t="shared" si="251"/>
        <v>Mark Benvenuto</v>
      </c>
      <c r="C1295">
        <v>0</v>
      </c>
      <c r="D1295" t="s">
        <v>555</v>
      </c>
      <c r="E1295">
        <f t="shared" si="252"/>
        <v>619518</v>
      </c>
      <c r="F1295">
        <f t="shared" si="253"/>
        <v>0</v>
      </c>
    </row>
    <row r="1296" spans="1:6" x14ac:dyDescent="0.25">
      <c r="A1296" t="str">
        <f t="shared" si="251"/>
        <v>Mark Benvenuto</v>
      </c>
      <c r="C1296">
        <v>0</v>
      </c>
      <c r="D1296" t="s">
        <v>556</v>
      </c>
      <c r="E1296">
        <f t="shared" si="252"/>
        <v>619518</v>
      </c>
      <c r="F1296">
        <f t="shared" si="253"/>
        <v>0</v>
      </c>
    </row>
    <row r="1297" spans="1:6" x14ac:dyDescent="0.25">
      <c r="A1297" t="str">
        <f t="shared" si="251"/>
        <v>Mark Benvenuto</v>
      </c>
      <c r="C1297">
        <v>1E-3</v>
      </c>
      <c r="D1297" t="s">
        <v>557</v>
      </c>
      <c r="E1297">
        <f t="shared" si="252"/>
        <v>619518</v>
      </c>
      <c r="F1297">
        <f t="shared" si="253"/>
        <v>619.51800000000003</v>
      </c>
    </row>
    <row r="1298" spans="1:6" x14ac:dyDescent="0.25">
      <c r="A1298" t="str">
        <f t="shared" si="251"/>
        <v>Mark Benvenuto</v>
      </c>
      <c r="C1298">
        <v>0</v>
      </c>
      <c r="D1298" t="s">
        <v>558</v>
      </c>
      <c r="E1298">
        <f t="shared" si="252"/>
        <v>619518</v>
      </c>
      <c r="F1298">
        <f t="shared" si="253"/>
        <v>0</v>
      </c>
    </row>
    <row r="1299" spans="1:6" x14ac:dyDescent="0.25">
      <c r="A1299" t="str">
        <f t="shared" si="251"/>
        <v>Mark Benvenuto</v>
      </c>
      <c r="C1299">
        <v>0.01</v>
      </c>
      <c r="D1299" t="s">
        <v>559</v>
      </c>
      <c r="E1299">
        <f t="shared" si="252"/>
        <v>619518</v>
      </c>
      <c r="F1299">
        <f t="shared" si="253"/>
        <v>6195.18</v>
      </c>
    </row>
    <row r="1300" spans="1:6" x14ac:dyDescent="0.25">
      <c r="A1300" t="str">
        <f t="shared" si="251"/>
        <v>Mark Benvenuto</v>
      </c>
      <c r="C1300">
        <v>0</v>
      </c>
      <c r="D1300" t="s">
        <v>560</v>
      </c>
      <c r="E1300">
        <f t="shared" si="252"/>
        <v>619518</v>
      </c>
      <c r="F1300">
        <f t="shared" si="253"/>
        <v>0</v>
      </c>
    </row>
    <row r="1301" spans="1:6" x14ac:dyDescent="0.25">
      <c r="A1301" t="str">
        <f t="shared" si="251"/>
        <v>Mark Benvenuto</v>
      </c>
      <c r="C1301">
        <v>0</v>
      </c>
      <c r="D1301" t="s">
        <v>561</v>
      </c>
      <c r="E1301">
        <f t="shared" si="252"/>
        <v>619518</v>
      </c>
      <c r="F1301">
        <f t="shared" si="253"/>
        <v>0</v>
      </c>
    </row>
    <row r="1302" spans="1:6" x14ac:dyDescent="0.25">
      <c r="A1302" t="str">
        <f t="shared" si="251"/>
        <v>Mark Benvenuto</v>
      </c>
      <c r="C1302">
        <v>1E-3</v>
      </c>
      <c r="D1302" t="s">
        <v>562</v>
      </c>
      <c r="E1302">
        <f t="shared" si="252"/>
        <v>619518</v>
      </c>
      <c r="F1302">
        <f t="shared" si="253"/>
        <v>619.51800000000003</v>
      </c>
    </row>
    <row r="1303" spans="1:6" x14ac:dyDescent="0.25">
      <c r="A1303" t="str">
        <f t="shared" si="251"/>
        <v>Mark Benvenuto</v>
      </c>
      <c r="C1303">
        <v>0</v>
      </c>
      <c r="D1303" t="s">
        <v>563</v>
      </c>
      <c r="E1303">
        <f t="shared" si="252"/>
        <v>619518</v>
      </c>
      <c r="F1303">
        <f t="shared" si="253"/>
        <v>0</v>
      </c>
    </row>
    <row r="1304" spans="1:6" x14ac:dyDescent="0.25">
      <c r="A1304" t="str">
        <f t="shared" si="251"/>
        <v>Mark Benvenuto</v>
      </c>
      <c r="C1304">
        <v>0</v>
      </c>
      <c r="D1304" t="s">
        <v>564</v>
      </c>
      <c r="E1304">
        <f t="shared" si="252"/>
        <v>619518</v>
      </c>
      <c r="F1304">
        <f t="shared" si="253"/>
        <v>0</v>
      </c>
    </row>
    <row r="1305" spans="1:6" x14ac:dyDescent="0.25">
      <c r="A1305" t="str">
        <f t="shared" ref="A1305:A1349" si="254">A1304</f>
        <v>Mark Benvenuto</v>
      </c>
      <c r="C1305">
        <v>0</v>
      </c>
      <c r="D1305" t="s">
        <v>565</v>
      </c>
      <c r="E1305">
        <f t="shared" si="252"/>
        <v>619518</v>
      </c>
      <c r="F1305">
        <f t="shared" si="253"/>
        <v>0</v>
      </c>
    </row>
    <row r="1306" spans="1:6" x14ac:dyDescent="0.25">
      <c r="A1306" t="str">
        <f t="shared" si="254"/>
        <v>Mark Benvenuto</v>
      </c>
      <c r="C1306">
        <v>3.0000000000000001E-3</v>
      </c>
      <c r="D1306" t="s">
        <v>566</v>
      </c>
      <c r="E1306">
        <f t="shared" si="252"/>
        <v>619518</v>
      </c>
      <c r="F1306">
        <f t="shared" si="253"/>
        <v>1858.5540000000001</v>
      </c>
    </row>
    <row r="1307" spans="1:6" x14ac:dyDescent="0.25">
      <c r="A1307" t="str">
        <f t="shared" si="254"/>
        <v>Mark Benvenuto</v>
      </c>
      <c r="C1307">
        <v>0</v>
      </c>
      <c r="D1307" t="s">
        <v>567</v>
      </c>
      <c r="E1307">
        <f t="shared" si="252"/>
        <v>619518</v>
      </c>
      <c r="F1307">
        <f t="shared" si="253"/>
        <v>0</v>
      </c>
    </row>
    <row r="1308" spans="1:6" x14ac:dyDescent="0.25">
      <c r="A1308" t="str">
        <f t="shared" si="254"/>
        <v>Mark Benvenuto</v>
      </c>
      <c r="C1308">
        <v>0</v>
      </c>
      <c r="D1308" t="s">
        <v>568</v>
      </c>
      <c r="E1308">
        <f t="shared" si="252"/>
        <v>619518</v>
      </c>
      <c r="F1308">
        <f t="shared" si="253"/>
        <v>0</v>
      </c>
    </row>
    <row r="1309" spans="1:6" x14ac:dyDescent="0.25">
      <c r="A1309" t="str">
        <f t="shared" si="254"/>
        <v>Mark Benvenuto</v>
      </c>
      <c r="C1309">
        <v>3.0000000000000001E-3</v>
      </c>
      <c r="D1309" t="s">
        <v>569</v>
      </c>
      <c r="E1309">
        <f t="shared" si="252"/>
        <v>619518</v>
      </c>
      <c r="F1309">
        <f t="shared" si="253"/>
        <v>1858.5540000000001</v>
      </c>
    </row>
    <row r="1310" spans="1:6" x14ac:dyDescent="0.25">
      <c r="A1310" t="str">
        <f t="shared" si="254"/>
        <v>Mark Benvenuto</v>
      </c>
      <c r="C1310">
        <v>6.0000000000000001E-3</v>
      </c>
      <c r="D1310" t="s">
        <v>570</v>
      </c>
      <c r="E1310">
        <f t="shared" si="252"/>
        <v>619518</v>
      </c>
      <c r="F1310">
        <f t="shared" si="253"/>
        <v>3717.1080000000002</v>
      </c>
    </row>
    <row r="1311" spans="1:6" x14ac:dyDescent="0.25">
      <c r="A1311" t="str">
        <f t="shared" si="254"/>
        <v>Mark Benvenuto</v>
      </c>
      <c r="C1311">
        <v>5.0000000000000001E-3</v>
      </c>
      <c r="D1311" t="s">
        <v>571</v>
      </c>
      <c r="E1311">
        <f t="shared" si="252"/>
        <v>619518</v>
      </c>
      <c r="F1311">
        <f t="shared" si="253"/>
        <v>3097.59</v>
      </c>
    </row>
    <row r="1312" spans="1:6" x14ac:dyDescent="0.25">
      <c r="A1312" t="str">
        <f t="shared" si="254"/>
        <v>Mark Benvenuto</v>
      </c>
      <c r="C1312">
        <v>5.0000000000000001E-3</v>
      </c>
      <c r="D1312" t="s">
        <v>572</v>
      </c>
      <c r="E1312">
        <f t="shared" si="252"/>
        <v>619518</v>
      </c>
      <c r="F1312">
        <f t="shared" si="253"/>
        <v>3097.59</v>
      </c>
    </row>
    <row r="1313" spans="1:6" x14ac:dyDescent="0.25">
      <c r="A1313" t="str">
        <f t="shared" si="254"/>
        <v>Mark Benvenuto</v>
      </c>
      <c r="C1313">
        <v>1E-3</v>
      </c>
      <c r="D1313" t="s">
        <v>573</v>
      </c>
      <c r="E1313">
        <f t="shared" si="252"/>
        <v>619518</v>
      </c>
      <c r="F1313">
        <f t="shared" si="253"/>
        <v>619.51800000000003</v>
      </c>
    </row>
    <row r="1314" spans="1:6" x14ac:dyDescent="0.25">
      <c r="A1314" t="str">
        <f t="shared" si="254"/>
        <v>Mark Benvenuto</v>
      </c>
      <c r="C1314">
        <v>6.0000000000000001E-3</v>
      </c>
      <c r="D1314" t="s">
        <v>574</v>
      </c>
      <c r="E1314">
        <f t="shared" si="252"/>
        <v>619518</v>
      </c>
      <c r="F1314">
        <f t="shared" si="253"/>
        <v>3717.1080000000002</v>
      </c>
    </row>
    <row r="1315" spans="1:6" x14ac:dyDescent="0.25">
      <c r="A1315" t="str">
        <f t="shared" si="254"/>
        <v>Mark Benvenuto</v>
      </c>
      <c r="C1315">
        <v>1.4999999999999999E-2</v>
      </c>
      <c r="D1315" t="s">
        <v>575</v>
      </c>
      <c r="E1315">
        <f t="shared" si="252"/>
        <v>619518</v>
      </c>
      <c r="F1315">
        <f t="shared" si="253"/>
        <v>9292.77</v>
      </c>
    </row>
    <row r="1316" spans="1:6" x14ac:dyDescent="0.25">
      <c r="A1316" t="str">
        <f t="shared" si="254"/>
        <v>Mark Benvenuto</v>
      </c>
      <c r="C1316">
        <v>0</v>
      </c>
      <c r="D1316" t="s">
        <v>576</v>
      </c>
      <c r="E1316">
        <f t="shared" si="252"/>
        <v>619518</v>
      </c>
      <c r="F1316">
        <f t="shared" si="253"/>
        <v>0</v>
      </c>
    </row>
    <row r="1317" spans="1:6" x14ac:dyDescent="0.25">
      <c r="A1317" t="str">
        <f t="shared" si="254"/>
        <v>Mark Benvenuto</v>
      </c>
      <c r="C1317">
        <v>0</v>
      </c>
      <c r="D1317" t="s">
        <v>577</v>
      </c>
      <c r="E1317">
        <f t="shared" ref="E1317:E1350" si="255">E1316</f>
        <v>619518</v>
      </c>
      <c r="F1317">
        <f t="shared" si="253"/>
        <v>0</v>
      </c>
    </row>
    <row r="1318" spans="1:6" x14ac:dyDescent="0.25">
      <c r="A1318" t="str">
        <f t="shared" si="254"/>
        <v>Mark Benvenuto</v>
      </c>
      <c r="C1318">
        <v>0</v>
      </c>
      <c r="D1318" t="s">
        <v>578</v>
      </c>
      <c r="E1318">
        <f t="shared" si="255"/>
        <v>619518</v>
      </c>
      <c r="F1318">
        <f t="shared" si="253"/>
        <v>0</v>
      </c>
    </row>
    <row r="1319" spans="1:6" x14ac:dyDescent="0.25">
      <c r="A1319" t="str">
        <f t="shared" si="254"/>
        <v>Mark Benvenuto</v>
      </c>
      <c r="C1319">
        <v>0</v>
      </c>
      <c r="D1319" t="s">
        <v>579</v>
      </c>
      <c r="E1319">
        <f t="shared" si="255"/>
        <v>619518</v>
      </c>
      <c r="F1319">
        <f t="shared" si="253"/>
        <v>0</v>
      </c>
    </row>
    <row r="1320" spans="1:6" x14ac:dyDescent="0.25">
      <c r="A1320" t="str">
        <f t="shared" si="254"/>
        <v>Mark Benvenuto</v>
      </c>
      <c r="C1320">
        <v>2E-3</v>
      </c>
      <c r="D1320" t="s">
        <v>580</v>
      </c>
      <c r="E1320">
        <f t="shared" si="255"/>
        <v>619518</v>
      </c>
      <c r="F1320">
        <f t="shared" si="253"/>
        <v>1239.0360000000001</v>
      </c>
    </row>
    <row r="1321" spans="1:6" x14ac:dyDescent="0.25">
      <c r="A1321" t="str">
        <f t="shared" si="254"/>
        <v>Mark Benvenuto</v>
      </c>
      <c r="C1321">
        <v>0</v>
      </c>
      <c r="D1321" t="s">
        <v>581</v>
      </c>
      <c r="E1321">
        <f t="shared" si="255"/>
        <v>619518</v>
      </c>
      <c r="F1321">
        <f t="shared" si="253"/>
        <v>0</v>
      </c>
    </row>
    <row r="1322" spans="1:6" x14ac:dyDescent="0.25">
      <c r="A1322" t="str">
        <f t="shared" si="254"/>
        <v>Mark Benvenuto</v>
      </c>
      <c r="C1322">
        <v>0.02</v>
      </c>
      <c r="D1322" t="s">
        <v>582</v>
      </c>
      <c r="E1322">
        <f t="shared" si="255"/>
        <v>619518</v>
      </c>
      <c r="F1322">
        <f t="shared" si="253"/>
        <v>12390.36</v>
      </c>
    </row>
    <row r="1323" spans="1:6" x14ac:dyDescent="0.25">
      <c r="A1323" t="str">
        <f t="shared" si="254"/>
        <v>Mark Benvenuto</v>
      </c>
      <c r="C1323">
        <v>1E-3</v>
      </c>
      <c r="D1323" t="s">
        <v>583</v>
      </c>
      <c r="E1323">
        <f t="shared" si="255"/>
        <v>619518</v>
      </c>
      <c r="F1323">
        <f t="shared" si="253"/>
        <v>619.51800000000003</v>
      </c>
    </row>
    <row r="1324" spans="1:6" x14ac:dyDescent="0.25">
      <c r="A1324" t="str">
        <f t="shared" si="254"/>
        <v>Mark Benvenuto</v>
      </c>
      <c r="C1324">
        <v>1.4E-2</v>
      </c>
      <c r="D1324" t="s">
        <v>584</v>
      </c>
      <c r="E1324">
        <f t="shared" si="255"/>
        <v>619518</v>
      </c>
      <c r="F1324">
        <f t="shared" si="253"/>
        <v>8673.2520000000004</v>
      </c>
    </row>
    <row r="1325" spans="1:6" x14ac:dyDescent="0.25">
      <c r="A1325" t="str">
        <f t="shared" si="254"/>
        <v>Mark Benvenuto</v>
      </c>
      <c r="C1325">
        <v>0</v>
      </c>
      <c r="D1325" t="s">
        <v>585</v>
      </c>
      <c r="E1325">
        <f t="shared" si="255"/>
        <v>619518</v>
      </c>
      <c r="F1325">
        <f t="shared" si="253"/>
        <v>0</v>
      </c>
    </row>
    <row r="1326" spans="1:6" x14ac:dyDescent="0.25">
      <c r="A1326" t="str">
        <f t="shared" si="254"/>
        <v>Mark Benvenuto</v>
      </c>
      <c r="C1326">
        <v>1.0999999999999999E-2</v>
      </c>
      <c r="D1326" t="s">
        <v>586</v>
      </c>
      <c r="E1326">
        <f t="shared" si="255"/>
        <v>619518</v>
      </c>
      <c r="F1326">
        <f t="shared" si="253"/>
        <v>6814.6979999999994</v>
      </c>
    </row>
    <row r="1327" spans="1:6" x14ac:dyDescent="0.25">
      <c r="A1327" t="str">
        <f t="shared" si="254"/>
        <v>Mark Benvenuto</v>
      </c>
      <c r="C1327">
        <v>6.0000000000000001E-3</v>
      </c>
      <c r="D1327" t="s">
        <v>587</v>
      </c>
      <c r="E1327">
        <f t="shared" si="255"/>
        <v>619518</v>
      </c>
      <c r="F1327">
        <f t="shared" si="253"/>
        <v>3717.1080000000002</v>
      </c>
    </row>
    <row r="1328" spans="1:6" x14ac:dyDescent="0.25">
      <c r="A1328" t="str">
        <f t="shared" si="254"/>
        <v>Mark Benvenuto</v>
      </c>
      <c r="C1328">
        <v>4.0000000000000001E-3</v>
      </c>
      <c r="D1328" t="s">
        <v>588</v>
      </c>
      <c r="E1328">
        <f t="shared" si="255"/>
        <v>619518</v>
      </c>
      <c r="F1328">
        <f t="shared" si="253"/>
        <v>2478.0720000000001</v>
      </c>
    </row>
    <row r="1329" spans="1:6" x14ac:dyDescent="0.25">
      <c r="A1329" t="str">
        <f t="shared" si="254"/>
        <v>Mark Benvenuto</v>
      </c>
      <c r="C1329">
        <v>0</v>
      </c>
      <c r="D1329" t="s">
        <v>589</v>
      </c>
      <c r="E1329">
        <f t="shared" si="255"/>
        <v>619518</v>
      </c>
      <c r="F1329">
        <f t="shared" si="253"/>
        <v>0</v>
      </c>
    </row>
    <row r="1330" spans="1:6" x14ac:dyDescent="0.25">
      <c r="A1330" t="str">
        <f t="shared" si="254"/>
        <v>Mark Benvenuto</v>
      </c>
      <c r="C1330">
        <v>4.0000000000000001E-3</v>
      </c>
      <c r="D1330" t="s">
        <v>590</v>
      </c>
      <c r="E1330">
        <f t="shared" si="255"/>
        <v>619518</v>
      </c>
      <c r="F1330">
        <f t="shared" si="253"/>
        <v>2478.0720000000001</v>
      </c>
    </row>
    <row r="1331" spans="1:6" x14ac:dyDescent="0.25">
      <c r="A1331" t="str">
        <f t="shared" si="254"/>
        <v>Mark Benvenuto</v>
      </c>
      <c r="C1331">
        <v>2.1000000000000001E-2</v>
      </c>
      <c r="D1331" t="s">
        <v>591</v>
      </c>
      <c r="E1331">
        <f t="shared" si="255"/>
        <v>619518</v>
      </c>
      <c r="F1331">
        <f t="shared" si="253"/>
        <v>13009.878000000001</v>
      </c>
    </row>
    <row r="1332" spans="1:6" x14ac:dyDescent="0.25">
      <c r="A1332" t="str">
        <f t="shared" si="254"/>
        <v>Mark Benvenuto</v>
      </c>
      <c r="C1332">
        <v>0</v>
      </c>
      <c r="D1332" t="s">
        <v>592</v>
      </c>
      <c r="E1332">
        <f t="shared" si="255"/>
        <v>619518</v>
      </c>
      <c r="F1332">
        <f t="shared" si="253"/>
        <v>0</v>
      </c>
    </row>
    <row r="1333" spans="1:6" x14ac:dyDescent="0.25">
      <c r="A1333" t="str">
        <f t="shared" si="254"/>
        <v>Mark Benvenuto</v>
      </c>
      <c r="C1333">
        <v>0</v>
      </c>
      <c r="D1333" t="s">
        <v>593</v>
      </c>
      <c r="E1333">
        <f t="shared" si="255"/>
        <v>619518</v>
      </c>
      <c r="F1333">
        <f t="shared" si="253"/>
        <v>0</v>
      </c>
    </row>
    <row r="1334" spans="1:6" x14ac:dyDescent="0.25">
      <c r="A1334" t="str">
        <f t="shared" si="254"/>
        <v>Mark Benvenuto</v>
      </c>
      <c r="C1334">
        <v>0</v>
      </c>
      <c r="D1334" t="s">
        <v>594</v>
      </c>
      <c r="E1334">
        <f t="shared" si="255"/>
        <v>619518</v>
      </c>
      <c r="F1334">
        <f t="shared" si="253"/>
        <v>0</v>
      </c>
    </row>
    <row r="1335" spans="1:6" x14ac:dyDescent="0.25">
      <c r="A1335" t="str">
        <f t="shared" si="254"/>
        <v>Mark Benvenuto</v>
      </c>
      <c r="C1335">
        <v>1E-3</v>
      </c>
      <c r="D1335" t="s">
        <v>595</v>
      </c>
      <c r="E1335">
        <f t="shared" si="255"/>
        <v>619518</v>
      </c>
      <c r="F1335">
        <f t="shared" si="253"/>
        <v>619.51800000000003</v>
      </c>
    </row>
    <row r="1336" spans="1:6" x14ac:dyDescent="0.25">
      <c r="A1336" t="str">
        <f t="shared" si="254"/>
        <v>Mark Benvenuto</v>
      </c>
      <c r="C1336">
        <v>0</v>
      </c>
      <c r="D1336" t="s">
        <v>596</v>
      </c>
      <c r="E1336">
        <f t="shared" si="255"/>
        <v>619518</v>
      </c>
      <c r="F1336">
        <f t="shared" si="253"/>
        <v>0</v>
      </c>
    </row>
    <row r="1337" spans="1:6" x14ac:dyDescent="0.25">
      <c r="A1337" t="str">
        <f t="shared" si="254"/>
        <v>Mark Benvenuto</v>
      </c>
      <c r="C1337">
        <v>0</v>
      </c>
      <c r="D1337" t="s">
        <v>597</v>
      </c>
      <c r="E1337">
        <f t="shared" si="255"/>
        <v>619518</v>
      </c>
      <c r="F1337">
        <f t="shared" si="253"/>
        <v>0</v>
      </c>
    </row>
    <row r="1338" spans="1:6" x14ac:dyDescent="0.25">
      <c r="A1338" t="str">
        <f t="shared" si="254"/>
        <v>Mark Benvenuto</v>
      </c>
      <c r="C1338">
        <v>0</v>
      </c>
      <c r="D1338" t="s">
        <v>598</v>
      </c>
      <c r="E1338">
        <f t="shared" si="255"/>
        <v>619518</v>
      </c>
      <c r="F1338">
        <f t="shared" si="253"/>
        <v>0</v>
      </c>
    </row>
    <row r="1339" spans="1:6" x14ac:dyDescent="0.25">
      <c r="A1339" t="str">
        <f t="shared" si="254"/>
        <v>Mark Benvenuto</v>
      </c>
      <c r="C1339">
        <v>5.0000000000000001E-3</v>
      </c>
      <c r="D1339" t="s">
        <v>599</v>
      </c>
      <c r="E1339">
        <f t="shared" si="255"/>
        <v>619518</v>
      </c>
      <c r="F1339">
        <f t="shared" si="253"/>
        <v>3097.59</v>
      </c>
    </row>
    <row r="1340" spans="1:6" x14ac:dyDescent="0.25">
      <c r="A1340" t="str">
        <f t="shared" si="254"/>
        <v>Mark Benvenuto</v>
      </c>
      <c r="C1340">
        <v>4.0000000000000001E-3</v>
      </c>
      <c r="D1340" t="s">
        <v>600</v>
      </c>
      <c r="E1340">
        <f t="shared" si="255"/>
        <v>619518</v>
      </c>
      <c r="F1340">
        <f t="shared" si="253"/>
        <v>2478.0720000000001</v>
      </c>
    </row>
    <row r="1341" spans="1:6" x14ac:dyDescent="0.25">
      <c r="A1341" t="str">
        <f t="shared" si="254"/>
        <v>Mark Benvenuto</v>
      </c>
      <c r="C1341">
        <v>0</v>
      </c>
      <c r="D1341" t="s">
        <v>601</v>
      </c>
      <c r="E1341">
        <f t="shared" si="255"/>
        <v>619518</v>
      </c>
      <c r="F1341">
        <f t="shared" si="253"/>
        <v>0</v>
      </c>
    </row>
    <row r="1342" spans="1:6" x14ac:dyDescent="0.25">
      <c r="A1342" t="str">
        <f t="shared" si="254"/>
        <v>Mark Benvenuto</v>
      </c>
      <c r="C1342">
        <v>6.0000000000000001E-3</v>
      </c>
      <c r="D1342" t="s">
        <v>602</v>
      </c>
      <c r="E1342">
        <f t="shared" si="255"/>
        <v>619518</v>
      </c>
      <c r="F1342">
        <f t="shared" si="253"/>
        <v>3717.1080000000002</v>
      </c>
    </row>
    <row r="1343" spans="1:6" x14ac:dyDescent="0.25">
      <c r="A1343" t="str">
        <f t="shared" si="254"/>
        <v>Mark Benvenuto</v>
      </c>
      <c r="C1343">
        <v>5.0000000000000001E-3</v>
      </c>
      <c r="D1343" t="s">
        <v>603</v>
      </c>
      <c r="E1343">
        <f t="shared" si="255"/>
        <v>619518</v>
      </c>
      <c r="F1343">
        <f t="shared" si="253"/>
        <v>3097.59</v>
      </c>
    </row>
    <row r="1344" spans="1:6" x14ac:dyDescent="0.25">
      <c r="A1344" t="str">
        <f t="shared" si="254"/>
        <v>Mark Benvenuto</v>
      </c>
      <c r="C1344">
        <v>0</v>
      </c>
      <c r="D1344" t="s">
        <v>604</v>
      </c>
      <c r="E1344">
        <f t="shared" si="255"/>
        <v>619518</v>
      </c>
      <c r="F1344">
        <f t="shared" si="253"/>
        <v>0</v>
      </c>
    </row>
    <row r="1345" spans="1:6" x14ac:dyDescent="0.25">
      <c r="A1345" t="str">
        <f t="shared" si="254"/>
        <v>Mark Benvenuto</v>
      </c>
      <c r="C1345">
        <v>0</v>
      </c>
      <c r="D1345" t="s">
        <v>605</v>
      </c>
      <c r="E1345">
        <f t="shared" si="255"/>
        <v>619518</v>
      </c>
      <c r="F1345">
        <f t="shared" si="253"/>
        <v>0</v>
      </c>
    </row>
    <row r="1346" spans="1:6" x14ac:dyDescent="0.25">
      <c r="A1346" t="str">
        <f t="shared" si="254"/>
        <v>Mark Benvenuto</v>
      </c>
      <c r="C1346">
        <v>1E-3</v>
      </c>
      <c r="D1346" t="s">
        <v>606</v>
      </c>
      <c r="E1346">
        <f t="shared" si="255"/>
        <v>619518</v>
      </c>
      <c r="F1346">
        <f t="shared" si="253"/>
        <v>619.51800000000003</v>
      </c>
    </row>
    <row r="1347" spans="1:6" x14ac:dyDescent="0.25">
      <c r="A1347" t="str">
        <f t="shared" si="254"/>
        <v>Mark Benvenuto</v>
      </c>
      <c r="C1347">
        <v>1E-3</v>
      </c>
      <c r="D1347" t="s">
        <v>607</v>
      </c>
      <c r="E1347">
        <f t="shared" si="255"/>
        <v>619518</v>
      </c>
      <c r="F1347">
        <f t="shared" ref="F1347:F1410" si="256">E1347*C1347</f>
        <v>619.51800000000003</v>
      </c>
    </row>
    <row r="1348" spans="1:6" x14ac:dyDescent="0.25">
      <c r="A1348" t="str">
        <f t="shared" si="254"/>
        <v>Mark Benvenuto</v>
      </c>
      <c r="C1348">
        <v>0</v>
      </c>
      <c r="D1348" t="s">
        <v>608</v>
      </c>
      <c r="E1348">
        <f t="shared" si="255"/>
        <v>619518</v>
      </c>
      <c r="F1348">
        <f t="shared" si="256"/>
        <v>0</v>
      </c>
    </row>
    <row r="1349" spans="1:6" x14ac:dyDescent="0.25">
      <c r="A1349" t="str">
        <f t="shared" si="254"/>
        <v>Mark Benvenuto</v>
      </c>
      <c r="C1349">
        <v>0</v>
      </c>
      <c r="D1349" t="s">
        <v>609</v>
      </c>
      <c r="E1349">
        <f t="shared" si="255"/>
        <v>619518</v>
      </c>
      <c r="F1349">
        <f t="shared" si="256"/>
        <v>0</v>
      </c>
    </row>
    <row r="1350" spans="1:6" x14ac:dyDescent="0.25">
      <c r="A1350" t="s">
        <v>758</v>
      </c>
      <c r="E1350">
        <f t="shared" si="255"/>
        <v>619518</v>
      </c>
      <c r="F1350">
        <f t="shared" si="256"/>
        <v>0</v>
      </c>
    </row>
    <row r="1351" spans="1:6" x14ac:dyDescent="0.25">
      <c r="A1351" t="str">
        <f t="shared" ref="A1351:A1382" si="257">A1350</f>
        <v>Mathias Stearn</v>
      </c>
      <c r="B1351" t="s">
        <v>612</v>
      </c>
      <c r="E1351">
        <v>393</v>
      </c>
      <c r="F1351">
        <f t="shared" si="256"/>
        <v>0</v>
      </c>
    </row>
    <row r="1352" spans="1:6" x14ac:dyDescent="0.25">
      <c r="A1352" t="str">
        <f t="shared" si="257"/>
        <v>Mathias Stearn</v>
      </c>
      <c r="E1352">
        <f t="shared" ref="E1352:E1369" si="258">E1351</f>
        <v>393</v>
      </c>
      <c r="F1352">
        <f t="shared" si="256"/>
        <v>0</v>
      </c>
    </row>
    <row r="1353" spans="1:6" x14ac:dyDescent="0.25">
      <c r="A1353" t="str">
        <f t="shared" si="257"/>
        <v>Mathias Stearn</v>
      </c>
      <c r="C1353">
        <v>0.27400000000000002</v>
      </c>
      <c r="D1353" t="s">
        <v>9</v>
      </c>
      <c r="E1353">
        <f t="shared" si="258"/>
        <v>393</v>
      </c>
      <c r="F1353">
        <f t="shared" si="256"/>
        <v>107.682</v>
      </c>
    </row>
    <row r="1354" spans="1:6" x14ac:dyDescent="0.25">
      <c r="A1354" t="str">
        <f t="shared" si="257"/>
        <v>Mathias Stearn</v>
      </c>
      <c r="C1354">
        <v>1.9E-2</v>
      </c>
      <c r="D1354" t="s">
        <v>18</v>
      </c>
      <c r="E1354">
        <f t="shared" si="258"/>
        <v>393</v>
      </c>
      <c r="F1354">
        <f t="shared" si="256"/>
        <v>7.4669999999999996</v>
      </c>
    </row>
    <row r="1355" spans="1:6" x14ac:dyDescent="0.25">
      <c r="A1355" t="str">
        <f t="shared" si="257"/>
        <v>Mathias Stearn</v>
      </c>
      <c r="C1355">
        <v>6.0000000000000001E-3</v>
      </c>
      <c r="D1355" t="s">
        <v>154</v>
      </c>
      <c r="E1355">
        <f t="shared" si="258"/>
        <v>393</v>
      </c>
      <c r="F1355">
        <f t="shared" si="256"/>
        <v>2.3580000000000001</v>
      </c>
    </row>
    <row r="1356" spans="1:6" x14ac:dyDescent="0.25">
      <c r="A1356" t="str">
        <f t="shared" si="257"/>
        <v>Mathias Stearn</v>
      </c>
      <c r="C1356">
        <v>2E-3</v>
      </c>
      <c r="D1356" t="s">
        <v>613</v>
      </c>
      <c r="E1356">
        <f t="shared" si="258"/>
        <v>393</v>
      </c>
      <c r="F1356">
        <f t="shared" si="256"/>
        <v>0.78600000000000003</v>
      </c>
    </row>
    <row r="1357" spans="1:6" x14ac:dyDescent="0.25">
      <c r="A1357" t="str">
        <f t="shared" si="257"/>
        <v>Mathias Stearn</v>
      </c>
      <c r="C1357">
        <v>2E-3</v>
      </c>
      <c r="D1357" t="s">
        <v>229</v>
      </c>
      <c r="E1357">
        <f t="shared" si="258"/>
        <v>393</v>
      </c>
      <c r="F1357">
        <f t="shared" si="256"/>
        <v>0.78600000000000003</v>
      </c>
    </row>
    <row r="1358" spans="1:6" x14ac:dyDescent="0.25">
      <c r="A1358" t="str">
        <f t="shared" si="257"/>
        <v>Mathias Stearn</v>
      </c>
      <c r="C1358">
        <v>8.0000000000000002E-3</v>
      </c>
      <c r="D1358" t="s">
        <v>130</v>
      </c>
      <c r="E1358">
        <f t="shared" si="258"/>
        <v>393</v>
      </c>
      <c r="F1358">
        <f t="shared" si="256"/>
        <v>3.1440000000000001</v>
      </c>
    </row>
    <row r="1359" spans="1:6" x14ac:dyDescent="0.25">
      <c r="A1359" t="str">
        <f t="shared" si="257"/>
        <v>Mathias Stearn</v>
      </c>
      <c r="C1359">
        <v>2E-3</v>
      </c>
      <c r="D1359" t="s">
        <v>132</v>
      </c>
      <c r="E1359">
        <f t="shared" si="258"/>
        <v>393</v>
      </c>
      <c r="F1359">
        <f t="shared" si="256"/>
        <v>0.78600000000000003</v>
      </c>
    </row>
    <row r="1360" spans="1:6" x14ac:dyDescent="0.25">
      <c r="A1360" t="str">
        <f t="shared" si="257"/>
        <v>Mathias Stearn</v>
      </c>
      <c r="C1360">
        <v>2E-3</v>
      </c>
      <c r="D1360" t="s">
        <v>188</v>
      </c>
      <c r="E1360">
        <f t="shared" si="258"/>
        <v>393</v>
      </c>
      <c r="F1360">
        <f t="shared" si="256"/>
        <v>0.78600000000000003</v>
      </c>
    </row>
    <row r="1361" spans="1:6" x14ac:dyDescent="0.25">
      <c r="A1361" t="str">
        <f t="shared" si="257"/>
        <v>Mathias Stearn</v>
      </c>
      <c r="C1361">
        <v>2E-3</v>
      </c>
      <c r="D1361" t="s">
        <v>152</v>
      </c>
      <c r="E1361">
        <f t="shared" si="258"/>
        <v>393</v>
      </c>
      <c r="F1361">
        <f t="shared" si="256"/>
        <v>0.78600000000000003</v>
      </c>
    </row>
    <row r="1362" spans="1:6" x14ac:dyDescent="0.25">
      <c r="A1362" t="str">
        <f t="shared" si="257"/>
        <v>Mathias Stearn</v>
      </c>
      <c r="C1362">
        <v>4.0000000000000001E-3</v>
      </c>
      <c r="D1362" t="s">
        <v>36</v>
      </c>
      <c r="E1362">
        <f t="shared" si="258"/>
        <v>393</v>
      </c>
      <c r="F1362">
        <f t="shared" si="256"/>
        <v>1.5720000000000001</v>
      </c>
    </row>
    <row r="1363" spans="1:6" x14ac:dyDescent="0.25">
      <c r="A1363" t="str">
        <f t="shared" si="257"/>
        <v>Mathias Stearn</v>
      </c>
      <c r="C1363">
        <v>2E-3</v>
      </c>
      <c r="D1363" t="s">
        <v>45</v>
      </c>
      <c r="E1363">
        <f t="shared" si="258"/>
        <v>393</v>
      </c>
      <c r="F1363">
        <f t="shared" si="256"/>
        <v>0.78600000000000003</v>
      </c>
    </row>
    <row r="1364" spans="1:6" x14ac:dyDescent="0.25">
      <c r="A1364" t="str">
        <f t="shared" si="257"/>
        <v>Mathias Stearn</v>
      </c>
      <c r="C1364">
        <v>2E-3</v>
      </c>
      <c r="D1364" t="s">
        <v>10</v>
      </c>
      <c r="E1364">
        <f t="shared" si="258"/>
        <v>393</v>
      </c>
      <c r="F1364">
        <f t="shared" si="256"/>
        <v>0.78600000000000003</v>
      </c>
    </row>
    <row r="1365" spans="1:6" x14ac:dyDescent="0.25">
      <c r="A1365" t="str">
        <f t="shared" si="257"/>
        <v>Mathias Stearn</v>
      </c>
      <c r="C1365">
        <v>0.65200000000000002</v>
      </c>
      <c r="D1365" t="s">
        <v>15</v>
      </c>
      <c r="E1365">
        <f t="shared" si="258"/>
        <v>393</v>
      </c>
      <c r="F1365">
        <f t="shared" si="256"/>
        <v>256.23599999999999</v>
      </c>
    </row>
    <row r="1366" spans="1:6" x14ac:dyDescent="0.25">
      <c r="A1366" t="str">
        <f t="shared" si="257"/>
        <v>Mathias Stearn</v>
      </c>
      <c r="C1366">
        <v>1.4E-2</v>
      </c>
      <c r="D1366" t="s">
        <v>50</v>
      </c>
      <c r="E1366">
        <f t="shared" si="258"/>
        <v>393</v>
      </c>
      <c r="F1366">
        <f t="shared" si="256"/>
        <v>5.5019999999999998</v>
      </c>
    </row>
    <row r="1367" spans="1:6" x14ac:dyDescent="0.25">
      <c r="A1367" t="str">
        <f t="shared" si="257"/>
        <v>Mathias Stearn</v>
      </c>
      <c r="C1367">
        <v>2E-3</v>
      </c>
      <c r="D1367" t="s">
        <v>43</v>
      </c>
      <c r="E1367">
        <f t="shared" si="258"/>
        <v>393</v>
      </c>
      <c r="F1367">
        <f t="shared" si="256"/>
        <v>0.78600000000000003</v>
      </c>
    </row>
    <row r="1368" spans="1:6" x14ac:dyDescent="0.25">
      <c r="A1368" t="str">
        <f t="shared" si="257"/>
        <v>Mathias Stearn</v>
      </c>
      <c r="C1368">
        <v>2E-3</v>
      </c>
      <c r="D1368" t="s">
        <v>63</v>
      </c>
      <c r="E1368">
        <f t="shared" si="258"/>
        <v>393</v>
      </c>
      <c r="F1368">
        <f t="shared" si="256"/>
        <v>0.78600000000000003</v>
      </c>
    </row>
    <row r="1369" spans="1:6" x14ac:dyDescent="0.25">
      <c r="A1369" t="str">
        <f t="shared" si="257"/>
        <v>Mathias Stearn</v>
      </c>
      <c r="E1369">
        <f t="shared" si="258"/>
        <v>393</v>
      </c>
      <c r="F1369">
        <f t="shared" si="256"/>
        <v>0</v>
      </c>
    </row>
    <row r="1370" spans="1:6" x14ac:dyDescent="0.25">
      <c r="A1370" t="str">
        <f t="shared" si="257"/>
        <v>Mathias Stearn</v>
      </c>
      <c r="B1370" t="s">
        <v>614</v>
      </c>
      <c r="E1370">
        <v>45</v>
      </c>
      <c r="F1370">
        <f t="shared" si="256"/>
        <v>0</v>
      </c>
    </row>
    <row r="1371" spans="1:6" x14ac:dyDescent="0.25">
      <c r="A1371" t="str">
        <f t="shared" si="257"/>
        <v>Mathias Stearn</v>
      </c>
      <c r="E1371">
        <f t="shared" ref="E1371:E1374" si="259">E1370</f>
        <v>45</v>
      </c>
      <c r="F1371">
        <f t="shared" si="256"/>
        <v>0</v>
      </c>
    </row>
    <row r="1372" spans="1:6" x14ac:dyDescent="0.25">
      <c r="A1372" t="str">
        <f t="shared" si="257"/>
        <v>Mathias Stearn</v>
      </c>
      <c r="C1372">
        <v>0.26100000000000001</v>
      </c>
      <c r="D1372" t="s">
        <v>159</v>
      </c>
      <c r="E1372">
        <f t="shared" si="259"/>
        <v>45</v>
      </c>
      <c r="F1372">
        <f t="shared" si="256"/>
        <v>11.745000000000001</v>
      </c>
    </row>
    <row r="1373" spans="1:6" x14ac:dyDescent="0.25">
      <c r="A1373" t="str">
        <f t="shared" si="257"/>
        <v>Mathias Stearn</v>
      </c>
      <c r="C1373">
        <v>0.73799999999999999</v>
      </c>
      <c r="D1373" t="s">
        <v>14</v>
      </c>
      <c r="E1373">
        <f t="shared" si="259"/>
        <v>45</v>
      </c>
      <c r="F1373">
        <f t="shared" si="256"/>
        <v>33.21</v>
      </c>
    </row>
    <row r="1374" spans="1:6" x14ac:dyDescent="0.25">
      <c r="A1374" t="str">
        <f t="shared" si="257"/>
        <v>Mathias Stearn</v>
      </c>
      <c r="E1374">
        <f t="shared" si="259"/>
        <v>45</v>
      </c>
      <c r="F1374">
        <f t="shared" si="256"/>
        <v>0</v>
      </c>
    </row>
    <row r="1375" spans="1:6" x14ac:dyDescent="0.25">
      <c r="A1375" t="str">
        <f t="shared" si="257"/>
        <v>Mathias Stearn</v>
      </c>
      <c r="B1375" t="s">
        <v>615</v>
      </c>
      <c r="E1375">
        <v>139</v>
      </c>
      <c r="F1375">
        <f t="shared" si="256"/>
        <v>0</v>
      </c>
    </row>
    <row r="1376" spans="1:6" x14ac:dyDescent="0.25">
      <c r="A1376" t="str">
        <f t="shared" si="257"/>
        <v>Mathias Stearn</v>
      </c>
      <c r="E1376">
        <f t="shared" ref="E1376:E1381" si="260">E1375</f>
        <v>139</v>
      </c>
      <c r="F1376">
        <f t="shared" si="256"/>
        <v>0</v>
      </c>
    </row>
    <row r="1377" spans="1:6" x14ac:dyDescent="0.25">
      <c r="A1377" t="str">
        <f t="shared" si="257"/>
        <v>Mathias Stearn</v>
      </c>
      <c r="C1377">
        <v>0.29399999999999998</v>
      </c>
      <c r="D1377" t="s">
        <v>154</v>
      </c>
      <c r="E1377">
        <f t="shared" si="260"/>
        <v>139</v>
      </c>
      <c r="F1377">
        <f t="shared" si="256"/>
        <v>40.866</v>
      </c>
    </row>
    <row r="1378" spans="1:6" x14ac:dyDescent="0.25">
      <c r="A1378" t="str">
        <f t="shared" si="257"/>
        <v>Mathias Stearn</v>
      </c>
      <c r="C1378">
        <v>0.104</v>
      </c>
      <c r="D1378" t="s">
        <v>130</v>
      </c>
      <c r="E1378">
        <f t="shared" si="260"/>
        <v>139</v>
      </c>
      <c r="F1378">
        <f t="shared" si="256"/>
        <v>14.456</v>
      </c>
    </row>
    <row r="1379" spans="1:6" x14ac:dyDescent="0.25">
      <c r="A1379" t="str">
        <f t="shared" si="257"/>
        <v>Mathias Stearn</v>
      </c>
      <c r="C1379">
        <v>0.33400000000000002</v>
      </c>
      <c r="D1379" t="s">
        <v>159</v>
      </c>
      <c r="E1379">
        <f t="shared" si="260"/>
        <v>139</v>
      </c>
      <c r="F1379">
        <f t="shared" si="256"/>
        <v>46.426000000000002</v>
      </c>
    </row>
    <row r="1380" spans="1:6" x14ac:dyDescent="0.25">
      <c r="A1380" t="str">
        <f t="shared" si="257"/>
        <v>Mathias Stearn</v>
      </c>
      <c r="C1380">
        <v>0.26500000000000001</v>
      </c>
      <c r="D1380" t="s">
        <v>12</v>
      </c>
      <c r="E1380">
        <f t="shared" si="260"/>
        <v>139</v>
      </c>
      <c r="F1380">
        <f t="shared" si="256"/>
        <v>36.835000000000001</v>
      </c>
    </row>
    <row r="1381" spans="1:6" x14ac:dyDescent="0.25">
      <c r="A1381" t="str">
        <f t="shared" si="257"/>
        <v>Mathias Stearn</v>
      </c>
      <c r="E1381">
        <f t="shared" si="260"/>
        <v>139</v>
      </c>
      <c r="F1381">
        <f t="shared" si="256"/>
        <v>0</v>
      </c>
    </row>
    <row r="1382" spans="1:6" x14ac:dyDescent="0.25">
      <c r="A1382" t="str">
        <f t="shared" si="257"/>
        <v>Mathias Stearn</v>
      </c>
      <c r="B1382" t="s">
        <v>616</v>
      </c>
      <c r="E1382">
        <v>7</v>
      </c>
      <c r="F1382">
        <f t="shared" si="256"/>
        <v>0</v>
      </c>
    </row>
    <row r="1383" spans="1:6" x14ac:dyDescent="0.25">
      <c r="A1383" t="str">
        <f t="shared" ref="A1383:A1414" si="261">A1382</f>
        <v>Mathias Stearn</v>
      </c>
      <c r="E1383">
        <f t="shared" ref="E1383:E1385" si="262">E1382</f>
        <v>7</v>
      </c>
      <c r="F1383">
        <f t="shared" si="256"/>
        <v>0</v>
      </c>
    </row>
    <row r="1384" spans="1:6" x14ac:dyDescent="0.25">
      <c r="A1384" t="str">
        <f t="shared" si="261"/>
        <v>Mathias Stearn</v>
      </c>
      <c r="C1384">
        <v>1</v>
      </c>
      <c r="D1384" t="s">
        <v>154</v>
      </c>
      <c r="E1384">
        <f t="shared" si="262"/>
        <v>7</v>
      </c>
      <c r="F1384">
        <f t="shared" si="256"/>
        <v>7</v>
      </c>
    </row>
    <row r="1385" spans="1:6" x14ac:dyDescent="0.25">
      <c r="A1385" t="str">
        <f t="shared" si="261"/>
        <v>Mathias Stearn</v>
      </c>
      <c r="E1385">
        <f t="shared" si="262"/>
        <v>7</v>
      </c>
      <c r="F1385">
        <f t="shared" si="256"/>
        <v>0</v>
      </c>
    </row>
    <row r="1386" spans="1:6" x14ac:dyDescent="0.25">
      <c r="A1386" t="str">
        <f t="shared" si="261"/>
        <v>Mathias Stearn</v>
      </c>
      <c r="B1386" t="s">
        <v>617</v>
      </c>
      <c r="E1386">
        <v>643</v>
      </c>
      <c r="F1386">
        <f t="shared" si="256"/>
        <v>0</v>
      </c>
    </row>
    <row r="1387" spans="1:6" x14ac:dyDescent="0.25">
      <c r="A1387" t="str">
        <f t="shared" si="261"/>
        <v>Mathias Stearn</v>
      </c>
      <c r="E1387">
        <f t="shared" ref="E1387:E1390" si="263">E1386</f>
        <v>643</v>
      </c>
      <c r="F1387">
        <f t="shared" si="256"/>
        <v>0</v>
      </c>
    </row>
    <row r="1388" spans="1:6" x14ac:dyDescent="0.25">
      <c r="A1388" t="str">
        <f t="shared" si="261"/>
        <v>Mathias Stearn</v>
      </c>
      <c r="C1388">
        <v>1.4999999999999999E-2</v>
      </c>
      <c r="D1388" t="s">
        <v>154</v>
      </c>
      <c r="E1388">
        <f t="shared" si="263"/>
        <v>643</v>
      </c>
      <c r="F1388">
        <f t="shared" si="256"/>
        <v>9.6449999999999996</v>
      </c>
    </row>
    <row r="1389" spans="1:6" x14ac:dyDescent="0.25">
      <c r="A1389" t="str">
        <f t="shared" si="261"/>
        <v>Mathias Stearn</v>
      </c>
      <c r="C1389">
        <v>0.98399999999999999</v>
      </c>
      <c r="D1389" t="s">
        <v>159</v>
      </c>
      <c r="E1389">
        <f t="shared" si="263"/>
        <v>643</v>
      </c>
      <c r="F1389">
        <f t="shared" si="256"/>
        <v>632.71199999999999</v>
      </c>
    </row>
    <row r="1390" spans="1:6" x14ac:dyDescent="0.25">
      <c r="A1390" t="str">
        <f t="shared" si="261"/>
        <v>Mathias Stearn</v>
      </c>
      <c r="E1390">
        <f t="shared" si="263"/>
        <v>643</v>
      </c>
      <c r="F1390">
        <f t="shared" si="256"/>
        <v>0</v>
      </c>
    </row>
    <row r="1391" spans="1:6" x14ac:dyDescent="0.25">
      <c r="A1391" t="str">
        <f t="shared" si="261"/>
        <v>Mathias Stearn</v>
      </c>
      <c r="B1391" t="s">
        <v>618</v>
      </c>
      <c r="E1391">
        <v>148</v>
      </c>
      <c r="F1391">
        <f t="shared" si="256"/>
        <v>0</v>
      </c>
    </row>
    <row r="1392" spans="1:6" x14ac:dyDescent="0.25">
      <c r="A1392" t="str">
        <f t="shared" si="261"/>
        <v>Mathias Stearn</v>
      </c>
      <c r="E1392">
        <f t="shared" ref="E1392:E1397" si="264">E1391</f>
        <v>148</v>
      </c>
      <c r="F1392">
        <f t="shared" si="256"/>
        <v>0</v>
      </c>
    </row>
    <row r="1393" spans="1:6" x14ac:dyDescent="0.25">
      <c r="A1393" t="str">
        <f t="shared" si="261"/>
        <v>Mathias Stearn</v>
      </c>
      <c r="C1393">
        <v>0.627</v>
      </c>
      <c r="D1393" t="s">
        <v>130</v>
      </c>
      <c r="E1393">
        <f t="shared" si="264"/>
        <v>148</v>
      </c>
      <c r="F1393">
        <f t="shared" si="256"/>
        <v>92.796000000000006</v>
      </c>
    </row>
    <row r="1394" spans="1:6" x14ac:dyDescent="0.25">
      <c r="A1394" t="str">
        <f t="shared" si="261"/>
        <v>Mathias Stearn</v>
      </c>
      <c r="C1394">
        <v>7.0999999999999994E-2</v>
      </c>
      <c r="D1394" t="s">
        <v>159</v>
      </c>
      <c r="E1394">
        <f t="shared" si="264"/>
        <v>148</v>
      </c>
      <c r="F1394">
        <f t="shared" si="256"/>
        <v>10.507999999999999</v>
      </c>
    </row>
    <row r="1395" spans="1:6" x14ac:dyDescent="0.25">
      <c r="A1395" t="str">
        <f t="shared" si="261"/>
        <v>Mathias Stearn</v>
      </c>
      <c r="C1395">
        <v>0.16300000000000001</v>
      </c>
      <c r="D1395" t="s">
        <v>10</v>
      </c>
      <c r="E1395">
        <f t="shared" si="264"/>
        <v>148</v>
      </c>
      <c r="F1395">
        <f t="shared" si="256"/>
        <v>24.124000000000002</v>
      </c>
    </row>
    <row r="1396" spans="1:6" x14ac:dyDescent="0.25">
      <c r="A1396" t="str">
        <f t="shared" si="261"/>
        <v>Mathias Stearn</v>
      </c>
      <c r="C1396">
        <v>0.13600000000000001</v>
      </c>
      <c r="D1396" t="s">
        <v>12</v>
      </c>
      <c r="E1396">
        <f t="shared" si="264"/>
        <v>148</v>
      </c>
      <c r="F1396">
        <f t="shared" si="256"/>
        <v>20.128</v>
      </c>
    </row>
    <row r="1397" spans="1:6" x14ac:dyDescent="0.25">
      <c r="A1397" t="str">
        <f t="shared" si="261"/>
        <v>Mathias Stearn</v>
      </c>
      <c r="E1397">
        <f t="shared" si="264"/>
        <v>148</v>
      </c>
      <c r="F1397">
        <f t="shared" si="256"/>
        <v>0</v>
      </c>
    </row>
    <row r="1398" spans="1:6" x14ac:dyDescent="0.25">
      <c r="A1398" t="str">
        <f t="shared" si="261"/>
        <v>Mathias Stearn</v>
      </c>
      <c r="B1398" t="s">
        <v>619</v>
      </c>
      <c r="E1398">
        <v>146</v>
      </c>
      <c r="F1398">
        <f t="shared" si="256"/>
        <v>0</v>
      </c>
    </row>
    <row r="1399" spans="1:6" x14ac:dyDescent="0.25">
      <c r="A1399" t="str">
        <f t="shared" si="261"/>
        <v>Mathias Stearn</v>
      </c>
      <c r="E1399">
        <f t="shared" ref="E1399:E1404" si="265">E1398</f>
        <v>146</v>
      </c>
      <c r="F1399">
        <f t="shared" si="256"/>
        <v>0</v>
      </c>
    </row>
    <row r="1400" spans="1:6" x14ac:dyDescent="0.25">
      <c r="A1400" t="str">
        <f t="shared" si="261"/>
        <v>Mathias Stearn</v>
      </c>
      <c r="C1400">
        <v>0.64</v>
      </c>
      <c r="D1400" t="s">
        <v>130</v>
      </c>
      <c r="E1400">
        <f t="shared" si="265"/>
        <v>146</v>
      </c>
      <c r="F1400">
        <f t="shared" si="256"/>
        <v>93.44</v>
      </c>
    </row>
    <row r="1401" spans="1:6" x14ac:dyDescent="0.25">
      <c r="A1401" t="str">
        <f t="shared" si="261"/>
        <v>Mathias Stearn</v>
      </c>
      <c r="C1401">
        <v>7.1999999999999995E-2</v>
      </c>
      <c r="D1401" t="s">
        <v>159</v>
      </c>
      <c r="E1401">
        <f t="shared" si="265"/>
        <v>146</v>
      </c>
      <c r="F1401">
        <f t="shared" si="256"/>
        <v>10.511999999999999</v>
      </c>
    </row>
    <row r="1402" spans="1:6" x14ac:dyDescent="0.25">
      <c r="A1402" t="str">
        <f t="shared" si="261"/>
        <v>Mathias Stearn</v>
      </c>
      <c r="C1402">
        <v>0.16700000000000001</v>
      </c>
      <c r="D1402" t="s">
        <v>10</v>
      </c>
      <c r="E1402">
        <f t="shared" si="265"/>
        <v>146</v>
      </c>
      <c r="F1402">
        <f t="shared" si="256"/>
        <v>24.382000000000001</v>
      </c>
    </row>
    <row r="1403" spans="1:6" x14ac:dyDescent="0.25">
      <c r="A1403" t="str">
        <f t="shared" si="261"/>
        <v>Mathias Stearn</v>
      </c>
      <c r="C1403">
        <v>0.11899999999999999</v>
      </c>
      <c r="D1403" t="s">
        <v>12</v>
      </c>
      <c r="E1403">
        <f t="shared" si="265"/>
        <v>146</v>
      </c>
      <c r="F1403">
        <f t="shared" si="256"/>
        <v>17.373999999999999</v>
      </c>
    </row>
    <row r="1404" spans="1:6" x14ac:dyDescent="0.25">
      <c r="A1404" t="str">
        <f t="shared" si="261"/>
        <v>Mathias Stearn</v>
      </c>
      <c r="E1404">
        <f t="shared" si="265"/>
        <v>146</v>
      </c>
      <c r="F1404">
        <f t="shared" si="256"/>
        <v>0</v>
      </c>
    </row>
    <row r="1405" spans="1:6" x14ac:dyDescent="0.25">
      <c r="A1405" t="str">
        <f t="shared" si="261"/>
        <v>Mathias Stearn</v>
      </c>
      <c r="B1405" t="s">
        <v>620</v>
      </c>
      <c r="E1405">
        <v>442</v>
      </c>
      <c r="F1405">
        <f t="shared" si="256"/>
        <v>0</v>
      </c>
    </row>
    <row r="1406" spans="1:6" x14ac:dyDescent="0.25">
      <c r="A1406" t="str">
        <f t="shared" si="261"/>
        <v>Mathias Stearn</v>
      </c>
      <c r="E1406">
        <f t="shared" ref="E1406:E1410" si="266">E1405</f>
        <v>442</v>
      </c>
      <c r="F1406">
        <f t="shared" si="256"/>
        <v>0</v>
      </c>
    </row>
    <row r="1407" spans="1:6" x14ac:dyDescent="0.25">
      <c r="A1407" t="str">
        <f t="shared" si="261"/>
        <v>Mathias Stearn</v>
      </c>
      <c r="C1407">
        <v>3.4000000000000002E-2</v>
      </c>
      <c r="D1407" t="s">
        <v>154</v>
      </c>
      <c r="E1407">
        <f t="shared" si="266"/>
        <v>442</v>
      </c>
      <c r="F1407">
        <f t="shared" si="256"/>
        <v>15.028</v>
      </c>
    </row>
    <row r="1408" spans="1:6" x14ac:dyDescent="0.25">
      <c r="A1408" t="str">
        <f t="shared" si="261"/>
        <v>Mathias Stearn</v>
      </c>
      <c r="C1408">
        <v>0.34599999999999997</v>
      </c>
      <c r="D1408" t="s">
        <v>130</v>
      </c>
      <c r="E1408">
        <f t="shared" si="266"/>
        <v>442</v>
      </c>
      <c r="F1408">
        <f t="shared" si="256"/>
        <v>152.93199999999999</v>
      </c>
    </row>
    <row r="1409" spans="1:6" x14ac:dyDescent="0.25">
      <c r="A1409" t="str">
        <f t="shared" si="261"/>
        <v>Mathias Stearn</v>
      </c>
      <c r="C1409">
        <v>0.61799999999999999</v>
      </c>
      <c r="D1409" t="s">
        <v>12</v>
      </c>
      <c r="E1409">
        <f t="shared" si="266"/>
        <v>442</v>
      </c>
      <c r="F1409">
        <f t="shared" si="256"/>
        <v>273.15600000000001</v>
      </c>
    </row>
    <row r="1410" spans="1:6" x14ac:dyDescent="0.25">
      <c r="A1410" t="str">
        <f t="shared" si="261"/>
        <v>Mathias Stearn</v>
      </c>
      <c r="E1410">
        <f t="shared" si="266"/>
        <v>442</v>
      </c>
      <c r="F1410">
        <f t="shared" si="256"/>
        <v>0</v>
      </c>
    </row>
    <row r="1411" spans="1:6" x14ac:dyDescent="0.25">
      <c r="A1411" t="str">
        <f t="shared" si="261"/>
        <v>Mathias Stearn</v>
      </c>
      <c r="B1411" t="s">
        <v>621</v>
      </c>
      <c r="E1411">
        <v>230</v>
      </c>
      <c r="F1411">
        <f t="shared" ref="F1411:F1474" si="267">E1411*C1411</f>
        <v>0</v>
      </c>
    </row>
    <row r="1412" spans="1:6" x14ac:dyDescent="0.25">
      <c r="A1412" t="str">
        <f t="shared" si="261"/>
        <v>Mathias Stearn</v>
      </c>
      <c r="E1412">
        <f t="shared" ref="E1412:E1416" si="268">E1411</f>
        <v>230</v>
      </c>
      <c r="F1412">
        <f t="shared" si="267"/>
        <v>0</v>
      </c>
    </row>
    <row r="1413" spans="1:6" x14ac:dyDescent="0.25">
      <c r="A1413" t="str">
        <f t="shared" si="261"/>
        <v>Mathias Stearn</v>
      </c>
      <c r="C1413">
        <v>0.50700000000000001</v>
      </c>
      <c r="D1413" t="s">
        <v>10</v>
      </c>
      <c r="E1413">
        <f t="shared" si="268"/>
        <v>230</v>
      </c>
      <c r="F1413">
        <f t="shared" si="267"/>
        <v>116.61</v>
      </c>
    </row>
    <row r="1414" spans="1:6" x14ac:dyDescent="0.25">
      <c r="A1414" t="str">
        <f t="shared" si="261"/>
        <v>Mathias Stearn</v>
      </c>
      <c r="C1414">
        <v>0.41099999999999998</v>
      </c>
      <c r="D1414" t="s">
        <v>11</v>
      </c>
      <c r="E1414">
        <f t="shared" si="268"/>
        <v>230</v>
      </c>
      <c r="F1414">
        <f t="shared" si="267"/>
        <v>94.53</v>
      </c>
    </row>
    <row r="1415" spans="1:6" x14ac:dyDescent="0.25">
      <c r="A1415" t="str">
        <f t="shared" ref="A1415:A1421" si="269">A1414</f>
        <v>Mathias Stearn</v>
      </c>
      <c r="C1415">
        <v>8.1000000000000003E-2</v>
      </c>
      <c r="D1415" t="s">
        <v>13</v>
      </c>
      <c r="E1415">
        <f t="shared" si="268"/>
        <v>230</v>
      </c>
      <c r="F1415">
        <f t="shared" si="267"/>
        <v>18.63</v>
      </c>
    </row>
    <row r="1416" spans="1:6" x14ac:dyDescent="0.25">
      <c r="A1416" t="str">
        <f t="shared" si="269"/>
        <v>Mathias Stearn</v>
      </c>
      <c r="E1416">
        <f t="shared" si="268"/>
        <v>230</v>
      </c>
      <c r="F1416">
        <f t="shared" si="267"/>
        <v>0</v>
      </c>
    </row>
    <row r="1417" spans="1:6" x14ac:dyDescent="0.25">
      <c r="A1417" t="str">
        <f t="shared" si="269"/>
        <v>Mathias Stearn</v>
      </c>
      <c r="B1417" t="s">
        <v>622</v>
      </c>
      <c r="E1417">
        <v>35</v>
      </c>
      <c r="F1417">
        <f t="shared" si="267"/>
        <v>0</v>
      </c>
    </row>
    <row r="1418" spans="1:6" x14ac:dyDescent="0.25">
      <c r="A1418" t="str">
        <f t="shared" si="269"/>
        <v>Mathias Stearn</v>
      </c>
      <c r="E1418">
        <f t="shared" ref="E1418:E1422" si="270">E1417</f>
        <v>35</v>
      </c>
      <c r="F1418">
        <f t="shared" si="267"/>
        <v>0</v>
      </c>
    </row>
    <row r="1419" spans="1:6" x14ac:dyDescent="0.25">
      <c r="A1419" t="str">
        <f t="shared" si="269"/>
        <v>Mathias Stearn</v>
      </c>
      <c r="C1419">
        <v>0.48099999999999998</v>
      </c>
      <c r="D1419" t="s">
        <v>26</v>
      </c>
      <c r="E1419">
        <f t="shared" si="270"/>
        <v>35</v>
      </c>
      <c r="F1419">
        <f t="shared" si="267"/>
        <v>16.835000000000001</v>
      </c>
    </row>
    <row r="1420" spans="1:6" x14ac:dyDescent="0.25">
      <c r="A1420" t="str">
        <f t="shared" si="269"/>
        <v>Mathias Stearn</v>
      </c>
      <c r="C1420">
        <v>6.2E-2</v>
      </c>
      <c r="D1420" t="s">
        <v>109</v>
      </c>
      <c r="E1420">
        <f t="shared" si="270"/>
        <v>35</v>
      </c>
      <c r="F1420">
        <f t="shared" si="267"/>
        <v>2.17</v>
      </c>
    </row>
    <row r="1421" spans="1:6" x14ac:dyDescent="0.25">
      <c r="A1421" t="str">
        <f t="shared" si="269"/>
        <v>Mathias Stearn</v>
      </c>
      <c r="C1421">
        <v>0.45600000000000002</v>
      </c>
      <c r="D1421" t="s">
        <v>15</v>
      </c>
      <c r="E1421">
        <f t="shared" si="270"/>
        <v>35</v>
      </c>
      <c r="F1421">
        <f t="shared" si="267"/>
        <v>15.96</v>
      </c>
    </row>
    <row r="1422" spans="1:6" x14ac:dyDescent="0.25">
      <c r="A1422" t="s">
        <v>623</v>
      </c>
      <c r="E1422">
        <f t="shared" si="270"/>
        <v>35</v>
      </c>
      <c r="F1422">
        <f t="shared" si="267"/>
        <v>0</v>
      </c>
    </row>
    <row r="1423" spans="1:6" x14ac:dyDescent="0.25">
      <c r="A1423" t="str">
        <f t="shared" ref="A1423:A1454" si="271">A1422</f>
        <v>matt</v>
      </c>
      <c r="B1423" t="s">
        <v>625</v>
      </c>
      <c r="E1423">
        <v>108</v>
      </c>
      <c r="F1423">
        <f t="shared" si="267"/>
        <v>0</v>
      </c>
    </row>
    <row r="1424" spans="1:6" x14ac:dyDescent="0.25">
      <c r="A1424" t="str">
        <f t="shared" si="271"/>
        <v>matt</v>
      </c>
      <c r="E1424">
        <f t="shared" ref="E1424:E1430" si="272">E1423</f>
        <v>108</v>
      </c>
      <c r="F1424">
        <f t="shared" si="267"/>
        <v>0</v>
      </c>
    </row>
    <row r="1425" spans="1:6" x14ac:dyDescent="0.25">
      <c r="A1425" t="str">
        <f t="shared" si="271"/>
        <v>matt</v>
      </c>
      <c r="C1425">
        <v>0.17499999999999999</v>
      </c>
      <c r="D1425" t="s">
        <v>18</v>
      </c>
      <c r="E1425">
        <f t="shared" si="272"/>
        <v>108</v>
      </c>
      <c r="F1425">
        <f t="shared" si="267"/>
        <v>18.899999999999999</v>
      </c>
    </row>
    <row r="1426" spans="1:6" x14ac:dyDescent="0.25">
      <c r="A1426" t="str">
        <f t="shared" si="271"/>
        <v>matt</v>
      </c>
      <c r="C1426">
        <v>0.73399999999999999</v>
      </c>
      <c r="D1426" t="s">
        <v>36</v>
      </c>
      <c r="E1426">
        <f t="shared" si="272"/>
        <v>108</v>
      </c>
      <c r="F1426">
        <f t="shared" si="267"/>
        <v>79.271999999999991</v>
      </c>
    </row>
    <row r="1427" spans="1:6" x14ac:dyDescent="0.25">
      <c r="A1427" t="str">
        <f t="shared" si="271"/>
        <v>matt</v>
      </c>
      <c r="C1427">
        <v>3.5999999999999997E-2</v>
      </c>
      <c r="D1427" t="s">
        <v>15</v>
      </c>
      <c r="E1427">
        <f t="shared" si="272"/>
        <v>108</v>
      </c>
      <c r="F1427">
        <f t="shared" si="267"/>
        <v>3.8879999999999999</v>
      </c>
    </row>
    <row r="1428" spans="1:6" x14ac:dyDescent="0.25">
      <c r="A1428" t="str">
        <f t="shared" si="271"/>
        <v>matt</v>
      </c>
      <c r="C1428">
        <v>2.4E-2</v>
      </c>
      <c r="D1428" t="s">
        <v>50</v>
      </c>
      <c r="E1428">
        <f t="shared" si="272"/>
        <v>108</v>
      </c>
      <c r="F1428">
        <f t="shared" si="267"/>
        <v>2.5920000000000001</v>
      </c>
    </row>
    <row r="1429" spans="1:6" x14ac:dyDescent="0.25">
      <c r="A1429" t="str">
        <f t="shared" si="271"/>
        <v>matt</v>
      </c>
      <c r="C1429">
        <v>2.9000000000000001E-2</v>
      </c>
      <c r="D1429" t="s">
        <v>41</v>
      </c>
      <c r="E1429">
        <f t="shared" si="272"/>
        <v>108</v>
      </c>
      <c r="F1429">
        <f t="shared" si="267"/>
        <v>3.1320000000000001</v>
      </c>
    </row>
    <row r="1430" spans="1:6" x14ac:dyDescent="0.25">
      <c r="A1430" t="str">
        <f t="shared" si="271"/>
        <v>matt</v>
      </c>
      <c r="E1430">
        <f t="shared" si="272"/>
        <v>108</v>
      </c>
      <c r="F1430">
        <f t="shared" si="267"/>
        <v>0</v>
      </c>
    </row>
    <row r="1431" spans="1:6" x14ac:dyDescent="0.25">
      <c r="A1431" t="str">
        <f t="shared" si="271"/>
        <v>matt</v>
      </c>
      <c r="B1431" t="s">
        <v>626</v>
      </c>
      <c r="E1431">
        <v>4</v>
      </c>
      <c r="F1431">
        <f t="shared" si="267"/>
        <v>0</v>
      </c>
    </row>
    <row r="1432" spans="1:6" x14ac:dyDescent="0.25">
      <c r="A1432" t="str">
        <f t="shared" si="271"/>
        <v>matt</v>
      </c>
      <c r="E1432">
        <f t="shared" ref="E1432:E1434" si="273">E1431</f>
        <v>4</v>
      </c>
      <c r="F1432">
        <f t="shared" si="267"/>
        <v>0</v>
      </c>
    </row>
    <row r="1433" spans="1:6" x14ac:dyDescent="0.25">
      <c r="A1433" t="str">
        <f t="shared" si="271"/>
        <v>matt</v>
      </c>
      <c r="C1433">
        <v>1</v>
      </c>
      <c r="D1433" t="s">
        <v>106</v>
      </c>
      <c r="E1433">
        <f t="shared" si="273"/>
        <v>4</v>
      </c>
      <c r="F1433">
        <f t="shared" si="267"/>
        <v>4</v>
      </c>
    </row>
    <row r="1434" spans="1:6" x14ac:dyDescent="0.25">
      <c r="A1434" t="str">
        <f t="shared" si="271"/>
        <v>matt</v>
      </c>
      <c r="E1434">
        <f t="shared" si="273"/>
        <v>4</v>
      </c>
      <c r="F1434">
        <f t="shared" si="267"/>
        <v>0</v>
      </c>
    </row>
    <row r="1435" spans="1:6" x14ac:dyDescent="0.25">
      <c r="A1435" t="str">
        <f t="shared" si="271"/>
        <v>matt</v>
      </c>
      <c r="B1435" t="s">
        <v>627</v>
      </c>
      <c r="E1435">
        <v>2</v>
      </c>
      <c r="F1435">
        <f t="shared" si="267"/>
        <v>0</v>
      </c>
    </row>
    <row r="1436" spans="1:6" x14ac:dyDescent="0.25">
      <c r="A1436" t="str">
        <f t="shared" si="271"/>
        <v>matt</v>
      </c>
      <c r="E1436">
        <f t="shared" ref="E1436:E1438" si="274">E1435</f>
        <v>2</v>
      </c>
      <c r="F1436">
        <f t="shared" si="267"/>
        <v>0</v>
      </c>
    </row>
    <row r="1437" spans="1:6" x14ac:dyDescent="0.25">
      <c r="A1437" t="str">
        <f t="shared" si="271"/>
        <v>matt</v>
      </c>
      <c r="C1437">
        <v>1</v>
      </c>
      <c r="D1437" t="s">
        <v>33</v>
      </c>
      <c r="E1437">
        <f t="shared" si="274"/>
        <v>2</v>
      </c>
      <c r="F1437">
        <f t="shared" si="267"/>
        <v>2</v>
      </c>
    </row>
    <row r="1438" spans="1:6" x14ac:dyDescent="0.25">
      <c r="A1438" t="str">
        <f t="shared" si="271"/>
        <v>matt</v>
      </c>
      <c r="E1438">
        <f t="shared" si="274"/>
        <v>2</v>
      </c>
      <c r="F1438">
        <f t="shared" si="267"/>
        <v>0</v>
      </c>
    </row>
    <row r="1439" spans="1:6" x14ac:dyDescent="0.25">
      <c r="A1439" t="str">
        <f t="shared" si="271"/>
        <v>matt</v>
      </c>
      <c r="B1439" t="s">
        <v>628</v>
      </c>
      <c r="E1439">
        <v>139</v>
      </c>
      <c r="F1439">
        <f t="shared" si="267"/>
        <v>0</v>
      </c>
    </row>
    <row r="1440" spans="1:6" x14ac:dyDescent="0.25">
      <c r="A1440" t="str">
        <f t="shared" si="271"/>
        <v>matt</v>
      </c>
      <c r="E1440">
        <f t="shared" ref="E1440:E1442" si="275">E1439</f>
        <v>139</v>
      </c>
      <c r="F1440">
        <f t="shared" si="267"/>
        <v>0</v>
      </c>
    </row>
    <row r="1441" spans="1:6" x14ac:dyDescent="0.25">
      <c r="A1441" t="str">
        <f t="shared" si="271"/>
        <v>matt</v>
      </c>
      <c r="C1441">
        <v>1</v>
      </c>
      <c r="D1441" t="s">
        <v>36</v>
      </c>
      <c r="E1441">
        <f t="shared" si="275"/>
        <v>139</v>
      </c>
      <c r="F1441">
        <f t="shared" si="267"/>
        <v>139</v>
      </c>
    </row>
    <row r="1442" spans="1:6" x14ac:dyDescent="0.25">
      <c r="A1442" t="str">
        <f t="shared" si="271"/>
        <v>matt</v>
      </c>
      <c r="E1442">
        <f t="shared" si="275"/>
        <v>139</v>
      </c>
      <c r="F1442">
        <f t="shared" si="267"/>
        <v>0</v>
      </c>
    </row>
    <row r="1443" spans="1:6" x14ac:dyDescent="0.25">
      <c r="A1443" t="str">
        <f t="shared" si="271"/>
        <v>matt</v>
      </c>
      <c r="B1443" t="s">
        <v>629</v>
      </c>
      <c r="E1443">
        <v>103</v>
      </c>
      <c r="F1443">
        <f t="shared" si="267"/>
        <v>0</v>
      </c>
    </row>
    <row r="1444" spans="1:6" x14ac:dyDescent="0.25">
      <c r="A1444" t="str">
        <f t="shared" si="271"/>
        <v>matt</v>
      </c>
      <c r="E1444">
        <f t="shared" ref="E1444:E1446" si="276">E1443</f>
        <v>103</v>
      </c>
      <c r="F1444">
        <f t="shared" si="267"/>
        <v>0</v>
      </c>
    </row>
    <row r="1445" spans="1:6" x14ac:dyDescent="0.25">
      <c r="A1445" t="str">
        <f t="shared" si="271"/>
        <v>matt</v>
      </c>
      <c r="C1445">
        <v>1</v>
      </c>
      <c r="D1445" t="s">
        <v>36</v>
      </c>
      <c r="E1445">
        <f t="shared" si="276"/>
        <v>103</v>
      </c>
      <c r="F1445">
        <f t="shared" si="267"/>
        <v>103</v>
      </c>
    </row>
    <row r="1446" spans="1:6" x14ac:dyDescent="0.25">
      <c r="A1446" t="str">
        <f t="shared" si="271"/>
        <v>matt</v>
      </c>
      <c r="E1446">
        <f t="shared" si="276"/>
        <v>103</v>
      </c>
      <c r="F1446">
        <f t="shared" si="267"/>
        <v>0</v>
      </c>
    </row>
    <row r="1447" spans="1:6" x14ac:dyDescent="0.25">
      <c r="A1447" t="str">
        <f t="shared" si="271"/>
        <v>matt</v>
      </c>
      <c r="B1447" t="s">
        <v>630</v>
      </c>
      <c r="E1447">
        <v>98</v>
      </c>
      <c r="F1447">
        <f t="shared" si="267"/>
        <v>0</v>
      </c>
    </row>
    <row r="1448" spans="1:6" x14ac:dyDescent="0.25">
      <c r="A1448" t="str">
        <f t="shared" si="271"/>
        <v>matt</v>
      </c>
      <c r="E1448">
        <f t="shared" ref="E1448:E1452" si="277">E1447</f>
        <v>98</v>
      </c>
      <c r="F1448">
        <f t="shared" si="267"/>
        <v>0</v>
      </c>
    </row>
    <row r="1449" spans="1:6" x14ac:dyDescent="0.25">
      <c r="A1449" t="str">
        <f t="shared" si="271"/>
        <v>matt</v>
      </c>
      <c r="C1449">
        <v>1.6E-2</v>
      </c>
      <c r="D1449" t="s">
        <v>62</v>
      </c>
      <c r="E1449">
        <f t="shared" si="277"/>
        <v>98</v>
      </c>
      <c r="F1449">
        <f t="shared" si="267"/>
        <v>1.5680000000000001</v>
      </c>
    </row>
    <row r="1450" spans="1:6" x14ac:dyDescent="0.25">
      <c r="A1450" t="str">
        <f t="shared" si="271"/>
        <v>matt</v>
      </c>
      <c r="C1450">
        <v>0.86699999999999999</v>
      </c>
      <c r="D1450" t="s">
        <v>36</v>
      </c>
      <c r="E1450">
        <f t="shared" si="277"/>
        <v>98</v>
      </c>
      <c r="F1450">
        <f t="shared" si="267"/>
        <v>84.965999999999994</v>
      </c>
    </row>
    <row r="1451" spans="1:6" x14ac:dyDescent="0.25">
      <c r="A1451" t="str">
        <f t="shared" si="271"/>
        <v>matt</v>
      </c>
      <c r="C1451">
        <v>0.115</v>
      </c>
      <c r="D1451" t="s">
        <v>15</v>
      </c>
      <c r="E1451">
        <f t="shared" si="277"/>
        <v>98</v>
      </c>
      <c r="F1451">
        <f t="shared" si="267"/>
        <v>11.270000000000001</v>
      </c>
    </row>
    <row r="1452" spans="1:6" x14ac:dyDescent="0.25">
      <c r="A1452" t="str">
        <f t="shared" si="271"/>
        <v>matt</v>
      </c>
      <c r="E1452">
        <f t="shared" si="277"/>
        <v>98</v>
      </c>
      <c r="F1452">
        <f t="shared" si="267"/>
        <v>0</v>
      </c>
    </row>
    <row r="1453" spans="1:6" x14ac:dyDescent="0.25">
      <c r="A1453" t="str">
        <f t="shared" si="271"/>
        <v>matt</v>
      </c>
      <c r="B1453" t="s">
        <v>631</v>
      </c>
      <c r="E1453">
        <v>52</v>
      </c>
      <c r="F1453">
        <f t="shared" si="267"/>
        <v>0</v>
      </c>
    </row>
    <row r="1454" spans="1:6" x14ac:dyDescent="0.25">
      <c r="A1454" t="str">
        <f t="shared" si="271"/>
        <v>matt</v>
      </c>
      <c r="E1454">
        <f t="shared" ref="E1454:E1456" si="278">E1453</f>
        <v>52</v>
      </c>
      <c r="F1454">
        <f t="shared" si="267"/>
        <v>0</v>
      </c>
    </row>
    <row r="1455" spans="1:6" x14ac:dyDescent="0.25">
      <c r="A1455" t="str">
        <f t="shared" ref="A1455:A1486" si="279">A1454</f>
        <v>matt</v>
      </c>
      <c r="C1455">
        <v>1</v>
      </c>
      <c r="D1455" t="s">
        <v>36</v>
      </c>
      <c r="E1455">
        <f t="shared" si="278"/>
        <v>52</v>
      </c>
      <c r="F1455">
        <f t="shared" si="267"/>
        <v>52</v>
      </c>
    </row>
    <row r="1456" spans="1:6" x14ac:dyDescent="0.25">
      <c r="A1456" t="str">
        <f t="shared" si="279"/>
        <v>matt</v>
      </c>
      <c r="E1456">
        <f t="shared" si="278"/>
        <v>52</v>
      </c>
      <c r="F1456">
        <f t="shared" si="267"/>
        <v>0</v>
      </c>
    </row>
    <row r="1457" spans="1:6" x14ac:dyDescent="0.25">
      <c r="A1457" t="str">
        <f t="shared" si="279"/>
        <v>matt</v>
      </c>
      <c r="B1457" t="s">
        <v>632</v>
      </c>
      <c r="E1457">
        <v>1</v>
      </c>
      <c r="F1457">
        <f t="shared" si="267"/>
        <v>0</v>
      </c>
    </row>
    <row r="1458" spans="1:6" x14ac:dyDescent="0.25">
      <c r="A1458" t="str">
        <f t="shared" si="279"/>
        <v>matt</v>
      </c>
      <c r="E1458">
        <f t="shared" ref="E1458:E1460" si="280">E1457</f>
        <v>1</v>
      </c>
      <c r="F1458">
        <f t="shared" si="267"/>
        <v>0</v>
      </c>
    </row>
    <row r="1459" spans="1:6" x14ac:dyDescent="0.25">
      <c r="A1459" t="str">
        <f t="shared" si="279"/>
        <v>matt</v>
      </c>
      <c r="C1459">
        <v>1</v>
      </c>
      <c r="D1459" t="s">
        <v>106</v>
      </c>
      <c r="E1459">
        <f t="shared" si="280"/>
        <v>1</v>
      </c>
      <c r="F1459">
        <f t="shared" si="267"/>
        <v>1</v>
      </c>
    </row>
    <row r="1460" spans="1:6" x14ac:dyDescent="0.25">
      <c r="A1460" t="str">
        <f t="shared" si="279"/>
        <v>matt</v>
      </c>
      <c r="E1460">
        <f t="shared" si="280"/>
        <v>1</v>
      </c>
      <c r="F1460">
        <f t="shared" si="267"/>
        <v>0</v>
      </c>
    </row>
    <row r="1461" spans="1:6" x14ac:dyDescent="0.25">
      <c r="A1461" t="str">
        <f t="shared" si="279"/>
        <v>matt</v>
      </c>
      <c r="B1461" t="s">
        <v>633</v>
      </c>
      <c r="E1461">
        <v>29</v>
      </c>
      <c r="F1461">
        <f t="shared" si="267"/>
        <v>0</v>
      </c>
    </row>
    <row r="1462" spans="1:6" x14ac:dyDescent="0.25">
      <c r="A1462" t="str">
        <f t="shared" si="279"/>
        <v>matt</v>
      </c>
      <c r="E1462">
        <f t="shared" ref="E1462:E1464" si="281">E1461</f>
        <v>29</v>
      </c>
      <c r="F1462">
        <f t="shared" si="267"/>
        <v>0</v>
      </c>
    </row>
    <row r="1463" spans="1:6" x14ac:dyDescent="0.25">
      <c r="A1463" t="str">
        <f t="shared" si="279"/>
        <v>matt</v>
      </c>
      <c r="C1463">
        <v>1</v>
      </c>
      <c r="D1463" t="s">
        <v>36</v>
      </c>
      <c r="E1463">
        <f t="shared" si="281"/>
        <v>29</v>
      </c>
      <c r="F1463">
        <f t="shared" si="267"/>
        <v>29</v>
      </c>
    </row>
    <row r="1464" spans="1:6" x14ac:dyDescent="0.25">
      <c r="A1464" t="str">
        <f t="shared" si="279"/>
        <v>matt</v>
      </c>
      <c r="E1464">
        <f t="shared" si="281"/>
        <v>29</v>
      </c>
      <c r="F1464">
        <f t="shared" si="267"/>
        <v>0</v>
      </c>
    </row>
    <row r="1465" spans="1:6" x14ac:dyDescent="0.25">
      <c r="A1465" t="str">
        <f t="shared" si="279"/>
        <v>matt</v>
      </c>
      <c r="B1465" t="s">
        <v>634</v>
      </c>
      <c r="E1465">
        <v>124</v>
      </c>
      <c r="F1465">
        <f t="shared" si="267"/>
        <v>0</v>
      </c>
    </row>
    <row r="1466" spans="1:6" x14ac:dyDescent="0.25">
      <c r="A1466" t="str">
        <f t="shared" si="279"/>
        <v>matt</v>
      </c>
      <c r="E1466">
        <f t="shared" ref="E1466:E1468" si="282">E1465</f>
        <v>124</v>
      </c>
      <c r="F1466">
        <f t="shared" si="267"/>
        <v>0</v>
      </c>
    </row>
    <row r="1467" spans="1:6" x14ac:dyDescent="0.25">
      <c r="A1467" t="str">
        <f t="shared" si="279"/>
        <v>matt</v>
      </c>
      <c r="C1467">
        <v>1</v>
      </c>
      <c r="D1467" t="s">
        <v>106</v>
      </c>
      <c r="E1467">
        <f t="shared" si="282"/>
        <v>124</v>
      </c>
      <c r="F1467">
        <f t="shared" si="267"/>
        <v>124</v>
      </c>
    </row>
    <row r="1468" spans="1:6" x14ac:dyDescent="0.25">
      <c r="A1468" t="str">
        <f t="shared" si="279"/>
        <v>matt</v>
      </c>
      <c r="E1468">
        <f t="shared" si="282"/>
        <v>124</v>
      </c>
      <c r="F1468">
        <f t="shared" si="267"/>
        <v>0</v>
      </c>
    </row>
    <row r="1469" spans="1:6" x14ac:dyDescent="0.25">
      <c r="A1469" t="str">
        <f t="shared" si="279"/>
        <v>matt</v>
      </c>
      <c r="B1469" t="s">
        <v>635</v>
      </c>
      <c r="E1469">
        <v>12</v>
      </c>
      <c r="F1469">
        <f t="shared" si="267"/>
        <v>0</v>
      </c>
    </row>
    <row r="1470" spans="1:6" x14ac:dyDescent="0.25">
      <c r="A1470" t="str">
        <f t="shared" si="279"/>
        <v>matt</v>
      </c>
      <c r="E1470">
        <f t="shared" ref="E1470:E1472" si="283">E1469</f>
        <v>12</v>
      </c>
      <c r="F1470">
        <f t="shared" si="267"/>
        <v>0</v>
      </c>
    </row>
    <row r="1471" spans="1:6" x14ac:dyDescent="0.25">
      <c r="A1471" t="str">
        <f t="shared" si="279"/>
        <v>matt</v>
      </c>
      <c r="C1471">
        <v>1</v>
      </c>
      <c r="D1471" t="s">
        <v>106</v>
      </c>
      <c r="E1471">
        <f t="shared" si="283"/>
        <v>12</v>
      </c>
      <c r="F1471">
        <f t="shared" si="267"/>
        <v>12</v>
      </c>
    </row>
    <row r="1472" spans="1:6" x14ac:dyDescent="0.25">
      <c r="A1472" t="str">
        <f t="shared" si="279"/>
        <v>matt</v>
      </c>
      <c r="E1472">
        <f t="shared" si="283"/>
        <v>12</v>
      </c>
      <c r="F1472">
        <f t="shared" si="267"/>
        <v>0</v>
      </c>
    </row>
    <row r="1473" spans="1:6" x14ac:dyDescent="0.25">
      <c r="A1473" t="str">
        <f t="shared" si="279"/>
        <v>matt</v>
      </c>
      <c r="B1473" t="s">
        <v>636</v>
      </c>
      <c r="E1473">
        <v>183</v>
      </c>
      <c r="F1473">
        <f t="shared" si="267"/>
        <v>0</v>
      </c>
    </row>
    <row r="1474" spans="1:6" x14ac:dyDescent="0.25">
      <c r="A1474" t="str">
        <f t="shared" si="279"/>
        <v>matt</v>
      </c>
      <c r="E1474">
        <f t="shared" ref="E1474:E1477" si="284">E1473</f>
        <v>183</v>
      </c>
      <c r="F1474">
        <f t="shared" si="267"/>
        <v>0</v>
      </c>
    </row>
    <row r="1475" spans="1:6" x14ac:dyDescent="0.25">
      <c r="A1475" t="str">
        <f t="shared" si="279"/>
        <v>matt</v>
      </c>
      <c r="C1475">
        <v>0.86699999999999999</v>
      </c>
      <c r="D1475" t="s">
        <v>36</v>
      </c>
      <c r="E1475">
        <f t="shared" si="284"/>
        <v>183</v>
      </c>
      <c r="F1475">
        <f t="shared" ref="F1475:F1538" si="285">E1475*C1475</f>
        <v>158.661</v>
      </c>
    </row>
    <row r="1476" spans="1:6" x14ac:dyDescent="0.25">
      <c r="A1476" t="str">
        <f t="shared" si="279"/>
        <v>matt</v>
      </c>
      <c r="C1476">
        <v>0.13200000000000001</v>
      </c>
      <c r="D1476" t="s">
        <v>15</v>
      </c>
      <c r="E1476">
        <f t="shared" si="284"/>
        <v>183</v>
      </c>
      <c r="F1476">
        <f t="shared" si="285"/>
        <v>24.156000000000002</v>
      </c>
    </row>
    <row r="1477" spans="1:6" x14ac:dyDescent="0.25">
      <c r="A1477" t="str">
        <f t="shared" si="279"/>
        <v>matt</v>
      </c>
      <c r="E1477">
        <f t="shared" si="284"/>
        <v>183</v>
      </c>
      <c r="F1477">
        <f t="shared" si="285"/>
        <v>0</v>
      </c>
    </row>
    <row r="1478" spans="1:6" x14ac:dyDescent="0.25">
      <c r="A1478" t="str">
        <f t="shared" si="279"/>
        <v>matt</v>
      </c>
      <c r="B1478" t="s">
        <v>637</v>
      </c>
      <c r="E1478">
        <v>457</v>
      </c>
      <c r="F1478">
        <f t="shared" si="285"/>
        <v>0</v>
      </c>
    </row>
    <row r="1479" spans="1:6" x14ac:dyDescent="0.25">
      <c r="A1479" t="str">
        <f t="shared" si="279"/>
        <v>matt</v>
      </c>
      <c r="E1479">
        <f t="shared" ref="E1479:E1484" si="286">E1478</f>
        <v>457</v>
      </c>
      <c r="F1479">
        <f t="shared" si="285"/>
        <v>0</v>
      </c>
    </row>
    <row r="1480" spans="1:6" x14ac:dyDescent="0.25">
      <c r="A1480" t="str">
        <f t="shared" si="279"/>
        <v>matt</v>
      </c>
      <c r="C1480">
        <v>0.40100000000000002</v>
      </c>
      <c r="D1480" t="s">
        <v>36</v>
      </c>
      <c r="E1480">
        <f t="shared" si="286"/>
        <v>457</v>
      </c>
      <c r="F1480">
        <f t="shared" si="285"/>
        <v>183.25700000000001</v>
      </c>
    </row>
    <row r="1481" spans="1:6" x14ac:dyDescent="0.25">
      <c r="A1481" t="str">
        <f t="shared" si="279"/>
        <v>matt</v>
      </c>
      <c r="C1481">
        <v>0.496</v>
      </c>
      <c r="D1481" t="s">
        <v>15</v>
      </c>
      <c r="E1481">
        <f t="shared" si="286"/>
        <v>457</v>
      </c>
      <c r="F1481">
        <f t="shared" si="285"/>
        <v>226.672</v>
      </c>
    </row>
    <row r="1482" spans="1:6" x14ac:dyDescent="0.25">
      <c r="A1482" t="str">
        <f t="shared" si="279"/>
        <v>matt</v>
      </c>
      <c r="C1482">
        <v>8.8999999999999996E-2</v>
      </c>
      <c r="D1482" t="s">
        <v>43</v>
      </c>
      <c r="E1482">
        <f t="shared" si="286"/>
        <v>457</v>
      </c>
      <c r="F1482">
        <f t="shared" si="285"/>
        <v>40.672999999999995</v>
      </c>
    </row>
    <row r="1483" spans="1:6" x14ac:dyDescent="0.25">
      <c r="A1483" t="str">
        <f t="shared" si="279"/>
        <v>matt</v>
      </c>
      <c r="C1483">
        <v>1.2E-2</v>
      </c>
      <c r="D1483" t="s">
        <v>63</v>
      </c>
      <c r="E1483">
        <f t="shared" si="286"/>
        <v>457</v>
      </c>
      <c r="F1483">
        <f t="shared" si="285"/>
        <v>5.484</v>
      </c>
    </row>
    <row r="1484" spans="1:6" x14ac:dyDescent="0.25">
      <c r="A1484" t="str">
        <f t="shared" si="279"/>
        <v>matt</v>
      </c>
      <c r="E1484">
        <f t="shared" si="286"/>
        <v>457</v>
      </c>
      <c r="F1484">
        <f t="shared" si="285"/>
        <v>0</v>
      </c>
    </row>
    <row r="1485" spans="1:6" x14ac:dyDescent="0.25">
      <c r="A1485" t="str">
        <f t="shared" si="279"/>
        <v>matt</v>
      </c>
      <c r="B1485" t="s">
        <v>638</v>
      </c>
      <c r="E1485">
        <v>219</v>
      </c>
      <c r="F1485">
        <f t="shared" si="285"/>
        <v>0</v>
      </c>
    </row>
    <row r="1486" spans="1:6" x14ac:dyDescent="0.25">
      <c r="A1486" t="str">
        <f t="shared" si="279"/>
        <v>matt</v>
      </c>
      <c r="E1486">
        <f t="shared" ref="E1486:E1493" si="287">E1485</f>
        <v>219</v>
      </c>
      <c r="F1486">
        <f t="shared" si="285"/>
        <v>0</v>
      </c>
    </row>
    <row r="1487" spans="1:6" x14ac:dyDescent="0.25">
      <c r="A1487" t="str">
        <f t="shared" ref="A1487:A1518" si="288">A1486</f>
        <v>matt</v>
      </c>
      <c r="C1487">
        <v>4.0000000000000001E-3</v>
      </c>
      <c r="D1487" t="s">
        <v>9</v>
      </c>
      <c r="E1487">
        <f t="shared" si="287"/>
        <v>219</v>
      </c>
      <c r="F1487">
        <f t="shared" si="285"/>
        <v>0.876</v>
      </c>
    </row>
    <row r="1488" spans="1:6" x14ac:dyDescent="0.25">
      <c r="A1488" t="str">
        <f t="shared" si="288"/>
        <v>matt</v>
      </c>
      <c r="C1488">
        <v>0.01</v>
      </c>
      <c r="D1488" t="s">
        <v>135</v>
      </c>
      <c r="E1488">
        <f t="shared" si="287"/>
        <v>219</v>
      </c>
      <c r="F1488">
        <f t="shared" si="285"/>
        <v>2.19</v>
      </c>
    </row>
    <row r="1489" spans="1:6" x14ac:dyDescent="0.25">
      <c r="A1489" t="str">
        <f t="shared" si="288"/>
        <v>matt</v>
      </c>
      <c r="C1489">
        <v>4.0000000000000001E-3</v>
      </c>
      <c r="D1489" t="s">
        <v>18</v>
      </c>
      <c r="E1489">
        <f t="shared" si="287"/>
        <v>219</v>
      </c>
      <c r="F1489">
        <f t="shared" si="285"/>
        <v>0.876</v>
      </c>
    </row>
    <row r="1490" spans="1:6" x14ac:dyDescent="0.25">
      <c r="A1490" t="str">
        <f t="shared" si="288"/>
        <v>matt</v>
      </c>
      <c r="C1490">
        <v>0.90500000000000003</v>
      </c>
      <c r="D1490" t="s">
        <v>36</v>
      </c>
      <c r="E1490">
        <f t="shared" si="287"/>
        <v>219</v>
      </c>
      <c r="F1490">
        <f t="shared" si="285"/>
        <v>198.19499999999999</v>
      </c>
    </row>
    <row r="1491" spans="1:6" x14ac:dyDescent="0.25">
      <c r="A1491" t="str">
        <f t="shared" si="288"/>
        <v>matt</v>
      </c>
      <c r="C1491">
        <v>4.3999999999999997E-2</v>
      </c>
      <c r="D1491" t="s">
        <v>15</v>
      </c>
      <c r="E1491">
        <f t="shared" si="287"/>
        <v>219</v>
      </c>
      <c r="F1491">
        <f t="shared" si="285"/>
        <v>9.6359999999999992</v>
      </c>
    </row>
    <row r="1492" spans="1:6" x14ac:dyDescent="0.25">
      <c r="A1492" t="str">
        <f t="shared" si="288"/>
        <v>matt</v>
      </c>
      <c r="C1492">
        <v>0.03</v>
      </c>
      <c r="D1492" t="s">
        <v>43</v>
      </c>
      <c r="E1492">
        <f t="shared" si="287"/>
        <v>219</v>
      </c>
      <c r="F1492">
        <f t="shared" si="285"/>
        <v>6.5699999999999994</v>
      </c>
    </row>
    <row r="1493" spans="1:6" x14ac:dyDescent="0.25">
      <c r="A1493" t="str">
        <f t="shared" si="288"/>
        <v>matt</v>
      </c>
      <c r="E1493">
        <f t="shared" si="287"/>
        <v>219</v>
      </c>
      <c r="F1493">
        <f t="shared" si="285"/>
        <v>0</v>
      </c>
    </row>
    <row r="1494" spans="1:6" x14ac:dyDescent="0.25">
      <c r="A1494" t="str">
        <f t="shared" si="288"/>
        <v>matt</v>
      </c>
      <c r="B1494" t="s">
        <v>639</v>
      </c>
      <c r="E1494">
        <v>4</v>
      </c>
      <c r="F1494">
        <f t="shared" si="285"/>
        <v>0</v>
      </c>
    </row>
    <row r="1495" spans="1:6" x14ac:dyDescent="0.25">
      <c r="A1495" t="str">
        <f t="shared" si="288"/>
        <v>matt</v>
      </c>
      <c r="E1495">
        <f t="shared" ref="E1495:E1497" si="289">E1494</f>
        <v>4</v>
      </c>
      <c r="F1495">
        <f t="shared" si="285"/>
        <v>0</v>
      </c>
    </row>
    <row r="1496" spans="1:6" x14ac:dyDescent="0.25">
      <c r="A1496" t="str">
        <f t="shared" si="288"/>
        <v>matt</v>
      </c>
      <c r="C1496">
        <v>1</v>
      </c>
      <c r="D1496" t="s">
        <v>36</v>
      </c>
      <c r="E1496">
        <f t="shared" si="289"/>
        <v>4</v>
      </c>
      <c r="F1496">
        <f t="shared" si="285"/>
        <v>4</v>
      </c>
    </row>
    <row r="1497" spans="1:6" x14ac:dyDescent="0.25">
      <c r="A1497" t="str">
        <f t="shared" si="288"/>
        <v>matt</v>
      </c>
      <c r="E1497">
        <f t="shared" si="289"/>
        <v>4</v>
      </c>
      <c r="F1497">
        <f t="shared" si="285"/>
        <v>0</v>
      </c>
    </row>
    <row r="1498" spans="1:6" x14ac:dyDescent="0.25">
      <c r="A1498" t="str">
        <f t="shared" si="288"/>
        <v>matt</v>
      </c>
      <c r="B1498" t="s">
        <v>640</v>
      </c>
      <c r="E1498">
        <v>2</v>
      </c>
      <c r="F1498">
        <f t="shared" si="285"/>
        <v>0</v>
      </c>
    </row>
    <row r="1499" spans="1:6" x14ac:dyDescent="0.25">
      <c r="A1499" t="str">
        <f t="shared" si="288"/>
        <v>matt</v>
      </c>
      <c r="E1499">
        <f t="shared" ref="E1499:E1501" si="290">E1498</f>
        <v>2</v>
      </c>
      <c r="F1499">
        <f t="shared" si="285"/>
        <v>0</v>
      </c>
    </row>
    <row r="1500" spans="1:6" x14ac:dyDescent="0.25">
      <c r="A1500" t="str">
        <f t="shared" si="288"/>
        <v>matt</v>
      </c>
      <c r="C1500">
        <v>1</v>
      </c>
      <c r="D1500" t="s">
        <v>641</v>
      </c>
      <c r="E1500">
        <f t="shared" si="290"/>
        <v>2</v>
      </c>
      <c r="F1500">
        <f t="shared" si="285"/>
        <v>2</v>
      </c>
    </row>
    <row r="1501" spans="1:6" x14ac:dyDescent="0.25">
      <c r="A1501" t="str">
        <f t="shared" si="288"/>
        <v>matt</v>
      </c>
      <c r="E1501">
        <f t="shared" si="290"/>
        <v>2</v>
      </c>
      <c r="F1501">
        <f t="shared" si="285"/>
        <v>0</v>
      </c>
    </row>
    <row r="1502" spans="1:6" x14ac:dyDescent="0.25">
      <c r="A1502" t="str">
        <f t="shared" si="288"/>
        <v>matt</v>
      </c>
      <c r="B1502" t="s">
        <v>642</v>
      </c>
      <c r="E1502">
        <v>350</v>
      </c>
      <c r="F1502">
        <f t="shared" si="285"/>
        <v>0</v>
      </c>
    </row>
    <row r="1503" spans="1:6" x14ac:dyDescent="0.25">
      <c r="A1503" t="str">
        <f t="shared" si="288"/>
        <v>matt</v>
      </c>
      <c r="E1503">
        <f t="shared" ref="E1503:E1506" si="291">E1502</f>
        <v>350</v>
      </c>
      <c r="F1503">
        <f t="shared" si="285"/>
        <v>0</v>
      </c>
    </row>
    <row r="1504" spans="1:6" x14ac:dyDescent="0.25">
      <c r="A1504" t="str">
        <f t="shared" si="288"/>
        <v>matt</v>
      </c>
      <c r="C1504">
        <v>0.99299999999999999</v>
      </c>
      <c r="D1504" t="s">
        <v>36</v>
      </c>
      <c r="E1504">
        <f t="shared" si="291"/>
        <v>350</v>
      </c>
      <c r="F1504">
        <f t="shared" si="285"/>
        <v>347.55</v>
      </c>
    </row>
    <row r="1505" spans="1:6" x14ac:dyDescent="0.25">
      <c r="A1505" t="str">
        <f t="shared" si="288"/>
        <v>matt</v>
      </c>
      <c r="C1505">
        <v>6.0000000000000001E-3</v>
      </c>
      <c r="D1505" t="s">
        <v>63</v>
      </c>
      <c r="E1505">
        <f t="shared" si="291"/>
        <v>350</v>
      </c>
      <c r="F1505">
        <f t="shared" si="285"/>
        <v>2.1</v>
      </c>
    </row>
    <row r="1506" spans="1:6" x14ac:dyDescent="0.25">
      <c r="A1506" t="str">
        <f t="shared" si="288"/>
        <v>matt</v>
      </c>
      <c r="E1506">
        <f t="shared" si="291"/>
        <v>350</v>
      </c>
      <c r="F1506">
        <f t="shared" si="285"/>
        <v>0</v>
      </c>
    </row>
    <row r="1507" spans="1:6" x14ac:dyDescent="0.25">
      <c r="A1507" t="str">
        <f t="shared" si="288"/>
        <v>matt</v>
      </c>
      <c r="B1507" t="s">
        <v>643</v>
      </c>
      <c r="E1507">
        <v>48</v>
      </c>
      <c r="F1507">
        <f t="shared" si="285"/>
        <v>0</v>
      </c>
    </row>
    <row r="1508" spans="1:6" x14ac:dyDescent="0.25">
      <c r="A1508" t="str">
        <f t="shared" si="288"/>
        <v>matt</v>
      </c>
      <c r="E1508">
        <f t="shared" ref="E1508:E1511" si="292">E1507</f>
        <v>48</v>
      </c>
      <c r="F1508">
        <f t="shared" si="285"/>
        <v>0</v>
      </c>
    </row>
    <row r="1509" spans="1:6" x14ac:dyDescent="0.25">
      <c r="A1509" t="str">
        <f t="shared" si="288"/>
        <v>matt</v>
      </c>
      <c r="C1509">
        <v>0.92700000000000005</v>
      </c>
      <c r="D1509" t="s">
        <v>36</v>
      </c>
      <c r="E1509">
        <f t="shared" si="292"/>
        <v>48</v>
      </c>
      <c r="F1509">
        <f t="shared" si="285"/>
        <v>44.496000000000002</v>
      </c>
    </row>
    <row r="1510" spans="1:6" x14ac:dyDescent="0.25">
      <c r="A1510" t="str">
        <f t="shared" si="288"/>
        <v>matt</v>
      </c>
      <c r="C1510">
        <v>7.1999999999999995E-2</v>
      </c>
      <c r="D1510" t="s">
        <v>15</v>
      </c>
      <c r="E1510">
        <f t="shared" si="292"/>
        <v>48</v>
      </c>
      <c r="F1510">
        <f t="shared" si="285"/>
        <v>3.4559999999999995</v>
      </c>
    </row>
    <row r="1511" spans="1:6" x14ac:dyDescent="0.25">
      <c r="A1511" t="str">
        <f t="shared" si="288"/>
        <v>matt</v>
      </c>
      <c r="E1511">
        <f t="shared" si="292"/>
        <v>48</v>
      </c>
      <c r="F1511">
        <f t="shared" si="285"/>
        <v>0</v>
      </c>
    </row>
    <row r="1512" spans="1:6" x14ac:dyDescent="0.25">
      <c r="A1512" t="str">
        <f t="shared" si="288"/>
        <v>matt</v>
      </c>
      <c r="B1512" t="s">
        <v>644</v>
      </c>
      <c r="E1512">
        <v>73</v>
      </c>
      <c r="F1512">
        <f t="shared" si="285"/>
        <v>0</v>
      </c>
    </row>
    <row r="1513" spans="1:6" x14ac:dyDescent="0.25">
      <c r="A1513" t="str">
        <f t="shared" si="288"/>
        <v>matt</v>
      </c>
      <c r="E1513">
        <f t="shared" ref="E1513:E1517" si="293">E1512</f>
        <v>73</v>
      </c>
      <c r="F1513">
        <f t="shared" si="285"/>
        <v>0</v>
      </c>
    </row>
    <row r="1514" spans="1:6" x14ac:dyDescent="0.25">
      <c r="A1514" t="str">
        <f t="shared" si="288"/>
        <v>matt</v>
      </c>
      <c r="C1514">
        <v>0.28499999999999998</v>
      </c>
      <c r="D1514" t="s">
        <v>9</v>
      </c>
      <c r="E1514">
        <f t="shared" si="293"/>
        <v>73</v>
      </c>
      <c r="F1514">
        <f t="shared" si="285"/>
        <v>20.805</v>
      </c>
    </row>
    <row r="1515" spans="1:6" x14ac:dyDescent="0.25">
      <c r="A1515" t="str">
        <f t="shared" si="288"/>
        <v>matt</v>
      </c>
      <c r="C1515">
        <v>0.153</v>
      </c>
      <c r="D1515" t="s">
        <v>130</v>
      </c>
      <c r="E1515">
        <f t="shared" si="293"/>
        <v>73</v>
      </c>
      <c r="F1515">
        <f t="shared" si="285"/>
        <v>11.169</v>
      </c>
    </row>
    <row r="1516" spans="1:6" x14ac:dyDescent="0.25">
      <c r="A1516" t="str">
        <f t="shared" si="288"/>
        <v>matt</v>
      </c>
      <c r="C1516">
        <v>0.56000000000000005</v>
      </c>
      <c r="D1516" t="s">
        <v>36</v>
      </c>
      <c r="E1516">
        <f t="shared" si="293"/>
        <v>73</v>
      </c>
      <c r="F1516">
        <f t="shared" si="285"/>
        <v>40.880000000000003</v>
      </c>
    </row>
    <row r="1517" spans="1:6" x14ac:dyDescent="0.25">
      <c r="A1517" t="str">
        <f t="shared" si="288"/>
        <v>matt</v>
      </c>
      <c r="E1517">
        <f t="shared" si="293"/>
        <v>73</v>
      </c>
      <c r="F1517">
        <f t="shared" si="285"/>
        <v>0</v>
      </c>
    </row>
    <row r="1518" spans="1:6" x14ac:dyDescent="0.25">
      <c r="A1518" t="str">
        <f t="shared" si="288"/>
        <v>matt</v>
      </c>
      <c r="B1518" t="s">
        <v>645</v>
      </c>
      <c r="E1518">
        <v>114</v>
      </c>
      <c r="F1518">
        <f t="shared" si="285"/>
        <v>0</v>
      </c>
    </row>
    <row r="1519" spans="1:6" x14ac:dyDescent="0.25">
      <c r="A1519" t="str">
        <f t="shared" ref="A1519:A1550" si="294">A1518</f>
        <v>matt</v>
      </c>
      <c r="E1519">
        <f t="shared" ref="E1519:E1527" si="295">E1518</f>
        <v>114</v>
      </c>
      <c r="F1519">
        <f t="shared" si="285"/>
        <v>0</v>
      </c>
    </row>
    <row r="1520" spans="1:6" x14ac:dyDescent="0.25">
      <c r="A1520" t="str">
        <f t="shared" si="294"/>
        <v>matt</v>
      </c>
      <c r="C1520">
        <v>3.5000000000000003E-2</v>
      </c>
      <c r="D1520" t="s">
        <v>9</v>
      </c>
      <c r="E1520">
        <f t="shared" si="295"/>
        <v>114</v>
      </c>
      <c r="F1520">
        <f t="shared" si="285"/>
        <v>3.99</v>
      </c>
    </row>
    <row r="1521" spans="1:6" x14ac:dyDescent="0.25">
      <c r="A1521" t="str">
        <f t="shared" si="294"/>
        <v>matt</v>
      </c>
      <c r="C1521">
        <v>7.8E-2</v>
      </c>
      <c r="D1521" t="s">
        <v>135</v>
      </c>
      <c r="E1521">
        <f t="shared" si="295"/>
        <v>114</v>
      </c>
      <c r="F1521">
        <f t="shared" si="285"/>
        <v>8.8919999999999995</v>
      </c>
    </row>
    <row r="1522" spans="1:6" x14ac:dyDescent="0.25">
      <c r="A1522" t="str">
        <f t="shared" si="294"/>
        <v>matt</v>
      </c>
      <c r="C1522">
        <v>4.2000000000000003E-2</v>
      </c>
      <c r="D1522" t="s">
        <v>18</v>
      </c>
      <c r="E1522">
        <f t="shared" si="295"/>
        <v>114</v>
      </c>
      <c r="F1522">
        <f t="shared" si="285"/>
        <v>4.7880000000000003</v>
      </c>
    </row>
    <row r="1523" spans="1:6" x14ac:dyDescent="0.25">
      <c r="A1523" t="str">
        <f t="shared" si="294"/>
        <v>matt</v>
      </c>
      <c r="C1523">
        <v>0.13300000000000001</v>
      </c>
      <c r="D1523" t="s">
        <v>132</v>
      </c>
      <c r="E1523">
        <f t="shared" si="295"/>
        <v>114</v>
      </c>
      <c r="F1523">
        <f t="shared" si="285"/>
        <v>15.162000000000001</v>
      </c>
    </row>
    <row r="1524" spans="1:6" x14ac:dyDescent="0.25">
      <c r="A1524" t="str">
        <f t="shared" si="294"/>
        <v>matt</v>
      </c>
      <c r="C1524">
        <v>0.42</v>
      </c>
      <c r="D1524" t="s">
        <v>36</v>
      </c>
      <c r="E1524">
        <f t="shared" si="295"/>
        <v>114</v>
      </c>
      <c r="F1524">
        <f t="shared" si="285"/>
        <v>47.879999999999995</v>
      </c>
    </row>
    <row r="1525" spans="1:6" x14ac:dyDescent="0.25">
      <c r="A1525" t="str">
        <f t="shared" si="294"/>
        <v>matt</v>
      </c>
      <c r="C1525">
        <v>0.25600000000000001</v>
      </c>
      <c r="D1525" t="s">
        <v>15</v>
      </c>
      <c r="E1525">
        <f t="shared" si="295"/>
        <v>114</v>
      </c>
      <c r="F1525">
        <f t="shared" si="285"/>
        <v>29.184000000000001</v>
      </c>
    </row>
    <row r="1526" spans="1:6" x14ac:dyDescent="0.25">
      <c r="A1526" t="str">
        <f t="shared" si="294"/>
        <v>matt</v>
      </c>
      <c r="C1526">
        <v>3.3000000000000002E-2</v>
      </c>
      <c r="D1526" t="s">
        <v>43</v>
      </c>
      <c r="E1526">
        <f t="shared" si="295"/>
        <v>114</v>
      </c>
      <c r="F1526">
        <f t="shared" si="285"/>
        <v>3.762</v>
      </c>
    </row>
    <row r="1527" spans="1:6" x14ac:dyDescent="0.25">
      <c r="A1527" t="str">
        <f t="shared" si="294"/>
        <v>matt</v>
      </c>
      <c r="E1527">
        <f t="shared" si="295"/>
        <v>114</v>
      </c>
      <c r="F1527">
        <f t="shared" si="285"/>
        <v>0</v>
      </c>
    </row>
    <row r="1528" spans="1:6" x14ac:dyDescent="0.25">
      <c r="A1528" t="str">
        <f t="shared" si="294"/>
        <v>matt</v>
      </c>
      <c r="B1528" t="s">
        <v>646</v>
      </c>
      <c r="E1528">
        <v>22</v>
      </c>
      <c r="F1528">
        <f t="shared" si="285"/>
        <v>0</v>
      </c>
    </row>
    <row r="1529" spans="1:6" x14ac:dyDescent="0.25">
      <c r="A1529" t="str">
        <f t="shared" si="294"/>
        <v>matt</v>
      </c>
      <c r="E1529">
        <f t="shared" ref="E1529:E1532" si="296">E1528</f>
        <v>22</v>
      </c>
      <c r="F1529">
        <f t="shared" si="285"/>
        <v>0</v>
      </c>
    </row>
    <row r="1530" spans="1:6" x14ac:dyDescent="0.25">
      <c r="A1530" t="str">
        <f t="shared" si="294"/>
        <v>matt</v>
      </c>
      <c r="C1530">
        <v>0.64600000000000002</v>
      </c>
      <c r="D1530" t="s">
        <v>36</v>
      </c>
      <c r="E1530">
        <f t="shared" si="296"/>
        <v>22</v>
      </c>
      <c r="F1530">
        <f t="shared" si="285"/>
        <v>14.212</v>
      </c>
    </row>
    <row r="1531" spans="1:6" x14ac:dyDescent="0.25">
      <c r="A1531" t="str">
        <f t="shared" si="294"/>
        <v>matt</v>
      </c>
      <c r="C1531">
        <v>0.35299999999999998</v>
      </c>
      <c r="D1531" t="s">
        <v>15</v>
      </c>
      <c r="E1531">
        <f t="shared" si="296"/>
        <v>22</v>
      </c>
      <c r="F1531">
        <f t="shared" si="285"/>
        <v>7.766</v>
      </c>
    </row>
    <row r="1532" spans="1:6" x14ac:dyDescent="0.25">
      <c r="A1532" t="str">
        <f t="shared" si="294"/>
        <v>matt</v>
      </c>
      <c r="E1532">
        <f t="shared" si="296"/>
        <v>22</v>
      </c>
      <c r="F1532">
        <f t="shared" si="285"/>
        <v>0</v>
      </c>
    </row>
    <row r="1533" spans="1:6" x14ac:dyDescent="0.25">
      <c r="A1533" t="str">
        <f t="shared" si="294"/>
        <v>matt</v>
      </c>
      <c r="B1533" t="s">
        <v>647</v>
      </c>
      <c r="E1533">
        <v>14</v>
      </c>
      <c r="F1533">
        <f t="shared" si="285"/>
        <v>0</v>
      </c>
    </row>
    <row r="1534" spans="1:6" x14ac:dyDescent="0.25">
      <c r="A1534" t="str">
        <f t="shared" si="294"/>
        <v>matt</v>
      </c>
      <c r="E1534">
        <f t="shared" ref="E1534:E1537" si="297">E1533</f>
        <v>14</v>
      </c>
      <c r="F1534">
        <f t="shared" si="285"/>
        <v>0</v>
      </c>
    </row>
    <row r="1535" spans="1:6" x14ac:dyDescent="0.25">
      <c r="A1535" t="str">
        <f t="shared" si="294"/>
        <v>matt</v>
      </c>
      <c r="C1535">
        <v>0.33400000000000002</v>
      </c>
      <c r="D1535" t="s">
        <v>18</v>
      </c>
      <c r="E1535">
        <f t="shared" si="297"/>
        <v>14</v>
      </c>
      <c r="F1535">
        <f t="shared" si="285"/>
        <v>4.6760000000000002</v>
      </c>
    </row>
    <row r="1536" spans="1:6" x14ac:dyDescent="0.25">
      <c r="A1536" t="str">
        <f t="shared" si="294"/>
        <v>matt</v>
      </c>
      <c r="C1536">
        <v>0.66500000000000004</v>
      </c>
      <c r="D1536" t="s">
        <v>15</v>
      </c>
      <c r="E1536">
        <f t="shared" si="297"/>
        <v>14</v>
      </c>
      <c r="F1536">
        <f t="shared" si="285"/>
        <v>9.31</v>
      </c>
    </row>
    <row r="1537" spans="1:6" x14ac:dyDescent="0.25">
      <c r="A1537" t="str">
        <f t="shared" si="294"/>
        <v>matt</v>
      </c>
      <c r="E1537">
        <f t="shared" si="297"/>
        <v>14</v>
      </c>
      <c r="F1537">
        <f t="shared" si="285"/>
        <v>0</v>
      </c>
    </row>
    <row r="1538" spans="1:6" x14ac:dyDescent="0.25">
      <c r="A1538" t="str">
        <f t="shared" si="294"/>
        <v>matt</v>
      </c>
      <c r="B1538" t="s">
        <v>648</v>
      </c>
      <c r="E1538">
        <v>4</v>
      </c>
      <c r="F1538">
        <f t="shared" si="285"/>
        <v>0</v>
      </c>
    </row>
    <row r="1539" spans="1:6" x14ac:dyDescent="0.25">
      <c r="A1539" t="str">
        <f t="shared" si="294"/>
        <v>matt</v>
      </c>
      <c r="E1539">
        <f t="shared" ref="E1539:E1541" si="298">E1538</f>
        <v>4</v>
      </c>
      <c r="F1539">
        <f t="shared" ref="F1539:F1602" si="299">E1539*C1539</f>
        <v>0</v>
      </c>
    </row>
    <row r="1540" spans="1:6" x14ac:dyDescent="0.25">
      <c r="A1540" t="str">
        <f t="shared" si="294"/>
        <v>matt</v>
      </c>
      <c r="C1540">
        <v>1</v>
      </c>
      <c r="D1540" t="s">
        <v>106</v>
      </c>
      <c r="E1540">
        <f t="shared" si="298"/>
        <v>4</v>
      </c>
      <c r="F1540">
        <f t="shared" si="299"/>
        <v>4</v>
      </c>
    </row>
    <row r="1541" spans="1:6" x14ac:dyDescent="0.25">
      <c r="A1541" t="str">
        <f t="shared" si="294"/>
        <v>matt</v>
      </c>
      <c r="E1541">
        <f t="shared" si="298"/>
        <v>4</v>
      </c>
      <c r="F1541">
        <f t="shared" si="299"/>
        <v>0</v>
      </c>
    </row>
    <row r="1542" spans="1:6" x14ac:dyDescent="0.25">
      <c r="A1542" t="str">
        <f t="shared" si="294"/>
        <v>matt</v>
      </c>
      <c r="B1542" t="s">
        <v>649</v>
      </c>
      <c r="E1542">
        <v>5</v>
      </c>
      <c r="F1542">
        <f t="shared" si="299"/>
        <v>0</v>
      </c>
    </row>
    <row r="1543" spans="1:6" x14ac:dyDescent="0.25">
      <c r="A1543" t="str">
        <f t="shared" si="294"/>
        <v>matt</v>
      </c>
      <c r="E1543">
        <f t="shared" ref="E1543:E1545" si="300">E1542</f>
        <v>5</v>
      </c>
      <c r="F1543">
        <f t="shared" si="299"/>
        <v>0</v>
      </c>
    </row>
    <row r="1544" spans="1:6" x14ac:dyDescent="0.25">
      <c r="A1544" t="str">
        <f t="shared" si="294"/>
        <v>matt</v>
      </c>
      <c r="C1544">
        <v>1</v>
      </c>
      <c r="D1544" t="s">
        <v>36</v>
      </c>
      <c r="E1544">
        <f t="shared" si="300"/>
        <v>5</v>
      </c>
      <c r="F1544">
        <f t="shared" si="299"/>
        <v>5</v>
      </c>
    </row>
    <row r="1545" spans="1:6" x14ac:dyDescent="0.25">
      <c r="A1545" t="str">
        <f t="shared" si="294"/>
        <v>matt</v>
      </c>
      <c r="E1545">
        <f t="shared" si="300"/>
        <v>5</v>
      </c>
      <c r="F1545">
        <f t="shared" si="299"/>
        <v>0</v>
      </c>
    </row>
    <row r="1546" spans="1:6" x14ac:dyDescent="0.25">
      <c r="A1546" t="str">
        <f t="shared" si="294"/>
        <v>matt</v>
      </c>
      <c r="B1546" t="s">
        <v>650</v>
      </c>
      <c r="E1546">
        <v>24</v>
      </c>
      <c r="F1546">
        <f t="shared" si="299"/>
        <v>0</v>
      </c>
    </row>
    <row r="1547" spans="1:6" x14ac:dyDescent="0.25">
      <c r="A1547" t="str">
        <f t="shared" si="294"/>
        <v>matt</v>
      </c>
      <c r="E1547">
        <f t="shared" ref="E1547:E1550" si="301">E1546</f>
        <v>24</v>
      </c>
      <c r="F1547">
        <f t="shared" si="299"/>
        <v>0</v>
      </c>
    </row>
    <row r="1548" spans="1:6" x14ac:dyDescent="0.25">
      <c r="A1548" t="str">
        <f t="shared" si="294"/>
        <v>matt</v>
      </c>
      <c r="C1548">
        <v>0.91700000000000004</v>
      </c>
      <c r="D1548" t="s">
        <v>106</v>
      </c>
      <c r="E1548">
        <f t="shared" si="301"/>
        <v>24</v>
      </c>
      <c r="F1548">
        <f t="shared" si="299"/>
        <v>22.008000000000003</v>
      </c>
    </row>
    <row r="1549" spans="1:6" x14ac:dyDescent="0.25">
      <c r="A1549" t="str">
        <f t="shared" si="294"/>
        <v>matt</v>
      </c>
      <c r="C1549">
        <v>8.2000000000000003E-2</v>
      </c>
      <c r="D1549" t="s">
        <v>36</v>
      </c>
      <c r="E1549">
        <f t="shared" si="301"/>
        <v>24</v>
      </c>
      <c r="F1549">
        <f t="shared" si="299"/>
        <v>1.968</v>
      </c>
    </row>
    <row r="1550" spans="1:6" x14ac:dyDescent="0.25">
      <c r="A1550" t="str">
        <f t="shared" si="294"/>
        <v>matt</v>
      </c>
      <c r="E1550">
        <f t="shared" si="301"/>
        <v>24</v>
      </c>
      <c r="F1550">
        <f t="shared" si="299"/>
        <v>0</v>
      </c>
    </row>
    <row r="1551" spans="1:6" x14ac:dyDescent="0.25">
      <c r="A1551" t="str">
        <f t="shared" ref="A1551:A1557" si="302">A1550</f>
        <v>matt</v>
      </c>
      <c r="B1551" t="s">
        <v>651</v>
      </c>
      <c r="E1551">
        <v>2</v>
      </c>
      <c r="F1551">
        <f t="shared" si="299"/>
        <v>0</v>
      </c>
    </row>
    <row r="1552" spans="1:6" x14ac:dyDescent="0.25">
      <c r="A1552" t="str">
        <f t="shared" si="302"/>
        <v>matt</v>
      </c>
      <c r="E1552">
        <f t="shared" ref="E1552:E1554" si="303">E1551</f>
        <v>2</v>
      </c>
      <c r="F1552">
        <f t="shared" si="299"/>
        <v>0</v>
      </c>
    </row>
    <row r="1553" spans="1:6" x14ac:dyDescent="0.25">
      <c r="A1553" t="str">
        <f t="shared" si="302"/>
        <v>matt</v>
      </c>
      <c r="C1553">
        <v>1</v>
      </c>
      <c r="D1553" t="s">
        <v>36</v>
      </c>
      <c r="E1553">
        <f t="shared" si="303"/>
        <v>2</v>
      </c>
      <c r="F1553">
        <f t="shared" si="299"/>
        <v>2</v>
      </c>
    </row>
    <row r="1554" spans="1:6" x14ac:dyDescent="0.25">
      <c r="A1554" t="str">
        <f t="shared" si="302"/>
        <v>matt</v>
      </c>
      <c r="E1554">
        <f t="shared" si="303"/>
        <v>2</v>
      </c>
      <c r="F1554">
        <f t="shared" si="299"/>
        <v>0</v>
      </c>
    </row>
    <row r="1555" spans="1:6" x14ac:dyDescent="0.25">
      <c r="A1555" t="str">
        <f t="shared" si="302"/>
        <v>matt</v>
      </c>
      <c r="B1555" t="s">
        <v>652</v>
      </c>
      <c r="E1555">
        <v>3</v>
      </c>
      <c r="F1555">
        <f t="shared" si="299"/>
        <v>0</v>
      </c>
    </row>
    <row r="1556" spans="1:6" x14ac:dyDescent="0.25">
      <c r="A1556" t="str">
        <f t="shared" si="302"/>
        <v>matt</v>
      </c>
      <c r="E1556">
        <f t="shared" ref="E1556:E1558" si="304">E1555</f>
        <v>3</v>
      </c>
      <c r="F1556">
        <f t="shared" si="299"/>
        <v>0</v>
      </c>
    </row>
    <row r="1557" spans="1:6" x14ac:dyDescent="0.25">
      <c r="A1557" t="str">
        <f t="shared" si="302"/>
        <v>matt</v>
      </c>
      <c r="C1557">
        <v>1</v>
      </c>
      <c r="D1557" t="s">
        <v>36</v>
      </c>
      <c r="E1557">
        <f t="shared" si="304"/>
        <v>3</v>
      </c>
      <c r="F1557">
        <f t="shared" si="299"/>
        <v>3</v>
      </c>
    </row>
    <row r="1558" spans="1:6" x14ac:dyDescent="0.25">
      <c r="A1558" t="s">
        <v>759</v>
      </c>
      <c r="E1558">
        <f t="shared" si="304"/>
        <v>3</v>
      </c>
      <c r="F1558">
        <f t="shared" si="299"/>
        <v>0</v>
      </c>
    </row>
    <row r="1559" spans="1:6" x14ac:dyDescent="0.25">
      <c r="A1559" t="str">
        <f t="shared" ref="A1559:A1582" si="305">A1558</f>
        <v>Matt Kangas</v>
      </c>
      <c r="B1559" t="s">
        <v>655</v>
      </c>
      <c r="E1559">
        <v>4</v>
      </c>
      <c r="F1559">
        <f t="shared" si="299"/>
        <v>0</v>
      </c>
    </row>
    <row r="1560" spans="1:6" x14ac:dyDescent="0.25">
      <c r="A1560" t="str">
        <f t="shared" si="305"/>
        <v>Matt Kangas</v>
      </c>
      <c r="E1560">
        <f t="shared" ref="E1560:E1563" si="306">E1559</f>
        <v>4</v>
      </c>
      <c r="F1560">
        <f t="shared" si="299"/>
        <v>0</v>
      </c>
    </row>
    <row r="1561" spans="1:6" x14ac:dyDescent="0.25">
      <c r="A1561" t="str">
        <f t="shared" si="305"/>
        <v>Matt Kangas</v>
      </c>
      <c r="C1561">
        <v>0.5</v>
      </c>
      <c r="D1561" t="s">
        <v>269</v>
      </c>
      <c r="E1561">
        <f t="shared" si="306"/>
        <v>4</v>
      </c>
      <c r="F1561">
        <f t="shared" si="299"/>
        <v>2</v>
      </c>
    </row>
    <row r="1562" spans="1:6" x14ac:dyDescent="0.25">
      <c r="A1562" t="str">
        <f t="shared" si="305"/>
        <v>Matt Kangas</v>
      </c>
      <c r="C1562">
        <v>0.5</v>
      </c>
      <c r="D1562" t="s">
        <v>189</v>
      </c>
      <c r="E1562">
        <f t="shared" si="306"/>
        <v>4</v>
      </c>
      <c r="F1562">
        <f t="shared" si="299"/>
        <v>2</v>
      </c>
    </row>
    <row r="1563" spans="1:6" x14ac:dyDescent="0.25">
      <c r="A1563" t="str">
        <f t="shared" si="305"/>
        <v>Matt Kangas</v>
      </c>
      <c r="E1563">
        <f t="shared" si="306"/>
        <v>4</v>
      </c>
      <c r="F1563">
        <f t="shared" si="299"/>
        <v>0</v>
      </c>
    </row>
    <row r="1564" spans="1:6" x14ac:dyDescent="0.25">
      <c r="A1564" t="str">
        <f t="shared" si="305"/>
        <v>Matt Kangas</v>
      </c>
      <c r="B1564" t="s">
        <v>656</v>
      </c>
      <c r="E1564">
        <v>941</v>
      </c>
      <c r="F1564">
        <f t="shared" si="299"/>
        <v>0</v>
      </c>
    </row>
    <row r="1565" spans="1:6" x14ac:dyDescent="0.25">
      <c r="A1565" t="str">
        <f t="shared" si="305"/>
        <v>Matt Kangas</v>
      </c>
      <c r="E1565">
        <f t="shared" ref="E1565:E1567" si="307">E1564</f>
        <v>941</v>
      </c>
      <c r="F1565">
        <f t="shared" si="299"/>
        <v>0</v>
      </c>
    </row>
    <row r="1566" spans="1:6" x14ac:dyDescent="0.25">
      <c r="A1566" t="str">
        <f t="shared" si="305"/>
        <v>Matt Kangas</v>
      </c>
      <c r="C1566">
        <v>1</v>
      </c>
      <c r="D1566" t="s">
        <v>657</v>
      </c>
      <c r="E1566">
        <f t="shared" si="307"/>
        <v>941</v>
      </c>
      <c r="F1566">
        <f t="shared" si="299"/>
        <v>941</v>
      </c>
    </row>
    <row r="1567" spans="1:6" x14ac:dyDescent="0.25">
      <c r="A1567" t="str">
        <f t="shared" si="305"/>
        <v>Matt Kangas</v>
      </c>
      <c r="E1567">
        <f t="shared" si="307"/>
        <v>941</v>
      </c>
      <c r="F1567">
        <f t="shared" si="299"/>
        <v>0</v>
      </c>
    </row>
    <row r="1568" spans="1:6" x14ac:dyDescent="0.25">
      <c r="A1568" t="str">
        <f t="shared" si="305"/>
        <v>Matt Kangas</v>
      </c>
      <c r="B1568" t="s">
        <v>658</v>
      </c>
      <c r="E1568">
        <v>398</v>
      </c>
      <c r="F1568">
        <f t="shared" si="299"/>
        <v>0</v>
      </c>
    </row>
    <row r="1569" spans="1:6" x14ac:dyDescent="0.25">
      <c r="A1569" t="str">
        <f t="shared" si="305"/>
        <v>Matt Kangas</v>
      </c>
      <c r="E1569">
        <f t="shared" ref="E1569:E1571" si="308">E1568</f>
        <v>398</v>
      </c>
      <c r="F1569">
        <f t="shared" si="299"/>
        <v>0</v>
      </c>
    </row>
    <row r="1570" spans="1:6" x14ac:dyDescent="0.25">
      <c r="A1570" t="str">
        <f t="shared" si="305"/>
        <v>Matt Kangas</v>
      </c>
      <c r="C1570">
        <v>1</v>
      </c>
      <c r="D1570" t="s">
        <v>216</v>
      </c>
      <c r="E1570">
        <f t="shared" si="308"/>
        <v>398</v>
      </c>
      <c r="F1570">
        <f t="shared" si="299"/>
        <v>398</v>
      </c>
    </row>
    <row r="1571" spans="1:6" x14ac:dyDescent="0.25">
      <c r="A1571" t="str">
        <f t="shared" si="305"/>
        <v>Matt Kangas</v>
      </c>
      <c r="E1571">
        <f t="shared" si="308"/>
        <v>398</v>
      </c>
      <c r="F1571">
        <f t="shared" si="299"/>
        <v>0</v>
      </c>
    </row>
    <row r="1572" spans="1:6" x14ac:dyDescent="0.25">
      <c r="A1572" t="str">
        <f t="shared" si="305"/>
        <v>Matt Kangas</v>
      </c>
      <c r="B1572" t="s">
        <v>659</v>
      </c>
      <c r="E1572">
        <v>2998</v>
      </c>
      <c r="F1572">
        <f t="shared" si="299"/>
        <v>0</v>
      </c>
    </row>
    <row r="1573" spans="1:6" x14ac:dyDescent="0.25">
      <c r="A1573" t="str">
        <f t="shared" si="305"/>
        <v>Matt Kangas</v>
      </c>
      <c r="E1573">
        <f t="shared" ref="E1573:E1575" si="309">E1572</f>
        <v>2998</v>
      </c>
      <c r="F1573">
        <f t="shared" si="299"/>
        <v>0</v>
      </c>
    </row>
    <row r="1574" spans="1:6" x14ac:dyDescent="0.25">
      <c r="A1574" t="str">
        <f t="shared" si="305"/>
        <v>Matt Kangas</v>
      </c>
      <c r="C1574">
        <v>1</v>
      </c>
      <c r="D1574" t="s">
        <v>657</v>
      </c>
      <c r="E1574">
        <f t="shared" si="309"/>
        <v>2998</v>
      </c>
      <c r="F1574">
        <f t="shared" si="299"/>
        <v>2998</v>
      </c>
    </row>
    <row r="1575" spans="1:6" x14ac:dyDescent="0.25">
      <c r="A1575" t="str">
        <f t="shared" si="305"/>
        <v>Matt Kangas</v>
      </c>
      <c r="E1575">
        <f t="shared" si="309"/>
        <v>2998</v>
      </c>
      <c r="F1575">
        <f t="shared" si="299"/>
        <v>0</v>
      </c>
    </row>
    <row r="1576" spans="1:6" x14ac:dyDescent="0.25">
      <c r="A1576" t="str">
        <f t="shared" si="305"/>
        <v>Matt Kangas</v>
      </c>
      <c r="B1576" t="s">
        <v>660</v>
      </c>
      <c r="E1576">
        <v>6</v>
      </c>
      <c r="F1576">
        <f t="shared" si="299"/>
        <v>0</v>
      </c>
    </row>
    <row r="1577" spans="1:6" x14ac:dyDescent="0.25">
      <c r="A1577" t="str">
        <f t="shared" si="305"/>
        <v>Matt Kangas</v>
      </c>
      <c r="E1577">
        <f t="shared" ref="E1577:E1579" si="310">E1576</f>
        <v>6</v>
      </c>
      <c r="F1577">
        <f t="shared" si="299"/>
        <v>0</v>
      </c>
    </row>
    <row r="1578" spans="1:6" x14ac:dyDescent="0.25">
      <c r="A1578" t="str">
        <f t="shared" si="305"/>
        <v>Matt Kangas</v>
      </c>
      <c r="C1578">
        <v>1</v>
      </c>
      <c r="D1578" t="s">
        <v>189</v>
      </c>
      <c r="E1578">
        <f t="shared" si="310"/>
        <v>6</v>
      </c>
      <c r="F1578">
        <f t="shared" si="299"/>
        <v>6</v>
      </c>
    </row>
    <row r="1579" spans="1:6" x14ac:dyDescent="0.25">
      <c r="A1579" t="str">
        <f t="shared" si="305"/>
        <v>Matt Kangas</v>
      </c>
      <c r="E1579">
        <f t="shared" si="310"/>
        <v>6</v>
      </c>
      <c r="F1579">
        <f t="shared" si="299"/>
        <v>0</v>
      </c>
    </row>
    <row r="1580" spans="1:6" x14ac:dyDescent="0.25">
      <c r="A1580" t="str">
        <f t="shared" si="305"/>
        <v>Matt Kangas</v>
      </c>
      <c r="B1580" t="s">
        <v>661</v>
      </c>
      <c r="E1580">
        <v>220</v>
      </c>
      <c r="F1580">
        <f t="shared" si="299"/>
        <v>0</v>
      </c>
    </row>
    <row r="1581" spans="1:6" x14ac:dyDescent="0.25">
      <c r="A1581" t="str">
        <f t="shared" si="305"/>
        <v>Matt Kangas</v>
      </c>
      <c r="E1581">
        <f t="shared" ref="E1581:E1583" si="311">E1580</f>
        <v>220</v>
      </c>
      <c r="F1581">
        <f t="shared" si="299"/>
        <v>0</v>
      </c>
    </row>
    <row r="1582" spans="1:6" x14ac:dyDescent="0.25">
      <c r="A1582" t="str">
        <f t="shared" si="305"/>
        <v>Matt Kangas</v>
      </c>
      <c r="C1582">
        <v>1</v>
      </c>
      <c r="D1582" t="s">
        <v>216</v>
      </c>
      <c r="E1582">
        <f t="shared" si="311"/>
        <v>220</v>
      </c>
      <c r="F1582">
        <f t="shared" si="299"/>
        <v>220</v>
      </c>
    </row>
    <row r="1583" spans="1:6" x14ac:dyDescent="0.25">
      <c r="A1583" t="s">
        <v>760</v>
      </c>
      <c r="E1583">
        <f t="shared" si="311"/>
        <v>220</v>
      </c>
      <c r="F1583">
        <f t="shared" si="299"/>
        <v>0</v>
      </c>
    </row>
    <row r="1584" spans="1:6" x14ac:dyDescent="0.25">
      <c r="A1584" t="str">
        <f t="shared" ref="A1584:A1586" si="312">A1583</f>
        <v>Michael Whittaker</v>
      </c>
      <c r="B1584" t="s">
        <v>664</v>
      </c>
      <c r="E1584">
        <v>2</v>
      </c>
      <c r="F1584">
        <f t="shared" si="299"/>
        <v>0</v>
      </c>
    </row>
    <row r="1585" spans="1:6" x14ac:dyDescent="0.25">
      <c r="A1585" t="str">
        <f t="shared" si="312"/>
        <v>Michael Whittaker</v>
      </c>
      <c r="E1585">
        <f t="shared" ref="E1585:E1587" si="313">E1584</f>
        <v>2</v>
      </c>
      <c r="F1585">
        <f t="shared" si="299"/>
        <v>0</v>
      </c>
    </row>
    <row r="1586" spans="1:6" x14ac:dyDescent="0.25">
      <c r="A1586" t="str">
        <f t="shared" si="312"/>
        <v>Michael Whittaker</v>
      </c>
      <c r="C1586">
        <v>1</v>
      </c>
      <c r="D1586" t="s">
        <v>665</v>
      </c>
      <c r="E1586">
        <f t="shared" si="313"/>
        <v>2</v>
      </c>
      <c r="F1586">
        <f t="shared" si="299"/>
        <v>2</v>
      </c>
    </row>
    <row r="1587" spans="1:6" x14ac:dyDescent="0.25">
      <c r="A1587" t="s">
        <v>761</v>
      </c>
      <c r="E1587">
        <f t="shared" si="313"/>
        <v>2</v>
      </c>
      <c r="F1587">
        <f t="shared" si="299"/>
        <v>0</v>
      </c>
    </row>
    <row r="1588" spans="1:6" x14ac:dyDescent="0.25">
      <c r="A1588" t="str">
        <f t="shared" ref="A1588:A1590" si="314">A1587</f>
        <v>Nick Stenning</v>
      </c>
      <c r="B1588" t="s">
        <v>668</v>
      </c>
      <c r="E1588">
        <v>5</v>
      </c>
      <c r="F1588">
        <f t="shared" si="299"/>
        <v>0</v>
      </c>
    </row>
    <row r="1589" spans="1:6" x14ac:dyDescent="0.25">
      <c r="A1589" t="str">
        <f t="shared" si="314"/>
        <v>Nick Stenning</v>
      </c>
      <c r="E1589">
        <f t="shared" ref="E1589:E1591" si="315">E1588</f>
        <v>5</v>
      </c>
      <c r="F1589">
        <f t="shared" si="299"/>
        <v>0</v>
      </c>
    </row>
    <row r="1590" spans="1:6" x14ac:dyDescent="0.25">
      <c r="A1590" t="str">
        <f t="shared" si="314"/>
        <v>Nick Stenning</v>
      </c>
      <c r="C1590">
        <v>1</v>
      </c>
      <c r="D1590" t="s">
        <v>100</v>
      </c>
      <c r="E1590">
        <f t="shared" si="315"/>
        <v>5</v>
      </c>
      <c r="F1590">
        <f t="shared" si="299"/>
        <v>5</v>
      </c>
    </row>
    <row r="1591" spans="1:6" x14ac:dyDescent="0.25">
      <c r="A1591" t="s">
        <v>762</v>
      </c>
      <c r="E1591">
        <f t="shared" si="315"/>
        <v>5</v>
      </c>
      <c r="F1591">
        <f t="shared" si="299"/>
        <v>0</v>
      </c>
    </row>
    <row r="1592" spans="1:6" x14ac:dyDescent="0.25">
      <c r="A1592" t="str">
        <f t="shared" ref="A1592:A1635" si="316">A1591</f>
        <v>Randolph Tan</v>
      </c>
      <c r="B1592" t="s">
        <v>671</v>
      </c>
      <c r="E1592">
        <v>268</v>
      </c>
      <c r="F1592">
        <f t="shared" si="299"/>
        <v>0</v>
      </c>
    </row>
    <row r="1593" spans="1:6" x14ac:dyDescent="0.25">
      <c r="A1593" t="str">
        <f t="shared" si="316"/>
        <v>Randolph Tan</v>
      </c>
      <c r="E1593">
        <f t="shared" ref="E1593:E1597" si="317">E1592</f>
        <v>268</v>
      </c>
      <c r="F1593">
        <f t="shared" si="299"/>
        <v>0</v>
      </c>
    </row>
    <row r="1594" spans="1:6" x14ac:dyDescent="0.25">
      <c r="A1594" t="str">
        <f t="shared" si="316"/>
        <v>Randolph Tan</v>
      </c>
      <c r="C1594">
        <v>0.249</v>
      </c>
      <c r="D1594" t="s">
        <v>672</v>
      </c>
      <c r="E1594">
        <f t="shared" si="317"/>
        <v>268</v>
      </c>
      <c r="F1594">
        <f t="shared" si="299"/>
        <v>66.731999999999999</v>
      </c>
    </row>
    <row r="1595" spans="1:6" x14ac:dyDescent="0.25">
      <c r="A1595" t="str">
        <f t="shared" si="316"/>
        <v>Randolph Tan</v>
      </c>
      <c r="C1595">
        <v>0.70399999999999996</v>
      </c>
      <c r="D1595" t="s">
        <v>40</v>
      </c>
      <c r="E1595">
        <f t="shared" si="317"/>
        <v>268</v>
      </c>
      <c r="F1595">
        <f t="shared" si="299"/>
        <v>188.672</v>
      </c>
    </row>
    <row r="1596" spans="1:6" x14ac:dyDescent="0.25">
      <c r="A1596" t="str">
        <f t="shared" si="316"/>
        <v>Randolph Tan</v>
      </c>
      <c r="C1596">
        <v>4.4999999999999998E-2</v>
      </c>
      <c r="D1596" t="s">
        <v>43</v>
      </c>
      <c r="E1596">
        <f t="shared" si="317"/>
        <v>268</v>
      </c>
      <c r="F1596">
        <f t="shared" si="299"/>
        <v>12.059999999999999</v>
      </c>
    </row>
    <row r="1597" spans="1:6" x14ac:dyDescent="0.25">
      <c r="A1597" t="str">
        <f t="shared" si="316"/>
        <v>Randolph Tan</v>
      </c>
      <c r="E1597">
        <f t="shared" si="317"/>
        <v>268</v>
      </c>
      <c r="F1597">
        <f t="shared" si="299"/>
        <v>0</v>
      </c>
    </row>
    <row r="1598" spans="1:6" x14ac:dyDescent="0.25">
      <c r="A1598" t="str">
        <f t="shared" si="316"/>
        <v>Randolph Tan</v>
      </c>
      <c r="B1598" t="s">
        <v>673</v>
      </c>
      <c r="E1598">
        <v>1132</v>
      </c>
      <c r="F1598">
        <f t="shared" si="299"/>
        <v>0</v>
      </c>
    </row>
    <row r="1599" spans="1:6" x14ac:dyDescent="0.25">
      <c r="A1599" t="str">
        <f t="shared" si="316"/>
        <v>Randolph Tan</v>
      </c>
      <c r="E1599">
        <f t="shared" ref="E1599:E1604" si="318">E1598</f>
        <v>1132</v>
      </c>
      <c r="F1599">
        <f t="shared" si="299"/>
        <v>0</v>
      </c>
    </row>
    <row r="1600" spans="1:6" x14ac:dyDescent="0.25">
      <c r="A1600" t="str">
        <f t="shared" si="316"/>
        <v>Randolph Tan</v>
      </c>
      <c r="C1600">
        <v>8.5999999999999993E-2</v>
      </c>
      <c r="D1600" t="s">
        <v>45</v>
      </c>
      <c r="E1600">
        <f t="shared" si="318"/>
        <v>1132</v>
      </c>
      <c r="F1600">
        <f t="shared" si="299"/>
        <v>97.35199999999999</v>
      </c>
    </row>
    <row r="1601" spans="1:6" x14ac:dyDescent="0.25">
      <c r="A1601" t="str">
        <f t="shared" si="316"/>
        <v>Randolph Tan</v>
      </c>
      <c r="C1601">
        <v>0.90200000000000002</v>
      </c>
      <c r="D1601" t="s">
        <v>15</v>
      </c>
      <c r="E1601">
        <f t="shared" si="318"/>
        <v>1132</v>
      </c>
      <c r="F1601">
        <f t="shared" si="299"/>
        <v>1021.0640000000001</v>
      </c>
    </row>
    <row r="1602" spans="1:6" x14ac:dyDescent="0.25">
      <c r="A1602" t="str">
        <f t="shared" si="316"/>
        <v>Randolph Tan</v>
      </c>
      <c r="C1602">
        <v>3.0000000000000001E-3</v>
      </c>
      <c r="D1602" t="s">
        <v>43</v>
      </c>
      <c r="E1602">
        <f t="shared" si="318"/>
        <v>1132</v>
      </c>
      <c r="F1602">
        <f t="shared" si="299"/>
        <v>3.3959999999999999</v>
      </c>
    </row>
    <row r="1603" spans="1:6" x14ac:dyDescent="0.25">
      <c r="A1603" t="str">
        <f t="shared" si="316"/>
        <v>Randolph Tan</v>
      </c>
      <c r="C1603">
        <v>7.0000000000000001E-3</v>
      </c>
      <c r="D1603" t="s">
        <v>63</v>
      </c>
      <c r="E1603">
        <f t="shared" si="318"/>
        <v>1132</v>
      </c>
      <c r="F1603">
        <f t="shared" ref="F1603:F1666" si="319">E1603*C1603</f>
        <v>7.9240000000000004</v>
      </c>
    </row>
    <row r="1604" spans="1:6" x14ac:dyDescent="0.25">
      <c r="A1604" t="str">
        <f t="shared" si="316"/>
        <v>Randolph Tan</v>
      </c>
      <c r="E1604">
        <f t="shared" si="318"/>
        <v>1132</v>
      </c>
      <c r="F1604">
        <f t="shared" si="319"/>
        <v>0</v>
      </c>
    </row>
    <row r="1605" spans="1:6" x14ac:dyDescent="0.25">
      <c r="A1605" t="str">
        <f t="shared" si="316"/>
        <v>Randolph Tan</v>
      </c>
      <c r="B1605" t="s">
        <v>674</v>
      </c>
      <c r="E1605">
        <v>133</v>
      </c>
      <c r="F1605">
        <f t="shared" si="319"/>
        <v>0</v>
      </c>
    </row>
    <row r="1606" spans="1:6" x14ac:dyDescent="0.25">
      <c r="A1606" t="str">
        <f t="shared" si="316"/>
        <v>Randolph Tan</v>
      </c>
      <c r="E1606">
        <f t="shared" ref="E1606:E1608" si="320">E1605</f>
        <v>133</v>
      </c>
      <c r="F1606">
        <f t="shared" si="319"/>
        <v>0</v>
      </c>
    </row>
    <row r="1607" spans="1:6" x14ac:dyDescent="0.25">
      <c r="A1607" t="str">
        <f t="shared" si="316"/>
        <v>Randolph Tan</v>
      </c>
      <c r="C1607">
        <v>1</v>
      </c>
      <c r="D1607" t="s">
        <v>43</v>
      </c>
      <c r="E1607">
        <f t="shared" si="320"/>
        <v>133</v>
      </c>
      <c r="F1607">
        <f t="shared" si="319"/>
        <v>133</v>
      </c>
    </row>
    <row r="1608" spans="1:6" x14ac:dyDescent="0.25">
      <c r="A1608" t="str">
        <f t="shared" si="316"/>
        <v>Randolph Tan</v>
      </c>
      <c r="E1608">
        <f t="shared" si="320"/>
        <v>133</v>
      </c>
      <c r="F1608">
        <f t="shared" si="319"/>
        <v>0</v>
      </c>
    </row>
    <row r="1609" spans="1:6" x14ac:dyDescent="0.25">
      <c r="A1609" t="str">
        <f t="shared" si="316"/>
        <v>Randolph Tan</v>
      </c>
      <c r="B1609" t="s">
        <v>675</v>
      </c>
      <c r="E1609">
        <v>20</v>
      </c>
      <c r="F1609">
        <f t="shared" si="319"/>
        <v>0</v>
      </c>
    </row>
    <row r="1610" spans="1:6" x14ac:dyDescent="0.25">
      <c r="A1610" t="str">
        <f t="shared" si="316"/>
        <v>Randolph Tan</v>
      </c>
      <c r="E1610">
        <f t="shared" ref="E1610:E1613" si="321">E1609</f>
        <v>20</v>
      </c>
      <c r="F1610">
        <f t="shared" si="319"/>
        <v>0</v>
      </c>
    </row>
    <row r="1611" spans="1:6" x14ac:dyDescent="0.25">
      <c r="A1611" t="str">
        <f t="shared" si="316"/>
        <v>Randolph Tan</v>
      </c>
      <c r="C1611">
        <v>0.18</v>
      </c>
      <c r="D1611" t="s">
        <v>50</v>
      </c>
      <c r="E1611">
        <f t="shared" si="321"/>
        <v>20</v>
      </c>
      <c r="F1611">
        <f t="shared" si="319"/>
        <v>3.5999999999999996</v>
      </c>
    </row>
    <row r="1612" spans="1:6" x14ac:dyDescent="0.25">
      <c r="A1612" t="str">
        <f t="shared" si="316"/>
        <v>Randolph Tan</v>
      </c>
      <c r="C1612">
        <v>0.81899999999999995</v>
      </c>
      <c r="D1612" t="s">
        <v>43</v>
      </c>
      <c r="E1612">
        <f t="shared" si="321"/>
        <v>20</v>
      </c>
      <c r="F1612">
        <f t="shared" si="319"/>
        <v>16.38</v>
      </c>
    </row>
    <row r="1613" spans="1:6" x14ac:dyDescent="0.25">
      <c r="A1613" t="str">
        <f t="shared" si="316"/>
        <v>Randolph Tan</v>
      </c>
      <c r="E1613">
        <f t="shared" si="321"/>
        <v>20</v>
      </c>
      <c r="F1613">
        <f t="shared" si="319"/>
        <v>0</v>
      </c>
    </row>
    <row r="1614" spans="1:6" x14ac:dyDescent="0.25">
      <c r="A1614" t="str">
        <f t="shared" si="316"/>
        <v>Randolph Tan</v>
      </c>
      <c r="B1614" t="s">
        <v>676</v>
      </c>
      <c r="E1614">
        <v>95</v>
      </c>
      <c r="F1614">
        <f t="shared" si="319"/>
        <v>0</v>
      </c>
    </row>
    <row r="1615" spans="1:6" x14ac:dyDescent="0.25">
      <c r="A1615" t="str">
        <f t="shared" si="316"/>
        <v>Randolph Tan</v>
      </c>
      <c r="E1615">
        <f t="shared" ref="E1615:E1619" si="322">E1614</f>
        <v>95</v>
      </c>
      <c r="F1615">
        <f t="shared" si="319"/>
        <v>0</v>
      </c>
    </row>
    <row r="1616" spans="1:6" x14ac:dyDescent="0.25">
      <c r="A1616" t="str">
        <f t="shared" si="316"/>
        <v>Randolph Tan</v>
      </c>
      <c r="C1616">
        <v>0.32</v>
      </c>
      <c r="D1616" t="s">
        <v>109</v>
      </c>
      <c r="E1616">
        <f t="shared" si="322"/>
        <v>95</v>
      </c>
      <c r="F1616">
        <f t="shared" si="319"/>
        <v>30.400000000000002</v>
      </c>
    </row>
    <row r="1617" spans="1:6" x14ac:dyDescent="0.25">
      <c r="A1617" t="str">
        <f t="shared" si="316"/>
        <v>Randolph Tan</v>
      </c>
      <c r="C1617">
        <v>0.23400000000000001</v>
      </c>
      <c r="D1617" t="s">
        <v>40</v>
      </c>
      <c r="E1617">
        <f t="shared" si="322"/>
        <v>95</v>
      </c>
      <c r="F1617">
        <f t="shared" si="319"/>
        <v>22.23</v>
      </c>
    </row>
    <row r="1618" spans="1:6" x14ac:dyDescent="0.25">
      <c r="A1618" t="str">
        <f t="shared" si="316"/>
        <v>Randolph Tan</v>
      </c>
      <c r="C1618">
        <v>0.44400000000000001</v>
      </c>
      <c r="D1618" t="s">
        <v>43</v>
      </c>
      <c r="E1618">
        <f t="shared" si="322"/>
        <v>95</v>
      </c>
      <c r="F1618">
        <f t="shared" si="319"/>
        <v>42.18</v>
      </c>
    </row>
    <row r="1619" spans="1:6" x14ac:dyDescent="0.25">
      <c r="A1619" t="str">
        <f t="shared" si="316"/>
        <v>Randolph Tan</v>
      </c>
      <c r="E1619">
        <f t="shared" si="322"/>
        <v>95</v>
      </c>
      <c r="F1619">
        <f t="shared" si="319"/>
        <v>0</v>
      </c>
    </row>
    <row r="1620" spans="1:6" x14ac:dyDescent="0.25">
      <c r="A1620" t="str">
        <f t="shared" si="316"/>
        <v>Randolph Tan</v>
      </c>
      <c r="B1620" t="s">
        <v>677</v>
      </c>
      <c r="E1620">
        <v>453</v>
      </c>
      <c r="F1620">
        <f t="shared" si="319"/>
        <v>0</v>
      </c>
    </row>
    <row r="1621" spans="1:6" x14ac:dyDescent="0.25">
      <c r="A1621" t="str">
        <f t="shared" si="316"/>
        <v>Randolph Tan</v>
      </c>
      <c r="E1621">
        <f t="shared" ref="E1621:E1625" si="323">E1620</f>
        <v>453</v>
      </c>
      <c r="F1621">
        <f t="shared" si="319"/>
        <v>0</v>
      </c>
    </row>
    <row r="1622" spans="1:6" x14ac:dyDescent="0.25">
      <c r="A1622" t="str">
        <f t="shared" si="316"/>
        <v>Randolph Tan</v>
      </c>
      <c r="C1622">
        <v>0.626</v>
      </c>
      <c r="D1622" t="s">
        <v>109</v>
      </c>
      <c r="E1622">
        <f t="shared" si="323"/>
        <v>453</v>
      </c>
      <c r="F1622">
        <f t="shared" si="319"/>
        <v>283.57799999999997</v>
      </c>
    </row>
    <row r="1623" spans="1:6" x14ac:dyDescent="0.25">
      <c r="A1623" t="str">
        <f t="shared" si="316"/>
        <v>Randolph Tan</v>
      </c>
      <c r="C1623">
        <v>6.7000000000000004E-2</v>
      </c>
      <c r="D1623" t="s">
        <v>50</v>
      </c>
      <c r="E1623">
        <f t="shared" si="323"/>
        <v>453</v>
      </c>
      <c r="F1623">
        <f t="shared" si="319"/>
        <v>30.351000000000003</v>
      </c>
    </row>
    <row r="1624" spans="1:6" x14ac:dyDescent="0.25">
      <c r="A1624" t="str">
        <f t="shared" si="316"/>
        <v>Randolph Tan</v>
      </c>
      <c r="C1624">
        <v>0.30599999999999999</v>
      </c>
      <c r="D1624" t="s">
        <v>43</v>
      </c>
      <c r="E1624">
        <f t="shared" si="323"/>
        <v>453</v>
      </c>
      <c r="F1624">
        <f t="shared" si="319"/>
        <v>138.61799999999999</v>
      </c>
    </row>
    <row r="1625" spans="1:6" x14ac:dyDescent="0.25">
      <c r="A1625" t="str">
        <f t="shared" si="316"/>
        <v>Randolph Tan</v>
      </c>
      <c r="E1625">
        <f t="shared" si="323"/>
        <v>453</v>
      </c>
      <c r="F1625">
        <f t="shared" si="319"/>
        <v>0</v>
      </c>
    </row>
    <row r="1626" spans="1:6" x14ac:dyDescent="0.25">
      <c r="A1626" t="str">
        <f t="shared" si="316"/>
        <v>Randolph Tan</v>
      </c>
      <c r="B1626" t="s">
        <v>678</v>
      </c>
      <c r="E1626">
        <v>61</v>
      </c>
      <c r="F1626">
        <f t="shared" si="319"/>
        <v>0</v>
      </c>
    </row>
    <row r="1627" spans="1:6" x14ac:dyDescent="0.25">
      <c r="A1627" t="str">
        <f t="shared" si="316"/>
        <v>Randolph Tan</v>
      </c>
      <c r="E1627">
        <f t="shared" ref="E1627:E1632" si="324">E1626</f>
        <v>61</v>
      </c>
      <c r="F1627">
        <f t="shared" si="319"/>
        <v>0</v>
      </c>
    </row>
    <row r="1628" spans="1:6" x14ac:dyDescent="0.25">
      <c r="A1628" t="str">
        <f t="shared" si="316"/>
        <v>Randolph Tan</v>
      </c>
      <c r="C1628">
        <v>4.2000000000000003E-2</v>
      </c>
      <c r="D1628" t="s">
        <v>679</v>
      </c>
      <c r="E1628">
        <f t="shared" si="324"/>
        <v>61</v>
      </c>
      <c r="F1628">
        <f t="shared" si="319"/>
        <v>2.5620000000000003</v>
      </c>
    </row>
    <row r="1629" spans="1:6" x14ac:dyDescent="0.25">
      <c r="A1629" t="str">
        <f t="shared" si="316"/>
        <v>Randolph Tan</v>
      </c>
      <c r="C1629">
        <v>0.30199999999999999</v>
      </c>
      <c r="D1629" t="s">
        <v>157</v>
      </c>
      <c r="E1629">
        <f t="shared" si="324"/>
        <v>61</v>
      </c>
      <c r="F1629">
        <f t="shared" si="319"/>
        <v>18.422000000000001</v>
      </c>
    </row>
    <row r="1630" spans="1:6" x14ac:dyDescent="0.25">
      <c r="A1630" t="str">
        <f t="shared" si="316"/>
        <v>Randolph Tan</v>
      </c>
      <c r="C1630">
        <v>9.9000000000000005E-2</v>
      </c>
      <c r="D1630" t="s">
        <v>109</v>
      </c>
      <c r="E1630">
        <f t="shared" si="324"/>
        <v>61</v>
      </c>
      <c r="F1630">
        <f t="shared" si="319"/>
        <v>6.0390000000000006</v>
      </c>
    </row>
    <row r="1631" spans="1:6" x14ac:dyDescent="0.25">
      <c r="A1631" t="str">
        <f t="shared" si="316"/>
        <v>Randolph Tan</v>
      </c>
      <c r="C1631">
        <v>0.55600000000000005</v>
      </c>
      <c r="D1631" t="s">
        <v>43</v>
      </c>
      <c r="E1631">
        <f t="shared" si="324"/>
        <v>61</v>
      </c>
      <c r="F1631">
        <f t="shared" si="319"/>
        <v>33.916000000000004</v>
      </c>
    </row>
    <row r="1632" spans="1:6" x14ac:dyDescent="0.25">
      <c r="A1632" t="str">
        <f t="shared" si="316"/>
        <v>Randolph Tan</v>
      </c>
      <c r="E1632">
        <f t="shared" si="324"/>
        <v>61</v>
      </c>
      <c r="F1632">
        <f t="shared" si="319"/>
        <v>0</v>
      </c>
    </row>
    <row r="1633" spans="1:6" x14ac:dyDescent="0.25">
      <c r="A1633" t="str">
        <f t="shared" si="316"/>
        <v>Randolph Tan</v>
      </c>
      <c r="B1633" t="s">
        <v>680</v>
      </c>
      <c r="E1633">
        <v>33</v>
      </c>
      <c r="F1633">
        <f t="shared" si="319"/>
        <v>0</v>
      </c>
    </row>
    <row r="1634" spans="1:6" x14ac:dyDescent="0.25">
      <c r="A1634" t="str">
        <f t="shared" si="316"/>
        <v>Randolph Tan</v>
      </c>
      <c r="E1634">
        <f t="shared" ref="E1634:E1636" si="325">E1633</f>
        <v>33</v>
      </c>
      <c r="F1634">
        <f t="shared" si="319"/>
        <v>0</v>
      </c>
    </row>
    <row r="1635" spans="1:6" x14ac:dyDescent="0.25">
      <c r="A1635" t="str">
        <f t="shared" si="316"/>
        <v>Randolph Tan</v>
      </c>
      <c r="C1635">
        <v>1</v>
      </c>
      <c r="D1635" t="s">
        <v>157</v>
      </c>
      <c r="E1635">
        <f t="shared" si="325"/>
        <v>33</v>
      </c>
      <c r="F1635">
        <f t="shared" si="319"/>
        <v>33</v>
      </c>
    </row>
    <row r="1636" spans="1:6" x14ac:dyDescent="0.25">
      <c r="A1636" t="s">
        <v>763</v>
      </c>
      <c r="E1636">
        <f t="shared" si="325"/>
        <v>33</v>
      </c>
      <c r="F1636">
        <f t="shared" si="319"/>
        <v>0</v>
      </c>
    </row>
    <row r="1637" spans="1:6" x14ac:dyDescent="0.25">
      <c r="A1637" t="str">
        <f t="shared" ref="A1637:A1668" si="326">A1636</f>
        <v>Shaun Verch</v>
      </c>
      <c r="B1637" t="s">
        <v>683</v>
      </c>
      <c r="E1637">
        <v>127</v>
      </c>
      <c r="F1637">
        <f t="shared" si="319"/>
        <v>0</v>
      </c>
    </row>
    <row r="1638" spans="1:6" x14ac:dyDescent="0.25">
      <c r="A1638" t="str">
        <f t="shared" si="326"/>
        <v>Shaun Verch</v>
      </c>
      <c r="E1638">
        <f t="shared" ref="E1638:E1642" si="327">E1637</f>
        <v>127</v>
      </c>
      <c r="F1638">
        <f t="shared" si="319"/>
        <v>0</v>
      </c>
    </row>
    <row r="1639" spans="1:6" x14ac:dyDescent="0.25">
      <c r="A1639" t="str">
        <f t="shared" si="326"/>
        <v>Shaun Verch</v>
      </c>
      <c r="C1639">
        <v>0.32900000000000001</v>
      </c>
      <c r="D1639" t="s">
        <v>269</v>
      </c>
      <c r="E1639">
        <f t="shared" si="327"/>
        <v>127</v>
      </c>
      <c r="F1639">
        <f t="shared" si="319"/>
        <v>41.783000000000001</v>
      </c>
    </row>
    <row r="1640" spans="1:6" x14ac:dyDescent="0.25">
      <c r="A1640" t="str">
        <f t="shared" si="326"/>
        <v>Shaun Verch</v>
      </c>
      <c r="C1640">
        <v>0.42799999999999999</v>
      </c>
      <c r="D1640" t="s">
        <v>15</v>
      </c>
      <c r="E1640">
        <f t="shared" si="327"/>
        <v>127</v>
      </c>
      <c r="F1640">
        <f t="shared" si="319"/>
        <v>54.356000000000002</v>
      </c>
    </row>
    <row r="1641" spans="1:6" x14ac:dyDescent="0.25">
      <c r="A1641" t="str">
        <f t="shared" si="326"/>
        <v>Shaun Verch</v>
      </c>
      <c r="C1641">
        <v>0.24199999999999999</v>
      </c>
      <c r="D1641" t="s">
        <v>50</v>
      </c>
      <c r="E1641">
        <f t="shared" si="327"/>
        <v>127</v>
      </c>
      <c r="F1641">
        <f t="shared" si="319"/>
        <v>30.733999999999998</v>
      </c>
    </row>
    <row r="1642" spans="1:6" x14ac:dyDescent="0.25">
      <c r="A1642" t="str">
        <f t="shared" si="326"/>
        <v>Shaun Verch</v>
      </c>
      <c r="E1642">
        <f t="shared" si="327"/>
        <v>127</v>
      </c>
      <c r="F1642">
        <f t="shared" si="319"/>
        <v>0</v>
      </c>
    </row>
    <row r="1643" spans="1:6" x14ac:dyDescent="0.25">
      <c r="A1643" t="str">
        <f t="shared" si="326"/>
        <v>Shaun Verch</v>
      </c>
      <c r="B1643" t="s">
        <v>684</v>
      </c>
      <c r="E1643">
        <v>93</v>
      </c>
      <c r="F1643">
        <f t="shared" si="319"/>
        <v>0</v>
      </c>
    </row>
    <row r="1644" spans="1:6" x14ac:dyDescent="0.25">
      <c r="A1644" t="str">
        <f t="shared" si="326"/>
        <v>Shaun Verch</v>
      </c>
      <c r="E1644">
        <f t="shared" ref="E1644:E1647" si="328">E1643</f>
        <v>93</v>
      </c>
      <c r="F1644">
        <f t="shared" si="319"/>
        <v>0</v>
      </c>
    </row>
    <row r="1645" spans="1:6" x14ac:dyDescent="0.25">
      <c r="A1645" t="str">
        <f t="shared" si="326"/>
        <v>Shaun Verch</v>
      </c>
      <c r="C1645">
        <v>3.3000000000000002E-2</v>
      </c>
      <c r="D1645" t="s">
        <v>15</v>
      </c>
      <c r="E1645">
        <f t="shared" si="328"/>
        <v>93</v>
      </c>
      <c r="F1645">
        <f t="shared" si="319"/>
        <v>3.069</v>
      </c>
    </row>
    <row r="1646" spans="1:6" x14ac:dyDescent="0.25">
      <c r="A1646" t="str">
        <f t="shared" si="326"/>
        <v>Shaun Verch</v>
      </c>
      <c r="C1646">
        <v>0.96599999999999997</v>
      </c>
      <c r="D1646" t="s">
        <v>58</v>
      </c>
      <c r="E1646">
        <f t="shared" si="328"/>
        <v>93</v>
      </c>
      <c r="F1646">
        <f t="shared" si="319"/>
        <v>89.837999999999994</v>
      </c>
    </row>
    <row r="1647" spans="1:6" x14ac:dyDescent="0.25">
      <c r="A1647" t="str">
        <f t="shared" si="326"/>
        <v>Shaun Verch</v>
      </c>
      <c r="E1647">
        <f t="shared" si="328"/>
        <v>93</v>
      </c>
      <c r="F1647">
        <f t="shared" si="319"/>
        <v>0</v>
      </c>
    </row>
    <row r="1648" spans="1:6" x14ac:dyDescent="0.25">
      <c r="A1648" t="str">
        <f t="shared" si="326"/>
        <v>Shaun Verch</v>
      </c>
      <c r="B1648" t="s">
        <v>685</v>
      </c>
      <c r="E1648">
        <v>542</v>
      </c>
      <c r="F1648">
        <f t="shared" si="319"/>
        <v>0</v>
      </c>
    </row>
    <row r="1649" spans="1:6" x14ac:dyDescent="0.25">
      <c r="A1649" t="str">
        <f t="shared" si="326"/>
        <v>Shaun Verch</v>
      </c>
      <c r="E1649">
        <f t="shared" ref="E1649:E1654" si="329">E1648</f>
        <v>542</v>
      </c>
      <c r="F1649">
        <f t="shared" si="319"/>
        <v>0</v>
      </c>
    </row>
    <row r="1650" spans="1:6" x14ac:dyDescent="0.25">
      <c r="A1650" t="str">
        <f t="shared" si="326"/>
        <v>Shaun Verch</v>
      </c>
      <c r="C1650">
        <v>0.29899999999999999</v>
      </c>
      <c r="D1650" t="s">
        <v>45</v>
      </c>
      <c r="E1650">
        <f t="shared" si="329"/>
        <v>542</v>
      </c>
      <c r="F1650">
        <f t="shared" si="319"/>
        <v>162.05799999999999</v>
      </c>
    </row>
    <row r="1651" spans="1:6" x14ac:dyDescent="0.25">
      <c r="A1651" t="str">
        <f t="shared" si="326"/>
        <v>Shaun Verch</v>
      </c>
      <c r="C1651">
        <v>0.19700000000000001</v>
      </c>
      <c r="D1651" t="s">
        <v>50</v>
      </c>
      <c r="E1651">
        <f t="shared" si="329"/>
        <v>542</v>
      </c>
      <c r="F1651">
        <f t="shared" si="319"/>
        <v>106.774</v>
      </c>
    </row>
    <row r="1652" spans="1:6" x14ac:dyDescent="0.25">
      <c r="A1652" t="str">
        <f t="shared" si="326"/>
        <v>Shaun Verch</v>
      </c>
      <c r="C1652">
        <v>0.498</v>
      </c>
      <c r="D1652" t="s">
        <v>58</v>
      </c>
      <c r="E1652">
        <f t="shared" si="329"/>
        <v>542</v>
      </c>
      <c r="F1652">
        <f t="shared" si="319"/>
        <v>269.916</v>
      </c>
    </row>
    <row r="1653" spans="1:6" x14ac:dyDescent="0.25">
      <c r="A1653" t="str">
        <f t="shared" si="326"/>
        <v>Shaun Verch</v>
      </c>
      <c r="C1653">
        <v>4.0000000000000001E-3</v>
      </c>
      <c r="D1653" t="s">
        <v>63</v>
      </c>
      <c r="E1653">
        <f t="shared" si="329"/>
        <v>542</v>
      </c>
      <c r="F1653">
        <f t="shared" si="319"/>
        <v>2.1680000000000001</v>
      </c>
    </row>
    <row r="1654" spans="1:6" x14ac:dyDescent="0.25">
      <c r="A1654" t="str">
        <f t="shared" si="326"/>
        <v>Shaun Verch</v>
      </c>
      <c r="E1654">
        <f t="shared" si="329"/>
        <v>542</v>
      </c>
      <c r="F1654">
        <f t="shared" si="319"/>
        <v>0</v>
      </c>
    </row>
    <row r="1655" spans="1:6" x14ac:dyDescent="0.25">
      <c r="A1655" t="str">
        <f t="shared" si="326"/>
        <v>Shaun Verch</v>
      </c>
      <c r="B1655" t="s">
        <v>686</v>
      </c>
      <c r="E1655">
        <v>196</v>
      </c>
      <c r="F1655">
        <f t="shared" si="319"/>
        <v>0</v>
      </c>
    </row>
    <row r="1656" spans="1:6" x14ac:dyDescent="0.25">
      <c r="A1656" t="str">
        <f t="shared" si="326"/>
        <v>Shaun Verch</v>
      </c>
      <c r="E1656">
        <f t="shared" ref="E1656:E1659" si="330">E1655</f>
        <v>196</v>
      </c>
      <c r="F1656">
        <f t="shared" si="319"/>
        <v>0</v>
      </c>
    </row>
    <row r="1657" spans="1:6" x14ac:dyDescent="0.25">
      <c r="A1657" t="str">
        <f t="shared" si="326"/>
        <v>Shaun Verch</v>
      </c>
      <c r="C1657">
        <v>0.99399999999999999</v>
      </c>
      <c r="D1657" t="s">
        <v>58</v>
      </c>
      <c r="E1657">
        <f t="shared" si="330"/>
        <v>196</v>
      </c>
      <c r="F1657">
        <f t="shared" si="319"/>
        <v>194.82400000000001</v>
      </c>
    </row>
    <row r="1658" spans="1:6" x14ac:dyDescent="0.25">
      <c r="A1658" t="str">
        <f t="shared" si="326"/>
        <v>Shaun Verch</v>
      </c>
      <c r="C1658">
        <v>5.0000000000000001E-3</v>
      </c>
      <c r="D1658" t="s">
        <v>63</v>
      </c>
      <c r="E1658">
        <f t="shared" si="330"/>
        <v>196</v>
      </c>
      <c r="F1658">
        <f t="shared" si="319"/>
        <v>0.98</v>
      </c>
    </row>
    <row r="1659" spans="1:6" x14ac:dyDescent="0.25">
      <c r="A1659" t="str">
        <f t="shared" si="326"/>
        <v>Shaun Verch</v>
      </c>
      <c r="E1659">
        <f t="shared" si="330"/>
        <v>196</v>
      </c>
      <c r="F1659">
        <f t="shared" si="319"/>
        <v>0</v>
      </c>
    </row>
    <row r="1660" spans="1:6" x14ac:dyDescent="0.25">
      <c r="A1660" t="str">
        <f t="shared" si="326"/>
        <v>Shaun Verch</v>
      </c>
      <c r="B1660" t="s">
        <v>687</v>
      </c>
      <c r="E1660">
        <v>171</v>
      </c>
      <c r="F1660">
        <f t="shared" si="319"/>
        <v>0</v>
      </c>
    </row>
    <row r="1661" spans="1:6" x14ac:dyDescent="0.25">
      <c r="A1661" t="str">
        <f t="shared" si="326"/>
        <v>Shaun Verch</v>
      </c>
      <c r="E1661">
        <f t="shared" ref="E1661:E1665" si="331">E1660</f>
        <v>171</v>
      </c>
      <c r="F1661">
        <f t="shared" si="319"/>
        <v>0</v>
      </c>
    </row>
    <row r="1662" spans="1:6" x14ac:dyDescent="0.25">
      <c r="A1662" t="str">
        <f t="shared" si="326"/>
        <v>Shaun Verch</v>
      </c>
      <c r="C1662">
        <v>0.68</v>
      </c>
      <c r="D1662" t="s">
        <v>269</v>
      </c>
      <c r="E1662">
        <f t="shared" si="331"/>
        <v>171</v>
      </c>
      <c r="F1662">
        <f t="shared" si="319"/>
        <v>116.28000000000002</v>
      </c>
    </row>
    <row r="1663" spans="1:6" x14ac:dyDescent="0.25">
      <c r="A1663" t="str">
        <f t="shared" si="326"/>
        <v>Shaun Verch</v>
      </c>
      <c r="C1663">
        <v>2.4E-2</v>
      </c>
      <c r="D1663" t="s">
        <v>33</v>
      </c>
      <c r="E1663">
        <f t="shared" si="331"/>
        <v>171</v>
      </c>
      <c r="F1663">
        <f t="shared" si="319"/>
        <v>4.1040000000000001</v>
      </c>
    </row>
    <row r="1664" spans="1:6" x14ac:dyDescent="0.25">
      <c r="A1664" t="str">
        <f t="shared" si="326"/>
        <v>Shaun Verch</v>
      </c>
      <c r="C1664">
        <v>0.29499999999999998</v>
      </c>
      <c r="D1664" t="s">
        <v>189</v>
      </c>
      <c r="E1664">
        <f t="shared" si="331"/>
        <v>171</v>
      </c>
      <c r="F1664">
        <f t="shared" si="319"/>
        <v>50.445</v>
      </c>
    </row>
    <row r="1665" spans="1:6" x14ac:dyDescent="0.25">
      <c r="A1665" t="str">
        <f t="shared" si="326"/>
        <v>Shaun Verch</v>
      </c>
      <c r="E1665">
        <f t="shared" si="331"/>
        <v>171</v>
      </c>
      <c r="F1665">
        <f t="shared" si="319"/>
        <v>0</v>
      </c>
    </row>
    <row r="1666" spans="1:6" x14ac:dyDescent="0.25">
      <c r="A1666" t="str">
        <f t="shared" si="326"/>
        <v>Shaun Verch</v>
      </c>
      <c r="B1666" t="s">
        <v>688</v>
      </c>
      <c r="E1666">
        <v>556</v>
      </c>
      <c r="F1666">
        <f t="shared" si="319"/>
        <v>0</v>
      </c>
    </row>
    <row r="1667" spans="1:6" x14ac:dyDescent="0.25">
      <c r="A1667" t="str">
        <f t="shared" si="326"/>
        <v>Shaun Verch</v>
      </c>
      <c r="E1667">
        <f t="shared" ref="E1667:E1670" si="332">E1666</f>
        <v>556</v>
      </c>
      <c r="F1667">
        <f t="shared" ref="F1667:F1730" si="333">E1667*C1667</f>
        <v>0</v>
      </c>
    </row>
    <row r="1668" spans="1:6" x14ac:dyDescent="0.25">
      <c r="A1668" t="str">
        <f t="shared" si="326"/>
        <v>Shaun Verch</v>
      </c>
      <c r="C1668">
        <v>0.53400000000000003</v>
      </c>
      <c r="D1668" t="s">
        <v>689</v>
      </c>
      <c r="E1668">
        <f t="shared" si="332"/>
        <v>556</v>
      </c>
      <c r="F1668">
        <f t="shared" si="333"/>
        <v>296.904</v>
      </c>
    </row>
    <row r="1669" spans="1:6" x14ac:dyDescent="0.25">
      <c r="A1669" t="str">
        <f t="shared" ref="A1669:A1697" si="334">A1668</f>
        <v>Shaun Verch</v>
      </c>
      <c r="C1669">
        <v>0.46500000000000002</v>
      </c>
      <c r="D1669" t="s">
        <v>679</v>
      </c>
      <c r="E1669">
        <f t="shared" si="332"/>
        <v>556</v>
      </c>
      <c r="F1669">
        <f t="shared" si="333"/>
        <v>258.54000000000002</v>
      </c>
    </row>
    <row r="1670" spans="1:6" x14ac:dyDescent="0.25">
      <c r="A1670" t="str">
        <f t="shared" si="334"/>
        <v>Shaun Verch</v>
      </c>
      <c r="E1670">
        <f t="shared" si="332"/>
        <v>556</v>
      </c>
      <c r="F1670">
        <f t="shared" si="333"/>
        <v>0</v>
      </c>
    </row>
    <row r="1671" spans="1:6" x14ac:dyDescent="0.25">
      <c r="A1671" t="str">
        <f t="shared" si="334"/>
        <v>Shaun Verch</v>
      </c>
      <c r="B1671" t="s">
        <v>690</v>
      </c>
      <c r="E1671">
        <v>4</v>
      </c>
      <c r="F1671">
        <f t="shared" si="333"/>
        <v>0</v>
      </c>
    </row>
    <row r="1672" spans="1:6" x14ac:dyDescent="0.25">
      <c r="A1672" t="str">
        <f t="shared" si="334"/>
        <v>Shaun Verch</v>
      </c>
      <c r="E1672">
        <f t="shared" ref="E1672:E1674" si="335">E1671</f>
        <v>4</v>
      </c>
      <c r="F1672">
        <f t="shared" si="333"/>
        <v>0</v>
      </c>
    </row>
    <row r="1673" spans="1:6" x14ac:dyDescent="0.25">
      <c r="A1673" t="str">
        <f t="shared" si="334"/>
        <v>Shaun Verch</v>
      </c>
      <c r="C1673">
        <v>1</v>
      </c>
      <c r="D1673" t="s">
        <v>689</v>
      </c>
      <c r="E1673">
        <f t="shared" si="335"/>
        <v>4</v>
      </c>
      <c r="F1673">
        <f t="shared" si="333"/>
        <v>4</v>
      </c>
    </row>
    <row r="1674" spans="1:6" x14ac:dyDescent="0.25">
      <c r="A1674" t="str">
        <f t="shared" si="334"/>
        <v>Shaun Verch</v>
      </c>
      <c r="E1674">
        <f t="shared" si="335"/>
        <v>4</v>
      </c>
      <c r="F1674">
        <f t="shared" si="333"/>
        <v>0</v>
      </c>
    </row>
    <row r="1675" spans="1:6" x14ac:dyDescent="0.25">
      <c r="A1675" t="str">
        <f t="shared" si="334"/>
        <v>Shaun Verch</v>
      </c>
      <c r="B1675" t="s">
        <v>691</v>
      </c>
      <c r="E1675">
        <v>44</v>
      </c>
      <c r="F1675">
        <f t="shared" si="333"/>
        <v>0</v>
      </c>
    </row>
    <row r="1676" spans="1:6" x14ac:dyDescent="0.25">
      <c r="A1676" t="str">
        <f t="shared" si="334"/>
        <v>Shaun Verch</v>
      </c>
      <c r="E1676">
        <f t="shared" ref="E1676:E1678" si="336">E1675</f>
        <v>44</v>
      </c>
      <c r="F1676">
        <f t="shared" si="333"/>
        <v>0</v>
      </c>
    </row>
    <row r="1677" spans="1:6" x14ac:dyDescent="0.25">
      <c r="A1677" t="str">
        <f t="shared" si="334"/>
        <v>Shaun Verch</v>
      </c>
      <c r="C1677">
        <v>1</v>
      </c>
      <c r="D1677" t="s">
        <v>692</v>
      </c>
      <c r="E1677">
        <f t="shared" si="336"/>
        <v>44</v>
      </c>
      <c r="F1677">
        <f t="shared" si="333"/>
        <v>44</v>
      </c>
    </row>
    <row r="1678" spans="1:6" x14ac:dyDescent="0.25">
      <c r="A1678" t="str">
        <f t="shared" si="334"/>
        <v>Shaun Verch</v>
      </c>
      <c r="E1678">
        <f t="shared" si="336"/>
        <v>44</v>
      </c>
      <c r="F1678">
        <f t="shared" si="333"/>
        <v>0</v>
      </c>
    </row>
    <row r="1679" spans="1:6" x14ac:dyDescent="0.25">
      <c r="A1679" t="str">
        <f t="shared" si="334"/>
        <v>Shaun Verch</v>
      </c>
      <c r="B1679" t="s">
        <v>693</v>
      </c>
      <c r="E1679">
        <v>79</v>
      </c>
      <c r="F1679">
        <f t="shared" si="333"/>
        <v>0</v>
      </c>
    </row>
    <row r="1680" spans="1:6" x14ac:dyDescent="0.25">
      <c r="A1680" t="str">
        <f t="shared" si="334"/>
        <v>Shaun Verch</v>
      </c>
      <c r="E1680">
        <f t="shared" ref="E1680:E1683" si="337">E1679</f>
        <v>79</v>
      </c>
      <c r="F1680">
        <f t="shared" si="333"/>
        <v>0</v>
      </c>
    </row>
    <row r="1681" spans="1:6" x14ac:dyDescent="0.25">
      <c r="A1681" t="str">
        <f t="shared" si="334"/>
        <v>Shaun Verch</v>
      </c>
      <c r="C1681">
        <v>0.95499999999999996</v>
      </c>
      <c r="D1681" t="s">
        <v>269</v>
      </c>
      <c r="E1681">
        <f t="shared" si="337"/>
        <v>79</v>
      </c>
      <c r="F1681">
        <f t="shared" si="333"/>
        <v>75.444999999999993</v>
      </c>
    </row>
    <row r="1682" spans="1:6" x14ac:dyDescent="0.25">
      <c r="A1682" t="str">
        <f t="shared" si="334"/>
        <v>Shaun Verch</v>
      </c>
      <c r="C1682">
        <v>4.3999999999999997E-2</v>
      </c>
      <c r="D1682" t="s">
        <v>189</v>
      </c>
      <c r="E1682">
        <f t="shared" si="337"/>
        <v>79</v>
      </c>
      <c r="F1682">
        <f t="shared" si="333"/>
        <v>3.476</v>
      </c>
    </row>
    <row r="1683" spans="1:6" x14ac:dyDescent="0.25">
      <c r="A1683" t="str">
        <f t="shared" si="334"/>
        <v>Shaun Verch</v>
      </c>
      <c r="E1683">
        <f t="shared" si="337"/>
        <v>79</v>
      </c>
      <c r="F1683">
        <f t="shared" si="333"/>
        <v>0</v>
      </c>
    </row>
    <row r="1684" spans="1:6" x14ac:dyDescent="0.25">
      <c r="A1684" t="str">
        <f t="shared" si="334"/>
        <v>Shaun Verch</v>
      </c>
      <c r="B1684" t="s">
        <v>694</v>
      </c>
      <c r="E1684">
        <v>99</v>
      </c>
      <c r="F1684">
        <f t="shared" si="333"/>
        <v>0</v>
      </c>
    </row>
    <row r="1685" spans="1:6" x14ac:dyDescent="0.25">
      <c r="A1685" t="str">
        <f t="shared" si="334"/>
        <v>Shaun Verch</v>
      </c>
      <c r="E1685">
        <f t="shared" ref="E1685:E1687" si="338">E1684</f>
        <v>99</v>
      </c>
      <c r="F1685">
        <f t="shared" si="333"/>
        <v>0</v>
      </c>
    </row>
    <row r="1686" spans="1:6" x14ac:dyDescent="0.25">
      <c r="A1686" t="str">
        <f t="shared" si="334"/>
        <v>Shaun Verch</v>
      </c>
      <c r="C1686">
        <v>1</v>
      </c>
      <c r="D1686" t="s">
        <v>18</v>
      </c>
      <c r="E1686">
        <f t="shared" si="338"/>
        <v>99</v>
      </c>
      <c r="F1686">
        <f t="shared" si="333"/>
        <v>99</v>
      </c>
    </row>
    <row r="1687" spans="1:6" x14ac:dyDescent="0.25">
      <c r="A1687" t="str">
        <f t="shared" si="334"/>
        <v>Shaun Verch</v>
      </c>
      <c r="E1687">
        <f t="shared" si="338"/>
        <v>99</v>
      </c>
      <c r="F1687">
        <f t="shared" si="333"/>
        <v>0</v>
      </c>
    </row>
    <row r="1688" spans="1:6" x14ac:dyDescent="0.25">
      <c r="A1688" t="str">
        <f t="shared" si="334"/>
        <v>Shaun Verch</v>
      </c>
      <c r="B1688" t="s">
        <v>695</v>
      </c>
      <c r="E1688">
        <v>183</v>
      </c>
      <c r="F1688">
        <f t="shared" si="333"/>
        <v>0</v>
      </c>
    </row>
    <row r="1689" spans="1:6" x14ac:dyDescent="0.25">
      <c r="A1689" t="str">
        <f t="shared" si="334"/>
        <v>Shaun Verch</v>
      </c>
      <c r="E1689">
        <f t="shared" ref="E1689:E1693" si="339">E1688</f>
        <v>183</v>
      </c>
      <c r="F1689">
        <f t="shared" si="333"/>
        <v>0</v>
      </c>
    </row>
    <row r="1690" spans="1:6" x14ac:dyDescent="0.25">
      <c r="A1690" t="str">
        <f t="shared" si="334"/>
        <v>Shaun Verch</v>
      </c>
      <c r="C1690">
        <v>0.33500000000000002</v>
      </c>
      <c r="D1690" t="s">
        <v>32</v>
      </c>
      <c r="E1690">
        <f t="shared" si="339"/>
        <v>183</v>
      </c>
      <c r="F1690">
        <f t="shared" si="333"/>
        <v>61.305000000000007</v>
      </c>
    </row>
    <row r="1691" spans="1:6" x14ac:dyDescent="0.25">
      <c r="A1691" t="str">
        <f t="shared" si="334"/>
        <v>Shaun Verch</v>
      </c>
      <c r="C1691">
        <v>0.34699999999999998</v>
      </c>
      <c r="D1691" t="s">
        <v>18</v>
      </c>
      <c r="E1691">
        <f t="shared" si="339"/>
        <v>183</v>
      </c>
      <c r="F1691">
        <f t="shared" si="333"/>
        <v>63.500999999999998</v>
      </c>
    </row>
    <row r="1692" spans="1:6" x14ac:dyDescent="0.25">
      <c r="A1692" t="str">
        <f t="shared" si="334"/>
        <v>Shaun Verch</v>
      </c>
      <c r="C1692">
        <v>0.316</v>
      </c>
      <c r="D1692" t="s">
        <v>15</v>
      </c>
      <c r="E1692">
        <f t="shared" si="339"/>
        <v>183</v>
      </c>
      <c r="F1692">
        <f t="shared" si="333"/>
        <v>57.828000000000003</v>
      </c>
    </row>
    <row r="1693" spans="1:6" x14ac:dyDescent="0.25">
      <c r="A1693" t="str">
        <f t="shared" si="334"/>
        <v>Shaun Verch</v>
      </c>
      <c r="E1693">
        <f t="shared" si="339"/>
        <v>183</v>
      </c>
      <c r="F1693">
        <f t="shared" si="333"/>
        <v>0</v>
      </c>
    </row>
    <row r="1694" spans="1:6" x14ac:dyDescent="0.25">
      <c r="A1694" t="str">
        <f t="shared" si="334"/>
        <v>Shaun Verch</v>
      </c>
      <c r="B1694" t="s">
        <v>696</v>
      </c>
      <c r="E1694">
        <v>923</v>
      </c>
      <c r="F1694">
        <f t="shared" si="333"/>
        <v>0</v>
      </c>
    </row>
    <row r="1695" spans="1:6" x14ac:dyDescent="0.25">
      <c r="A1695" t="str">
        <f t="shared" si="334"/>
        <v>Shaun Verch</v>
      </c>
      <c r="E1695">
        <f t="shared" ref="E1695:E1698" si="340">E1694</f>
        <v>923</v>
      </c>
      <c r="F1695">
        <f t="shared" si="333"/>
        <v>0</v>
      </c>
    </row>
    <row r="1696" spans="1:6" x14ac:dyDescent="0.25">
      <c r="A1696" t="str">
        <f t="shared" si="334"/>
        <v>Shaun Verch</v>
      </c>
      <c r="C1696">
        <v>0</v>
      </c>
      <c r="D1696" t="s">
        <v>62</v>
      </c>
      <c r="E1696">
        <f t="shared" si="340"/>
        <v>923</v>
      </c>
      <c r="F1696">
        <f t="shared" si="333"/>
        <v>0</v>
      </c>
    </row>
    <row r="1697" spans="1:6" x14ac:dyDescent="0.25">
      <c r="A1697" t="str">
        <f t="shared" si="334"/>
        <v>Shaun Verch</v>
      </c>
      <c r="C1697">
        <v>0.999</v>
      </c>
      <c r="D1697" t="s">
        <v>305</v>
      </c>
      <c r="E1697">
        <f t="shared" si="340"/>
        <v>923</v>
      </c>
      <c r="F1697">
        <f t="shared" si="333"/>
        <v>922.077</v>
      </c>
    </row>
    <row r="1698" spans="1:6" x14ac:dyDescent="0.25">
      <c r="A1698" t="s">
        <v>764</v>
      </c>
      <c r="E1698">
        <f t="shared" si="340"/>
        <v>923</v>
      </c>
      <c r="F1698">
        <f t="shared" si="333"/>
        <v>0</v>
      </c>
    </row>
    <row r="1699" spans="1:6" x14ac:dyDescent="0.25">
      <c r="A1699" t="str">
        <f t="shared" ref="A1699:A1710" si="341">A1698</f>
        <v>Siyuan Zhou</v>
      </c>
      <c r="B1699" t="s">
        <v>699</v>
      </c>
      <c r="E1699">
        <v>202</v>
      </c>
      <c r="F1699">
        <f t="shared" si="333"/>
        <v>0</v>
      </c>
    </row>
    <row r="1700" spans="1:6" x14ac:dyDescent="0.25">
      <c r="A1700" t="str">
        <f t="shared" si="341"/>
        <v>Siyuan Zhou</v>
      </c>
      <c r="E1700">
        <f t="shared" ref="E1700:E1702" si="342">E1699</f>
        <v>202</v>
      </c>
      <c r="F1700">
        <f t="shared" si="333"/>
        <v>0</v>
      </c>
    </row>
    <row r="1701" spans="1:6" x14ac:dyDescent="0.25">
      <c r="A1701" t="str">
        <f t="shared" si="341"/>
        <v>Siyuan Zhou</v>
      </c>
      <c r="C1701">
        <v>1</v>
      </c>
      <c r="D1701" t="s">
        <v>229</v>
      </c>
      <c r="E1701">
        <f t="shared" si="342"/>
        <v>202</v>
      </c>
      <c r="F1701">
        <f t="shared" si="333"/>
        <v>202</v>
      </c>
    </row>
    <row r="1702" spans="1:6" x14ac:dyDescent="0.25">
      <c r="A1702" t="str">
        <f t="shared" si="341"/>
        <v>Siyuan Zhou</v>
      </c>
      <c r="E1702">
        <f t="shared" si="342"/>
        <v>202</v>
      </c>
      <c r="F1702">
        <f t="shared" si="333"/>
        <v>0</v>
      </c>
    </row>
    <row r="1703" spans="1:6" x14ac:dyDescent="0.25">
      <c r="A1703" t="str">
        <f t="shared" si="341"/>
        <v>Siyuan Zhou</v>
      </c>
      <c r="B1703" t="s">
        <v>700</v>
      </c>
      <c r="E1703">
        <v>418</v>
      </c>
      <c r="F1703">
        <f t="shared" si="333"/>
        <v>0</v>
      </c>
    </row>
    <row r="1704" spans="1:6" x14ac:dyDescent="0.25">
      <c r="A1704" t="str">
        <f t="shared" si="341"/>
        <v>Siyuan Zhou</v>
      </c>
      <c r="E1704">
        <f t="shared" ref="E1704:E1706" si="343">E1703</f>
        <v>418</v>
      </c>
      <c r="F1704">
        <f t="shared" si="333"/>
        <v>0</v>
      </c>
    </row>
    <row r="1705" spans="1:6" x14ac:dyDescent="0.25">
      <c r="A1705" t="str">
        <f t="shared" si="341"/>
        <v>Siyuan Zhou</v>
      </c>
      <c r="C1705">
        <v>1</v>
      </c>
      <c r="D1705" t="s">
        <v>229</v>
      </c>
      <c r="E1705">
        <f t="shared" si="343"/>
        <v>418</v>
      </c>
      <c r="F1705">
        <f t="shared" si="333"/>
        <v>418</v>
      </c>
    </row>
    <row r="1706" spans="1:6" x14ac:dyDescent="0.25">
      <c r="A1706" t="str">
        <f t="shared" si="341"/>
        <v>Siyuan Zhou</v>
      </c>
      <c r="E1706">
        <f t="shared" si="343"/>
        <v>418</v>
      </c>
      <c r="F1706">
        <f t="shared" si="333"/>
        <v>0</v>
      </c>
    </row>
    <row r="1707" spans="1:6" x14ac:dyDescent="0.25">
      <c r="A1707" t="str">
        <f t="shared" si="341"/>
        <v>Siyuan Zhou</v>
      </c>
      <c r="B1707" t="s">
        <v>701</v>
      </c>
      <c r="E1707">
        <v>760</v>
      </c>
      <c r="F1707">
        <f t="shared" si="333"/>
        <v>0</v>
      </c>
    </row>
    <row r="1708" spans="1:6" x14ac:dyDescent="0.25">
      <c r="A1708" t="str">
        <f t="shared" si="341"/>
        <v>Siyuan Zhou</v>
      </c>
      <c r="E1708">
        <f t="shared" ref="E1708:E1711" si="344">E1707</f>
        <v>760</v>
      </c>
      <c r="F1708">
        <f t="shared" si="333"/>
        <v>0</v>
      </c>
    </row>
    <row r="1709" spans="1:6" x14ac:dyDescent="0.25">
      <c r="A1709" t="str">
        <f t="shared" si="341"/>
        <v>Siyuan Zhou</v>
      </c>
      <c r="C1709">
        <v>0.99099999999999999</v>
      </c>
      <c r="D1709" t="s">
        <v>229</v>
      </c>
      <c r="E1709">
        <f t="shared" si="344"/>
        <v>760</v>
      </c>
      <c r="F1709">
        <f t="shared" si="333"/>
        <v>753.16</v>
      </c>
    </row>
    <row r="1710" spans="1:6" x14ac:dyDescent="0.25">
      <c r="A1710" t="str">
        <f t="shared" si="341"/>
        <v>Siyuan Zhou</v>
      </c>
      <c r="C1710">
        <v>8.0000000000000002E-3</v>
      </c>
      <c r="D1710" t="s">
        <v>63</v>
      </c>
      <c r="E1710">
        <f t="shared" si="344"/>
        <v>760</v>
      </c>
      <c r="F1710">
        <f t="shared" si="333"/>
        <v>6.08</v>
      </c>
    </row>
    <row r="1711" spans="1:6" x14ac:dyDescent="0.25">
      <c r="A1711" t="s">
        <v>765</v>
      </c>
      <c r="E1711">
        <f t="shared" si="344"/>
        <v>760</v>
      </c>
      <c r="F1711">
        <f t="shared" si="333"/>
        <v>0</v>
      </c>
    </row>
    <row r="1712" spans="1:6" x14ac:dyDescent="0.25">
      <c r="A1712" t="str">
        <f t="shared" ref="A1712:A1743" si="345">A1711</f>
        <v>Spencer T</v>
      </c>
      <c r="B1712" t="s">
        <v>704</v>
      </c>
      <c r="E1712">
        <v>105</v>
      </c>
      <c r="F1712">
        <f t="shared" si="333"/>
        <v>0</v>
      </c>
    </row>
    <row r="1713" spans="1:6" x14ac:dyDescent="0.25">
      <c r="A1713" t="str">
        <f t="shared" si="345"/>
        <v>Spencer T</v>
      </c>
      <c r="E1713">
        <f t="shared" ref="E1713:E1715" si="346">E1712</f>
        <v>105</v>
      </c>
      <c r="F1713">
        <f t="shared" si="333"/>
        <v>0</v>
      </c>
    </row>
    <row r="1714" spans="1:6" x14ac:dyDescent="0.25">
      <c r="A1714" t="str">
        <f t="shared" si="345"/>
        <v>Spencer T</v>
      </c>
      <c r="C1714">
        <v>1</v>
      </c>
      <c r="D1714" t="s">
        <v>36</v>
      </c>
      <c r="E1714">
        <f t="shared" si="346"/>
        <v>105</v>
      </c>
      <c r="F1714">
        <f t="shared" si="333"/>
        <v>105</v>
      </c>
    </row>
    <row r="1715" spans="1:6" x14ac:dyDescent="0.25">
      <c r="A1715" t="str">
        <f t="shared" si="345"/>
        <v>Spencer T</v>
      </c>
      <c r="E1715">
        <f t="shared" si="346"/>
        <v>105</v>
      </c>
      <c r="F1715">
        <f t="shared" si="333"/>
        <v>0</v>
      </c>
    </row>
    <row r="1716" spans="1:6" x14ac:dyDescent="0.25">
      <c r="A1716" t="str">
        <f t="shared" si="345"/>
        <v>Spencer T</v>
      </c>
      <c r="B1716" t="s">
        <v>705</v>
      </c>
      <c r="E1716">
        <v>229</v>
      </c>
      <c r="F1716">
        <f t="shared" si="333"/>
        <v>0</v>
      </c>
    </row>
    <row r="1717" spans="1:6" x14ac:dyDescent="0.25">
      <c r="A1717" t="str">
        <f t="shared" si="345"/>
        <v>Spencer T</v>
      </c>
      <c r="E1717">
        <f t="shared" ref="E1717:E1719" si="347">E1716</f>
        <v>229</v>
      </c>
      <c r="F1717">
        <f t="shared" si="333"/>
        <v>0</v>
      </c>
    </row>
    <row r="1718" spans="1:6" x14ac:dyDescent="0.25">
      <c r="A1718" t="str">
        <f t="shared" si="345"/>
        <v>Spencer T</v>
      </c>
      <c r="C1718">
        <v>1</v>
      </c>
      <c r="D1718" t="s">
        <v>36</v>
      </c>
      <c r="E1718">
        <f t="shared" si="347"/>
        <v>229</v>
      </c>
      <c r="F1718">
        <f t="shared" si="333"/>
        <v>229</v>
      </c>
    </row>
    <row r="1719" spans="1:6" x14ac:dyDescent="0.25">
      <c r="A1719" t="str">
        <f t="shared" si="345"/>
        <v>Spencer T</v>
      </c>
      <c r="E1719">
        <f t="shared" si="347"/>
        <v>229</v>
      </c>
      <c r="F1719">
        <f t="shared" si="333"/>
        <v>0</v>
      </c>
    </row>
    <row r="1720" spans="1:6" x14ac:dyDescent="0.25">
      <c r="A1720" t="str">
        <f t="shared" si="345"/>
        <v>Spencer T</v>
      </c>
      <c r="B1720" t="s">
        <v>706</v>
      </c>
      <c r="E1720">
        <v>88</v>
      </c>
      <c r="F1720">
        <f t="shared" si="333"/>
        <v>0</v>
      </c>
    </row>
    <row r="1721" spans="1:6" x14ac:dyDescent="0.25">
      <c r="A1721" t="str">
        <f t="shared" si="345"/>
        <v>Spencer T</v>
      </c>
      <c r="E1721">
        <f t="shared" ref="E1721:E1723" si="348">E1720</f>
        <v>88</v>
      </c>
      <c r="F1721">
        <f t="shared" si="333"/>
        <v>0</v>
      </c>
    </row>
    <row r="1722" spans="1:6" x14ac:dyDescent="0.25">
      <c r="A1722" t="str">
        <f t="shared" si="345"/>
        <v>Spencer T</v>
      </c>
      <c r="C1722">
        <v>1</v>
      </c>
      <c r="D1722" t="s">
        <v>36</v>
      </c>
      <c r="E1722">
        <f t="shared" si="348"/>
        <v>88</v>
      </c>
      <c r="F1722">
        <f t="shared" si="333"/>
        <v>88</v>
      </c>
    </row>
    <row r="1723" spans="1:6" x14ac:dyDescent="0.25">
      <c r="A1723" t="str">
        <f t="shared" si="345"/>
        <v>Spencer T</v>
      </c>
      <c r="E1723">
        <f t="shared" si="348"/>
        <v>88</v>
      </c>
      <c r="F1723">
        <f t="shared" si="333"/>
        <v>0</v>
      </c>
    </row>
    <row r="1724" spans="1:6" x14ac:dyDescent="0.25">
      <c r="A1724" t="str">
        <f t="shared" si="345"/>
        <v>Spencer T</v>
      </c>
      <c r="B1724" t="s">
        <v>707</v>
      </c>
      <c r="E1724">
        <v>279</v>
      </c>
      <c r="F1724">
        <f t="shared" si="333"/>
        <v>0</v>
      </c>
    </row>
    <row r="1725" spans="1:6" x14ac:dyDescent="0.25">
      <c r="A1725" t="str">
        <f t="shared" si="345"/>
        <v>Spencer T</v>
      </c>
      <c r="E1725">
        <f t="shared" ref="E1725:E1727" si="349">E1724</f>
        <v>279</v>
      </c>
      <c r="F1725">
        <f t="shared" si="333"/>
        <v>0</v>
      </c>
    </row>
    <row r="1726" spans="1:6" x14ac:dyDescent="0.25">
      <c r="A1726" t="str">
        <f t="shared" si="345"/>
        <v>Spencer T</v>
      </c>
      <c r="C1726">
        <v>1</v>
      </c>
      <c r="D1726" t="s">
        <v>36</v>
      </c>
      <c r="E1726">
        <f t="shared" si="349"/>
        <v>279</v>
      </c>
      <c r="F1726">
        <f t="shared" si="333"/>
        <v>279</v>
      </c>
    </row>
    <row r="1727" spans="1:6" x14ac:dyDescent="0.25">
      <c r="A1727" t="str">
        <f t="shared" si="345"/>
        <v>Spencer T</v>
      </c>
      <c r="E1727">
        <f t="shared" si="349"/>
        <v>279</v>
      </c>
      <c r="F1727">
        <f t="shared" si="333"/>
        <v>0</v>
      </c>
    </row>
    <row r="1728" spans="1:6" x14ac:dyDescent="0.25">
      <c r="A1728" t="str">
        <f t="shared" si="345"/>
        <v>Spencer T</v>
      </c>
      <c r="B1728" t="s">
        <v>708</v>
      </c>
      <c r="E1728">
        <v>266</v>
      </c>
      <c r="F1728">
        <f t="shared" si="333"/>
        <v>0</v>
      </c>
    </row>
    <row r="1729" spans="1:6" x14ac:dyDescent="0.25">
      <c r="A1729" t="str">
        <f t="shared" si="345"/>
        <v>Spencer T</v>
      </c>
      <c r="E1729">
        <f t="shared" ref="E1729:E1732" si="350">E1728</f>
        <v>266</v>
      </c>
      <c r="F1729">
        <f t="shared" si="333"/>
        <v>0</v>
      </c>
    </row>
    <row r="1730" spans="1:6" x14ac:dyDescent="0.25">
      <c r="A1730" t="str">
        <f t="shared" si="345"/>
        <v>Spencer T</v>
      </c>
      <c r="C1730">
        <v>6.0000000000000001E-3</v>
      </c>
      <c r="D1730" t="s">
        <v>62</v>
      </c>
      <c r="E1730">
        <f t="shared" si="350"/>
        <v>266</v>
      </c>
      <c r="F1730">
        <f t="shared" si="333"/>
        <v>1.5960000000000001</v>
      </c>
    </row>
    <row r="1731" spans="1:6" x14ac:dyDescent="0.25">
      <c r="A1731" t="str">
        <f t="shared" si="345"/>
        <v>Spencer T</v>
      </c>
      <c r="C1731">
        <v>0.99299999999999999</v>
      </c>
      <c r="D1731" t="s">
        <v>36</v>
      </c>
      <c r="E1731">
        <f t="shared" si="350"/>
        <v>266</v>
      </c>
      <c r="F1731">
        <f t="shared" ref="F1731:F1794" si="351">E1731*C1731</f>
        <v>264.13799999999998</v>
      </c>
    </row>
    <row r="1732" spans="1:6" x14ac:dyDescent="0.25">
      <c r="A1732" t="str">
        <f t="shared" si="345"/>
        <v>Spencer T</v>
      </c>
      <c r="E1732">
        <f t="shared" si="350"/>
        <v>266</v>
      </c>
      <c r="F1732">
        <f t="shared" si="351"/>
        <v>0</v>
      </c>
    </row>
    <row r="1733" spans="1:6" x14ac:dyDescent="0.25">
      <c r="A1733" t="str">
        <f t="shared" si="345"/>
        <v>Spencer T</v>
      </c>
      <c r="B1733" t="s">
        <v>709</v>
      </c>
      <c r="E1733">
        <v>17</v>
      </c>
      <c r="F1733">
        <f t="shared" si="351"/>
        <v>0</v>
      </c>
    </row>
    <row r="1734" spans="1:6" x14ac:dyDescent="0.25">
      <c r="A1734" t="str">
        <f t="shared" si="345"/>
        <v>Spencer T</v>
      </c>
      <c r="E1734">
        <f t="shared" ref="E1734:E1736" si="352">E1733</f>
        <v>17</v>
      </c>
      <c r="F1734">
        <f t="shared" si="351"/>
        <v>0</v>
      </c>
    </row>
    <row r="1735" spans="1:6" x14ac:dyDescent="0.25">
      <c r="A1735" t="str">
        <f t="shared" si="345"/>
        <v>Spencer T</v>
      </c>
      <c r="C1735">
        <v>1</v>
      </c>
      <c r="D1735" t="s">
        <v>36</v>
      </c>
      <c r="E1735">
        <f t="shared" si="352"/>
        <v>17</v>
      </c>
      <c r="F1735">
        <f t="shared" si="351"/>
        <v>17</v>
      </c>
    </row>
    <row r="1736" spans="1:6" x14ac:dyDescent="0.25">
      <c r="A1736" t="str">
        <f t="shared" si="345"/>
        <v>Spencer T</v>
      </c>
      <c r="E1736">
        <f t="shared" si="352"/>
        <v>17</v>
      </c>
      <c r="F1736">
        <f t="shared" si="351"/>
        <v>0</v>
      </c>
    </row>
    <row r="1737" spans="1:6" x14ac:dyDescent="0.25">
      <c r="A1737" t="str">
        <f t="shared" si="345"/>
        <v>Spencer T</v>
      </c>
      <c r="B1737" t="s">
        <v>710</v>
      </c>
      <c r="E1737">
        <v>267</v>
      </c>
      <c r="F1737">
        <f t="shared" si="351"/>
        <v>0</v>
      </c>
    </row>
    <row r="1738" spans="1:6" x14ac:dyDescent="0.25">
      <c r="A1738" t="str">
        <f t="shared" si="345"/>
        <v>Spencer T</v>
      </c>
      <c r="E1738">
        <f t="shared" ref="E1738:E1742" si="353">E1737</f>
        <v>267</v>
      </c>
      <c r="F1738">
        <f t="shared" si="351"/>
        <v>0</v>
      </c>
    </row>
    <row r="1739" spans="1:6" x14ac:dyDescent="0.25">
      <c r="A1739" t="str">
        <f t="shared" si="345"/>
        <v>Spencer T</v>
      </c>
      <c r="C1739">
        <v>3.0000000000000001E-3</v>
      </c>
      <c r="D1739" t="s">
        <v>62</v>
      </c>
      <c r="E1739">
        <f t="shared" si="353"/>
        <v>267</v>
      </c>
      <c r="F1739">
        <f t="shared" si="351"/>
        <v>0.80100000000000005</v>
      </c>
    </row>
    <row r="1740" spans="1:6" x14ac:dyDescent="0.25">
      <c r="A1740" t="str">
        <f t="shared" si="345"/>
        <v>Spencer T</v>
      </c>
      <c r="C1740">
        <v>0.79900000000000004</v>
      </c>
      <c r="D1740" t="s">
        <v>36</v>
      </c>
      <c r="E1740">
        <f t="shared" si="353"/>
        <v>267</v>
      </c>
      <c r="F1740">
        <f t="shared" si="351"/>
        <v>213.333</v>
      </c>
    </row>
    <row r="1741" spans="1:6" x14ac:dyDescent="0.25">
      <c r="A1741" t="str">
        <f t="shared" si="345"/>
        <v>Spencer T</v>
      </c>
      <c r="C1741">
        <v>0.19700000000000001</v>
      </c>
      <c r="D1741" t="s">
        <v>15</v>
      </c>
      <c r="E1741">
        <f t="shared" si="353"/>
        <v>267</v>
      </c>
      <c r="F1741">
        <f t="shared" si="351"/>
        <v>52.599000000000004</v>
      </c>
    </row>
    <row r="1742" spans="1:6" x14ac:dyDescent="0.25">
      <c r="A1742" t="str">
        <f t="shared" si="345"/>
        <v>Spencer T</v>
      </c>
      <c r="E1742">
        <f t="shared" si="353"/>
        <v>267</v>
      </c>
      <c r="F1742">
        <f t="shared" si="351"/>
        <v>0</v>
      </c>
    </row>
    <row r="1743" spans="1:6" x14ac:dyDescent="0.25">
      <c r="A1743" t="str">
        <f t="shared" si="345"/>
        <v>Spencer T</v>
      </c>
      <c r="B1743" t="s">
        <v>711</v>
      </c>
      <c r="E1743">
        <v>49</v>
      </c>
      <c r="F1743">
        <f t="shared" si="351"/>
        <v>0</v>
      </c>
    </row>
    <row r="1744" spans="1:6" x14ac:dyDescent="0.25">
      <c r="A1744" t="str">
        <f t="shared" ref="A1744:A1775" si="354">A1743</f>
        <v>Spencer T</v>
      </c>
      <c r="E1744">
        <f t="shared" ref="E1744:E1746" si="355">E1743</f>
        <v>49</v>
      </c>
      <c r="F1744">
        <f t="shared" si="351"/>
        <v>0</v>
      </c>
    </row>
    <row r="1745" spans="1:6" x14ac:dyDescent="0.25">
      <c r="A1745" t="str">
        <f t="shared" si="354"/>
        <v>Spencer T</v>
      </c>
      <c r="C1745">
        <v>1</v>
      </c>
      <c r="D1745" t="s">
        <v>36</v>
      </c>
      <c r="E1745">
        <f t="shared" si="355"/>
        <v>49</v>
      </c>
      <c r="F1745">
        <f t="shared" si="351"/>
        <v>49</v>
      </c>
    </row>
    <row r="1746" spans="1:6" x14ac:dyDescent="0.25">
      <c r="A1746" t="str">
        <f t="shared" si="354"/>
        <v>Spencer T</v>
      </c>
      <c r="E1746">
        <f t="shared" si="355"/>
        <v>49</v>
      </c>
      <c r="F1746">
        <f t="shared" si="351"/>
        <v>0</v>
      </c>
    </row>
    <row r="1747" spans="1:6" x14ac:dyDescent="0.25">
      <c r="A1747" t="str">
        <f t="shared" si="354"/>
        <v>Spencer T</v>
      </c>
      <c r="B1747" t="s">
        <v>712</v>
      </c>
      <c r="E1747">
        <v>880</v>
      </c>
      <c r="F1747">
        <f t="shared" si="351"/>
        <v>0</v>
      </c>
    </row>
    <row r="1748" spans="1:6" x14ac:dyDescent="0.25">
      <c r="A1748" t="str">
        <f t="shared" si="354"/>
        <v>Spencer T</v>
      </c>
      <c r="E1748">
        <f t="shared" ref="E1748:E1752" si="356">E1747</f>
        <v>880</v>
      </c>
      <c r="F1748">
        <f t="shared" si="351"/>
        <v>0</v>
      </c>
    </row>
    <row r="1749" spans="1:6" x14ac:dyDescent="0.25">
      <c r="A1749" t="str">
        <f t="shared" si="354"/>
        <v>Spencer T</v>
      </c>
      <c r="C1749">
        <v>0.98699999999999999</v>
      </c>
      <c r="D1749" t="s">
        <v>36</v>
      </c>
      <c r="E1749">
        <f t="shared" si="356"/>
        <v>880</v>
      </c>
      <c r="F1749">
        <f t="shared" si="351"/>
        <v>868.56</v>
      </c>
    </row>
    <row r="1750" spans="1:6" x14ac:dyDescent="0.25">
      <c r="A1750" t="str">
        <f t="shared" si="354"/>
        <v>Spencer T</v>
      </c>
      <c r="C1750">
        <v>4.0000000000000001E-3</v>
      </c>
      <c r="D1750" t="s">
        <v>15</v>
      </c>
      <c r="E1750">
        <f t="shared" si="356"/>
        <v>880</v>
      </c>
      <c r="F1750">
        <f t="shared" si="351"/>
        <v>3.52</v>
      </c>
    </row>
    <row r="1751" spans="1:6" x14ac:dyDescent="0.25">
      <c r="A1751" t="str">
        <f t="shared" si="354"/>
        <v>Spencer T</v>
      </c>
      <c r="C1751">
        <v>8.0000000000000002E-3</v>
      </c>
      <c r="D1751" t="s">
        <v>63</v>
      </c>
      <c r="E1751">
        <f t="shared" si="356"/>
        <v>880</v>
      </c>
      <c r="F1751">
        <f t="shared" si="351"/>
        <v>7.04</v>
      </c>
    </row>
    <row r="1752" spans="1:6" x14ac:dyDescent="0.25">
      <c r="A1752" t="str">
        <f t="shared" si="354"/>
        <v>Spencer T</v>
      </c>
      <c r="E1752">
        <f t="shared" si="356"/>
        <v>880</v>
      </c>
      <c r="F1752">
        <f t="shared" si="351"/>
        <v>0</v>
      </c>
    </row>
    <row r="1753" spans="1:6" x14ac:dyDescent="0.25">
      <c r="A1753" t="str">
        <f t="shared" si="354"/>
        <v>Spencer T</v>
      </c>
      <c r="B1753" t="s">
        <v>713</v>
      </c>
      <c r="E1753">
        <v>179</v>
      </c>
      <c r="F1753">
        <f t="shared" si="351"/>
        <v>0</v>
      </c>
    </row>
    <row r="1754" spans="1:6" x14ac:dyDescent="0.25">
      <c r="A1754" t="str">
        <f t="shared" si="354"/>
        <v>Spencer T</v>
      </c>
      <c r="E1754">
        <f t="shared" ref="E1754:E1758" si="357">E1753</f>
        <v>179</v>
      </c>
      <c r="F1754">
        <f t="shared" si="351"/>
        <v>0</v>
      </c>
    </row>
    <row r="1755" spans="1:6" x14ac:dyDescent="0.25">
      <c r="A1755" t="str">
        <f t="shared" si="354"/>
        <v>Spencer T</v>
      </c>
      <c r="C1755">
        <v>0.93799999999999994</v>
      </c>
      <c r="D1755" t="s">
        <v>36</v>
      </c>
      <c r="E1755">
        <f t="shared" si="357"/>
        <v>179</v>
      </c>
      <c r="F1755">
        <f t="shared" si="351"/>
        <v>167.90199999999999</v>
      </c>
    </row>
    <row r="1756" spans="1:6" x14ac:dyDescent="0.25">
      <c r="A1756" t="str">
        <f t="shared" si="354"/>
        <v>Spencer T</v>
      </c>
      <c r="C1756">
        <v>4.7E-2</v>
      </c>
      <c r="D1756" t="s">
        <v>15</v>
      </c>
      <c r="E1756">
        <f t="shared" si="357"/>
        <v>179</v>
      </c>
      <c r="F1756">
        <f t="shared" si="351"/>
        <v>8.4130000000000003</v>
      </c>
    </row>
    <row r="1757" spans="1:6" x14ac:dyDescent="0.25">
      <c r="A1757" t="str">
        <f t="shared" si="354"/>
        <v>Spencer T</v>
      </c>
      <c r="C1757">
        <v>1.4E-2</v>
      </c>
      <c r="D1757" t="s">
        <v>63</v>
      </c>
      <c r="E1757">
        <f t="shared" si="357"/>
        <v>179</v>
      </c>
      <c r="F1757">
        <f t="shared" si="351"/>
        <v>2.5060000000000002</v>
      </c>
    </row>
    <row r="1758" spans="1:6" x14ac:dyDescent="0.25">
      <c r="A1758" t="str">
        <f t="shared" si="354"/>
        <v>Spencer T</v>
      </c>
      <c r="E1758">
        <f t="shared" si="357"/>
        <v>179</v>
      </c>
      <c r="F1758">
        <f t="shared" si="351"/>
        <v>0</v>
      </c>
    </row>
    <row r="1759" spans="1:6" x14ac:dyDescent="0.25">
      <c r="A1759" t="str">
        <f t="shared" si="354"/>
        <v>Spencer T</v>
      </c>
      <c r="B1759" t="s">
        <v>714</v>
      </c>
      <c r="E1759">
        <v>4</v>
      </c>
      <c r="F1759">
        <f t="shared" si="351"/>
        <v>0</v>
      </c>
    </row>
    <row r="1760" spans="1:6" x14ac:dyDescent="0.25">
      <c r="A1760" t="str">
        <f t="shared" si="354"/>
        <v>Spencer T</v>
      </c>
      <c r="E1760">
        <f t="shared" ref="E1760:E1762" si="358">E1759</f>
        <v>4</v>
      </c>
      <c r="F1760">
        <f t="shared" si="351"/>
        <v>0</v>
      </c>
    </row>
    <row r="1761" spans="1:6" x14ac:dyDescent="0.25">
      <c r="A1761" t="str">
        <f t="shared" si="354"/>
        <v>Spencer T</v>
      </c>
      <c r="C1761">
        <v>1</v>
      </c>
      <c r="D1761" t="s">
        <v>36</v>
      </c>
      <c r="E1761">
        <f t="shared" si="358"/>
        <v>4</v>
      </c>
      <c r="F1761">
        <f t="shared" si="351"/>
        <v>4</v>
      </c>
    </row>
    <row r="1762" spans="1:6" x14ac:dyDescent="0.25">
      <c r="A1762" t="str">
        <f t="shared" si="354"/>
        <v>Spencer T</v>
      </c>
      <c r="E1762">
        <f t="shared" si="358"/>
        <v>4</v>
      </c>
      <c r="F1762">
        <f t="shared" si="351"/>
        <v>0</v>
      </c>
    </row>
    <row r="1763" spans="1:6" x14ac:dyDescent="0.25">
      <c r="A1763" t="str">
        <f t="shared" si="354"/>
        <v>Spencer T</v>
      </c>
      <c r="B1763" t="s">
        <v>715</v>
      </c>
      <c r="E1763">
        <v>307</v>
      </c>
      <c r="F1763">
        <f t="shared" si="351"/>
        <v>0</v>
      </c>
    </row>
    <row r="1764" spans="1:6" x14ac:dyDescent="0.25">
      <c r="A1764" t="str">
        <f t="shared" si="354"/>
        <v>Spencer T</v>
      </c>
      <c r="E1764">
        <f t="shared" ref="E1764:E1768" si="359">E1763</f>
        <v>307</v>
      </c>
      <c r="F1764">
        <f t="shared" si="351"/>
        <v>0</v>
      </c>
    </row>
    <row r="1765" spans="1:6" x14ac:dyDescent="0.25">
      <c r="A1765" t="str">
        <f t="shared" si="354"/>
        <v>Spencer T</v>
      </c>
      <c r="C1765">
        <v>0.92700000000000005</v>
      </c>
      <c r="D1765" t="s">
        <v>36</v>
      </c>
      <c r="E1765">
        <f t="shared" si="359"/>
        <v>307</v>
      </c>
      <c r="F1765">
        <f t="shared" si="351"/>
        <v>284.589</v>
      </c>
    </row>
    <row r="1766" spans="1:6" x14ac:dyDescent="0.25">
      <c r="A1766" t="str">
        <f t="shared" si="354"/>
        <v>Spencer T</v>
      </c>
      <c r="C1766">
        <v>6.6000000000000003E-2</v>
      </c>
      <c r="D1766" t="s">
        <v>15</v>
      </c>
      <c r="E1766">
        <f t="shared" si="359"/>
        <v>307</v>
      </c>
      <c r="F1766">
        <f t="shared" si="351"/>
        <v>20.262</v>
      </c>
    </row>
    <row r="1767" spans="1:6" x14ac:dyDescent="0.25">
      <c r="A1767" t="str">
        <f t="shared" si="354"/>
        <v>Spencer T</v>
      </c>
      <c r="C1767">
        <v>6.0000000000000001E-3</v>
      </c>
      <c r="D1767" t="s">
        <v>63</v>
      </c>
      <c r="E1767">
        <f t="shared" si="359"/>
        <v>307</v>
      </c>
      <c r="F1767">
        <f t="shared" si="351"/>
        <v>1.8420000000000001</v>
      </c>
    </row>
    <row r="1768" spans="1:6" x14ac:dyDescent="0.25">
      <c r="A1768" t="str">
        <f t="shared" si="354"/>
        <v>Spencer T</v>
      </c>
      <c r="E1768">
        <f t="shared" si="359"/>
        <v>307</v>
      </c>
      <c r="F1768">
        <f t="shared" si="351"/>
        <v>0</v>
      </c>
    </row>
    <row r="1769" spans="1:6" x14ac:dyDescent="0.25">
      <c r="A1769" t="str">
        <f t="shared" si="354"/>
        <v>Spencer T</v>
      </c>
      <c r="B1769" t="s">
        <v>716</v>
      </c>
      <c r="E1769">
        <v>131</v>
      </c>
      <c r="F1769">
        <f t="shared" si="351"/>
        <v>0</v>
      </c>
    </row>
    <row r="1770" spans="1:6" x14ac:dyDescent="0.25">
      <c r="A1770" t="str">
        <f t="shared" si="354"/>
        <v>Spencer T</v>
      </c>
      <c r="E1770">
        <f t="shared" ref="E1770:E1777" si="360">E1769</f>
        <v>131</v>
      </c>
      <c r="F1770">
        <f t="shared" si="351"/>
        <v>0</v>
      </c>
    </row>
    <row r="1771" spans="1:6" x14ac:dyDescent="0.25">
      <c r="A1771" t="str">
        <f t="shared" si="354"/>
        <v>Spencer T</v>
      </c>
      <c r="C1771">
        <v>5.0999999999999997E-2</v>
      </c>
      <c r="D1771" t="s">
        <v>9</v>
      </c>
      <c r="E1771">
        <f t="shared" si="360"/>
        <v>131</v>
      </c>
      <c r="F1771">
        <f t="shared" si="351"/>
        <v>6.6809999999999992</v>
      </c>
    </row>
    <row r="1772" spans="1:6" x14ac:dyDescent="0.25">
      <c r="A1772" t="str">
        <f t="shared" si="354"/>
        <v>Spencer T</v>
      </c>
      <c r="C1772">
        <v>5.8000000000000003E-2</v>
      </c>
      <c r="D1772" t="s">
        <v>135</v>
      </c>
      <c r="E1772">
        <f t="shared" si="360"/>
        <v>131</v>
      </c>
      <c r="F1772">
        <f t="shared" si="351"/>
        <v>7.5980000000000008</v>
      </c>
    </row>
    <row r="1773" spans="1:6" x14ac:dyDescent="0.25">
      <c r="A1773" t="str">
        <f t="shared" si="354"/>
        <v>Spencer T</v>
      </c>
      <c r="C1773">
        <v>6.4000000000000001E-2</v>
      </c>
      <c r="D1773" t="s">
        <v>18</v>
      </c>
      <c r="E1773">
        <f t="shared" si="360"/>
        <v>131</v>
      </c>
      <c r="F1773">
        <f t="shared" si="351"/>
        <v>8.3840000000000003</v>
      </c>
    </row>
    <row r="1774" spans="1:6" x14ac:dyDescent="0.25">
      <c r="A1774" t="str">
        <f t="shared" si="354"/>
        <v>Spencer T</v>
      </c>
      <c r="C1774">
        <v>0.21299999999999999</v>
      </c>
      <c r="D1774" t="s">
        <v>36</v>
      </c>
      <c r="E1774">
        <f t="shared" si="360"/>
        <v>131</v>
      </c>
      <c r="F1774">
        <f t="shared" si="351"/>
        <v>27.902999999999999</v>
      </c>
    </row>
    <row r="1775" spans="1:6" x14ac:dyDescent="0.25">
      <c r="A1775" t="str">
        <f t="shared" si="354"/>
        <v>Spencer T</v>
      </c>
      <c r="C1775">
        <v>0.45</v>
      </c>
      <c r="D1775" t="s">
        <v>15</v>
      </c>
      <c r="E1775">
        <f t="shared" si="360"/>
        <v>131</v>
      </c>
      <c r="F1775">
        <f t="shared" si="351"/>
        <v>58.95</v>
      </c>
    </row>
    <row r="1776" spans="1:6" x14ac:dyDescent="0.25">
      <c r="A1776" t="str">
        <f t="shared" ref="A1776:A1784" si="361">A1775</f>
        <v>Spencer T</v>
      </c>
      <c r="C1776">
        <v>0.161</v>
      </c>
      <c r="D1776" t="s">
        <v>43</v>
      </c>
      <c r="E1776">
        <f t="shared" si="360"/>
        <v>131</v>
      </c>
      <c r="F1776">
        <f t="shared" si="351"/>
        <v>21.091000000000001</v>
      </c>
    </row>
    <row r="1777" spans="1:6" x14ac:dyDescent="0.25">
      <c r="A1777" t="str">
        <f t="shared" si="361"/>
        <v>Spencer T</v>
      </c>
      <c r="E1777">
        <f t="shared" si="360"/>
        <v>131</v>
      </c>
      <c r="F1777">
        <f t="shared" si="351"/>
        <v>0</v>
      </c>
    </row>
    <row r="1778" spans="1:6" x14ac:dyDescent="0.25">
      <c r="A1778" t="str">
        <f t="shared" si="361"/>
        <v>Spencer T</v>
      </c>
      <c r="B1778" t="s">
        <v>717</v>
      </c>
      <c r="E1778">
        <v>655</v>
      </c>
      <c r="F1778">
        <f t="shared" si="351"/>
        <v>0</v>
      </c>
    </row>
    <row r="1779" spans="1:6" x14ac:dyDescent="0.25">
      <c r="A1779" t="str">
        <f t="shared" si="361"/>
        <v>Spencer T</v>
      </c>
      <c r="E1779">
        <f t="shared" ref="E1779:E1785" si="362">E1778</f>
        <v>655</v>
      </c>
      <c r="F1779">
        <f t="shared" si="351"/>
        <v>0</v>
      </c>
    </row>
    <row r="1780" spans="1:6" x14ac:dyDescent="0.25">
      <c r="A1780" t="str">
        <f t="shared" si="361"/>
        <v>Spencer T</v>
      </c>
      <c r="C1780">
        <v>0.94</v>
      </c>
      <c r="D1780" t="s">
        <v>36</v>
      </c>
      <c r="E1780">
        <f t="shared" si="362"/>
        <v>655</v>
      </c>
      <c r="F1780">
        <f t="shared" si="351"/>
        <v>615.69999999999993</v>
      </c>
    </row>
    <row r="1781" spans="1:6" x14ac:dyDescent="0.25">
      <c r="A1781" t="str">
        <f t="shared" si="361"/>
        <v>Spencer T</v>
      </c>
      <c r="C1781">
        <v>1.4999999999999999E-2</v>
      </c>
      <c r="D1781" t="s">
        <v>15</v>
      </c>
      <c r="E1781">
        <f t="shared" si="362"/>
        <v>655</v>
      </c>
      <c r="F1781">
        <f t="shared" si="351"/>
        <v>9.8249999999999993</v>
      </c>
    </row>
    <row r="1782" spans="1:6" x14ac:dyDescent="0.25">
      <c r="A1782" t="str">
        <f t="shared" si="361"/>
        <v>Spencer T</v>
      </c>
      <c r="C1782">
        <v>7.0000000000000001E-3</v>
      </c>
      <c r="D1782" t="s">
        <v>50</v>
      </c>
      <c r="E1782">
        <f t="shared" si="362"/>
        <v>655</v>
      </c>
      <c r="F1782">
        <f t="shared" si="351"/>
        <v>4.585</v>
      </c>
    </row>
    <row r="1783" spans="1:6" x14ac:dyDescent="0.25">
      <c r="A1783" t="str">
        <f t="shared" si="361"/>
        <v>Spencer T</v>
      </c>
      <c r="C1783">
        <v>1.2999999999999999E-2</v>
      </c>
      <c r="D1783" t="s">
        <v>189</v>
      </c>
      <c r="E1783">
        <f t="shared" si="362"/>
        <v>655</v>
      </c>
      <c r="F1783">
        <f t="shared" si="351"/>
        <v>8.5149999999999988</v>
      </c>
    </row>
    <row r="1784" spans="1:6" x14ac:dyDescent="0.25">
      <c r="A1784" t="str">
        <f t="shared" si="361"/>
        <v>Spencer T</v>
      </c>
      <c r="C1784">
        <v>2.4E-2</v>
      </c>
      <c r="D1784" t="s">
        <v>63</v>
      </c>
      <c r="E1784">
        <f t="shared" si="362"/>
        <v>655</v>
      </c>
      <c r="F1784">
        <f t="shared" si="351"/>
        <v>15.72</v>
      </c>
    </row>
    <row r="1785" spans="1:6" x14ac:dyDescent="0.25">
      <c r="A1785" t="s">
        <v>766</v>
      </c>
      <c r="E1785">
        <f t="shared" si="362"/>
        <v>655</v>
      </c>
      <c r="F1785">
        <f t="shared" si="351"/>
        <v>0</v>
      </c>
    </row>
    <row r="1786" spans="1:6" x14ac:dyDescent="0.25">
      <c r="A1786" t="str">
        <f t="shared" ref="A1786:A1788" si="363">A1785</f>
        <v>Stefano Charissis</v>
      </c>
      <c r="B1786" t="s">
        <v>720</v>
      </c>
      <c r="E1786">
        <v>2</v>
      </c>
      <c r="F1786">
        <f t="shared" si="351"/>
        <v>0</v>
      </c>
    </row>
    <row r="1787" spans="1:6" x14ac:dyDescent="0.25">
      <c r="A1787" t="str">
        <f t="shared" si="363"/>
        <v>Stefano Charissis</v>
      </c>
      <c r="E1787">
        <f t="shared" ref="E1787:E1789" si="364">E1786</f>
        <v>2</v>
      </c>
      <c r="F1787">
        <f t="shared" si="351"/>
        <v>0</v>
      </c>
    </row>
    <row r="1788" spans="1:6" x14ac:dyDescent="0.25">
      <c r="A1788" t="str">
        <f t="shared" si="363"/>
        <v>Stefano Charissis</v>
      </c>
      <c r="C1788">
        <v>1</v>
      </c>
      <c r="D1788" t="s">
        <v>172</v>
      </c>
      <c r="E1788">
        <f t="shared" si="364"/>
        <v>2</v>
      </c>
      <c r="F1788">
        <f t="shared" si="351"/>
        <v>2</v>
      </c>
    </row>
    <row r="1789" spans="1:6" x14ac:dyDescent="0.25">
      <c r="A1789" t="s">
        <v>767</v>
      </c>
      <c r="E1789">
        <f t="shared" si="364"/>
        <v>2</v>
      </c>
      <c r="F1789">
        <f t="shared" si="351"/>
        <v>0</v>
      </c>
    </row>
    <row r="1790" spans="1:6" x14ac:dyDescent="0.25">
      <c r="A1790" t="str">
        <f t="shared" ref="A1790:A1794" si="365">A1789</f>
        <v>Stephen Lee</v>
      </c>
      <c r="B1790" t="s">
        <v>723</v>
      </c>
      <c r="E1790">
        <v>36</v>
      </c>
      <c r="F1790">
        <f t="shared" si="351"/>
        <v>0</v>
      </c>
    </row>
    <row r="1791" spans="1:6" x14ac:dyDescent="0.25">
      <c r="A1791" t="str">
        <f t="shared" si="365"/>
        <v>Stephen Lee</v>
      </c>
      <c r="E1791">
        <f t="shared" ref="E1791:E1795" si="366">E1790</f>
        <v>36</v>
      </c>
      <c r="F1791">
        <f t="shared" si="351"/>
        <v>0</v>
      </c>
    </row>
    <row r="1792" spans="1:6" x14ac:dyDescent="0.25">
      <c r="A1792" t="str">
        <f t="shared" si="365"/>
        <v>Stephen Lee</v>
      </c>
      <c r="C1792">
        <v>0.54600000000000004</v>
      </c>
      <c r="D1792" t="s">
        <v>26</v>
      </c>
      <c r="E1792">
        <f t="shared" si="366"/>
        <v>36</v>
      </c>
      <c r="F1792">
        <f t="shared" si="351"/>
        <v>19.656000000000002</v>
      </c>
    </row>
    <row r="1793" spans="1:6" x14ac:dyDescent="0.25">
      <c r="A1793" t="str">
        <f t="shared" si="365"/>
        <v>Stephen Lee</v>
      </c>
      <c r="C1793">
        <v>0.22600000000000001</v>
      </c>
      <c r="D1793" t="s">
        <v>282</v>
      </c>
      <c r="E1793">
        <f t="shared" si="366"/>
        <v>36</v>
      </c>
      <c r="F1793">
        <f t="shared" si="351"/>
        <v>8.136000000000001</v>
      </c>
    </row>
    <row r="1794" spans="1:6" x14ac:dyDescent="0.25">
      <c r="A1794" t="str">
        <f t="shared" si="365"/>
        <v>Stephen Lee</v>
      </c>
      <c r="C1794">
        <v>0.22700000000000001</v>
      </c>
      <c r="D1794" t="s">
        <v>33</v>
      </c>
      <c r="E1794">
        <f t="shared" si="366"/>
        <v>36</v>
      </c>
      <c r="F1794">
        <f t="shared" si="351"/>
        <v>8.1720000000000006</v>
      </c>
    </row>
    <row r="1795" spans="1:6" x14ac:dyDescent="0.25">
      <c r="A1795" t="s">
        <v>768</v>
      </c>
      <c r="E1795">
        <f t="shared" si="366"/>
        <v>36</v>
      </c>
      <c r="F1795">
        <f t="shared" ref="F1795:F1832" si="367">E1795*C1795</f>
        <v>0</v>
      </c>
    </row>
    <row r="1796" spans="1:6" x14ac:dyDescent="0.25">
      <c r="A1796" t="str">
        <f t="shared" ref="A1796:A1817" si="368">A1795</f>
        <v>Tyler Brock</v>
      </c>
      <c r="B1796" t="s">
        <v>726</v>
      </c>
      <c r="E1796">
        <v>1908</v>
      </c>
      <c r="F1796">
        <f t="shared" si="367"/>
        <v>0</v>
      </c>
    </row>
    <row r="1797" spans="1:6" x14ac:dyDescent="0.25">
      <c r="A1797" t="str">
        <f t="shared" si="368"/>
        <v>Tyler Brock</v>
      </c>
      <c r="E1797">
        <f t="shared" ref="E1797:E1808" si="369">E1796</f>
        <v>1908</v>
      </c>
      <c r="F1797">
        <f t="shared" si="367"/>
        <v>0</v>
      </c>
    </row>
    <row r="1798" spans="1:6" x14ac:dyDescent="0.25">
      <c r="A1798" t="str">
        <f t="shared" si="368"/>
        <v>Tyler Brock</v>
      </c>
      <c r="C1798">
        <v>4.0000000000000001E-3</v>
      </c>
      <c r="D1798" t="s">
        <v>9</v>
      </c>
      <c r="E1798">
        <f t="shared" si="369"/>
        <v>1908</v>
      </c>
      <c r="F1798">
        <f t="shared" si="367"/>
        <v>7.6320000000000006</v>
      </c>
    </row>
    <row r="1799" spans="1:6" x14ac:dyDescent="0.25">
      <c r="A1799" t="str">
        <f t="shared" si="368"/>
        <v>Tyler Brock</v>
      </c>
      <c r="C1799">
        <v>5.0000000000000001E-3</v>
      </c>
      <c r="D1799" t="s">
        <v>135</v>
      </c>
      <c r="E1799">
        <f t="shared" si="369"/>
        <v>1908</v>
      </c>
      <c r="F1799">
        <f t="shared" si="367"/>
        <v>9.5400000000000009</v>
      </c>
    </row>
    <row r="1800" spans="1:6" x14ac:dyDescent="0.25">
      <c r="A1800" t="str">
        <f t="shared" si="368"/>
        <v>Tyler Brock</v>
      </c>
      <c r="C1800">
        <v>2.1000000000000001E-2</v>
      </c>
      <c r="D1800" t="s">
        <v>18</v>
      </c>
      <c r="E1800">
        <f t="shared" si="369"/>
        <v>1908</v>
      </c>
      <c r="F1800">
        <f t="shared" si="367"/>
        <v>40.068000000000005</v>
      </c>
    </row>
    <row r="1801" spans="1:6" x14ac:dyDescent="0.25">
      <c r="A1801" t="str">
        <f t="shared" si="368"/>
        <v>Tyler Brock</v>
      </c>
      <c r="C1801">
        <v>2E-3</v>
      </c>
      <c r="D1801" t="s">
        <v>188</v>
      </c>
      <c r="E1801">
        <f t="shared" si="369"/>
        <v>1908</v>
      </c>
      <c r="F1801">
        <f t="shared" si="367"/>
        <v>3.8160000000000003</v>
      </c>
    </row>
    <row r="1802" spans="1:6" x14ac:dyDescent="0.25">
      <c r="A1802" t="str">
        <f t="shared" si="368"/>
        <v>Tyler Brock</v>
      </c>
      <c r="C1802">
        <v>1.7999999999999999E-2</v>
      </c>
      <c r="D1802" t="s">
        <v>36</v>
      </c>
      <c r="E1802">
        <f t="shared" si="369"/>
        <v>1908</v>
      </c>
      <c r="F1802">
        <f t="shared" si="367"/>
        <v>34.343999999999994</v>
      </c>
    </row>
    <row r="1803" spans="1:6" x14ac:dyDescent="0.25">
      <c r="A1803" t="str">
        <f t="shared" si="368"/>
        <v>Tyler Brock</v>
      </c>
      <c r="C1803">
        <v>7.0000000000000001E-3</v>
      </c>
      <c r="D1803" t="s">
        <v>10</v>
      </c>
      <c r="E1803">
        <f t="shared" si="369"/>
        <v>1908</v>
      </c>
      <c r="F1803">
        <f t="shared" si="367"/>
        <v>13.356</v>
      </c>
    </row>
    <row r="1804" spans="1:6" x14ac:dyDescent="0.25">
      <c r="A1804" t="str">
        <f t="shared" si="368"/>
        <v>Tyler Brock</v>
      </c>
      <c r="C1804">
        <v>4.9000000000000002E-2</v>
      </c>
      <c r="D1804" t="s">
        <v>15</v>
      </c>
      <c r="E1804">
        <f t="shared" si="369"/>
        <v>1908</v>
      </c>
      <c r="F1804">
        <f t="shared" si="367"/>
        <v>93.492000000000004</v>
      </c>
    </row>
    <row r="1805" spans="1:6" x14ac:dyDescent="0.25">
      <c r="A1805" t="str">
        <f t="shared" si="368"/>
        <v>Tyler Brock</v>
      </c>
      <c r="C1805">
        <v>1E-3</v>
      </c>
      <c r="D1805" t="s">
        <v>275</v>
      </c>
      <c r="E1805">
        <f t="shared" si="369"/>
        <v>1908</v>
      </c>
      <c r="F1805">
        <f t="shared" si="367"/>
        <v>1.9080000000000001</v>
      </c>
    </row>
    <row r="1806" spans="1:6" x14ac:dyDescent="0.25">
      <c r="A1806" t="str">
        <f t="shared" si="368"/>
        <v>Tyler Brock</v>
      </c>
      <c r="C1806">
        <v>0.88800000000000001</v>
      </c>
      <c r="D1806" t="s">
        <v>50</v>
      </c>
      <c r="E1806">
        <f t="shared" si="369"/>
        <v>1908</v>
      </c>
      <c r="F1806">
        <f t="shared" si="367"/>
        <v>1694.3040000000001</v>
      </c>
    </row>
    <row r="1807" spans="1:6" x14ac:dyDescent="0.25">
      <c r="A1807" t="str">
        <f t="shared" si="368"/>
        <v>Tyler Brock</v>
      </c>
      <c r="C1807">
        <v>1E-3</v>
      </c>
      <c r="D1807" t="s">
        <v>43</v>
      </c>
      <c r="E1807">
        <f t="shared" si="369"/>
        <v>1908</v>
      </c>
      <c r="F1807">
        <f t="shared" si="367"/>
        <v>1.9080000000000001</v>
      </c>
    </row>
    <row r="1808" spans="1:6" x14ac:dyDescent="0.25">
      <c r="A1808" t="str">
        <f t="shared" si="368"/>
        <v>Tyler Brock</v>
      </c>
      <c r="E1808">
        <f t="shared" si="369"/>
        <v>1908</v>
      </c>
      <c r="F1808">
        <f t="shared" si="367"/>
        <v>0</v>
      </c>
    </row>
    <row r="1809" spans="1:6" x14ac:dyDescent="0.25">
      <c r="A1809" t="str">
        <f t="shared" si="368"/>
        <v>Tyler Brock</v>
      </c>
      <c r="B1809" t="s">
        <v>727</v>
      </c>
      <c r="E1809">
        <v>8</v>
      </c>
      <c r="F1809">
        <f t="shared" si="367"/>
        <v>0</v>
      </c>
    </row>
    <row r="1810" spans="1:6" x14ac:dyDescent="0.25">
      <c r="A1810" t="str">
        <f t="shared" si="368"/>
        <v>Tyler Brock</v>
      </c>
      <c r="E1810">
        <f t="shared" ref="E1810:E1812" si="370">E1809</f>
        <v>8</v>
      </c>
      <c r="F1810">
        <f t="shared" si="367"/>
        <v>0</v>
      </c>
    </row>
    <row r="1811" spans="1:6" x14ac:dyDescent="0.25">
      <c r="A1811" t="str">
        <f t="shared" si="368"/>
        <v>Tyler Brock</v>
      </c>
      <c r="C1811">
        <v>1</v>
      </c>
      <c r="D1811" t="s">
        <v>36</v>
      </c>
      <c r="E1811">
        <f t="shared" si="370"/>
        <v>8</v>
      </c>
      <c r="F1811">
        <f t="shared" si="367"/>
        <v>8</v>
      </c>
    </row>
    <row r="1812" spans="1:6" x14ac:dyDescent="0.25">
      <c r="A1812" t="str">
        <f t="shared" si="368"/>
        <v>Tyler Brock</v>
      </c>
      <c r="E1812">
        <f t="shared" si="370"/>
        <v>8</v>
      </c>
      <c r="F1812">
        <f t="shared" si="367"/>
        <v>0</v>
      </c>
    </row>
    <row r="1813" spans="1:6" x14ac:dyDescent="0.25">
      <c r="A1813" t="str">
        <f t="shared" si="368"/>
        <v>Tyler Brock</v>
      </c>
      <c r="B1813" t="s">
        <v>728</v>
      </c>
      <c r="E1813">
        <v>140</v>
      </c>
      <c r="F1813">
        <f t="shared" si="367"/>
        <v>0</v>
      </c>
    </row>
    <row r="1814" spans="1:6" x14ac:dyDescent="0.25">
      <c r="A1814" t="str">
        <f t="shared" si="368"/>
        <v>Tyler Brock</v>
      </c>
      <c r="E1814">
        <f t="shared" ref="E1814:E1818" si="371">E1813</f>
        <v>140</v>
      </c>
      <c r="F1814">
        <f t="shared" si="367"/>
        <v>0</v>
      </c>
    </row>
    <row r="1815" spans="1:6" x14ac:dyDescent="0.25">
      <c r="A1815" t="str">
        <f t="shared" si="368"/>
        <v>Tyler Brock</v>
      </c>
      <c r="C1815">
        <v>4.8000000000000001E-2</v>
      </c>
      <c r="D1815" t="s">
        <v>665</v>
      </c>
      <c r="E1815">
        <f t="shared" si="371"/>
        <v>140</v>
      </c>
      <c r="F1815">
        <f t="shared" si="367"/>
        <v>6.72</v>
      </c>
    </row>
    <row r="1816" spans="1:6" x14ac:dyDescent="0.25">
      <c r="A1816" t="str">
        <f t="shared" si="368"/>
        <v>Tyler Brock</v>
      </c>
      <c r="C1816">
        <v>0.67</v>
      </c>
      <c r="D1816" t="s">
        <v>15</v>
      </c>
      <c r="E1816">
        <f t="shared" si="371"/>
        <v>140</v>
      </c>
      <c r="F1816">
        <f t="shared" si="367"/>
        <v>93.800000000000011</v>
      </c>
    </row>
    <row r="1817" spans="1:6" x14ac:dyDescent="0.25">
      <c r="A1817" t="str">
        <f t="shared" si="368"/>
        <v>Tyler Brock</v>
      </c>
      <c r="C1817">
        <v>0.28100000000000003</v>
      </c>
      <c r="D1817" t="s">
        <v>50</v>
      </c>
      <c r="E1817">
        <f t="shared" si="371"/>
        <v>140</v>
      </c>
      <c r="F1817">
        <f t="shared" si="367"/>
        <v>39.340000000000003</v>
      </c>
    </row>
    <row r="1818" spans="1:6" x14ac:dyDescent="0.25">
      <c r="A1818" t="s">
        <v>769</v>
      </c>
      <c r="E1818">
        <f t="shared" si="371"/>
        <v>140</v>
      </c>
      <c r="F1818">
        <f t="shared" si="367"/>
        <v>0</v>
      </c>
    </row>
    <row r="1819" spans="1:6" x14ac:dyDescent="0.25">
      <c r="A1819" t="str">
        <f t="shared" ref="A1819:A1832" si="372">A1818</f>
        <v>Veres Lajos</v>
      </c>
      <c r="B1819" t="s">
        <v>731</v>
      </c>
      <c r="E1819">
        <v>80</v>
      </c>
      <c r="F1819">
        <f t="shared" si="367"/>
        <v>0</v>
      </c>
    </row>
    <row r="1820" spans="1:6" x14ac:dyDescent="0.25">
      <c r="A1820" t="str">
        <f t="shared" si="372"/>
        <v>Veres Lajos</v>
      </c>
      <c r="E1820">
        <f t="shared" ref="E1820:E1832" si="373">E1819</f>
        <v>80</v>
      </c>
      <c r="F1820">
        <f t="shared" si="367"/>
        <v>0</v>
      </c>
    </row>
    <row r="1821" spans="1:6" x14ac:dyDescent="0.25">
      <c r="A1821" t="str">
        <f t="shared" si="372"/>
        <v>Veres Lajos</v>
      </c>
      <c r="C1821">
        <v>6.7000000000000004E-2</v>
      </c>
      <c r="D1821" t="s">
        <v>216</v>
      </c>
      <c r="E1821">
        <f t="shared" si="373"/>
        <v>80</v>
      </c>
      <c r="F1821">
        <f t="shared" si="367"/>
        <v>5.36</v>
      </c>
    </row>
    <row r="1822" spans="1:6" x14ac:dyDescent="0.25">
      <c r="A1822" t="str">
        <f t="shared" si="372"/>
        <v>Veres Lajos</v>
      </c>
      <c r="C1822">
        <v>0.01</v>
      </c>
      <c r="D1822" t="s">
        <v>672</v>
      </c>
      <c r="E1822">
        <f t="shared" si="373"/>
        <v>80</v>
      </c>
      <c r="F1822">
        <f t="shared" si="367"/>
        <v>0.8</v>
      </c>
    </row>
    <row r="1823" spans="1:6" x14ac:dyDescent="0.25">
      <c r="A1823" t="str">
        <f t="shared" si="372"/>
        <v>Veres Lajos</v>
      </c>
      <c r="C1823">
        <v>1.0999999999999999E-2</v>
      </c>
      <c r="D1823" t="s">
        <v>732</v>
      </c>
      <c r="E1823">
        <f t="shared" si="373"/>
        <v>80</v>
      </c>
      <c r="F1823">
        <f t="shared" si="367"/>
        <v>0.87999999999999989</v>
      </c>
    </row>
    <row r="1824" spans="1:6" x14ac:dyDescent="0.25">
      <c r="A1824" t="str">
        <f t="shared" si="372"/>
        <v>Veres Lajos</v>
      </c>
      <c r="C1824">
        <v>7.0000000000000007E-2</v>
      </c>
      <c r="D1824" t="s">
        <v>733</v>
      </c>
      <c r="E1824">
        <f t="shared" si="373"/>
        <v>80</v>
      </c>
      <c r="F1824">
        <f t="shared" si="367"/>
        <v>5.6000000000000005</v>
      </c>
    </row>
    <row r="1825" spans="1:6" x14ac:dyDescent="0.25">
      <c r="A1825" t="str">
        <f t="shared" si="372"/>
        <v>Veres Lajos</v>
      </c>
      <c r="C1825">
        <v>1.6E-2</v>
      </c>
      <c r="D1825" t="s">
        <v>106</v>
      </c>
      <c r="E1825">
        <f t="shared" si="373"/>
        <v>80</v>
      </c>
      <c r="F1825">
        <f t="shared" si="367"/>
        <v>1.28</v>
      </c>
    </row>
    <row r="1826" spans="1:6" x14ac:dyDescent="0.25">
      <c r="A1826" t="str">
        <f t="shared" si="372"/>
        <v>Veres Lajos</v>
      </c>
      <c r="C1826">
        <v>4.1000000000000002E-2</v>
      </c>
      <c r="D1826" t="s">
        <v>109</v>
      </c>
      <c r="E1826">
        <f t="shared" si="373"/>
        <v>80</v>
      </c>
      <c r="F1826">
        <f t="shared" si="367"/>
        <v>3.2800000000000002</v>
      </c>
    </row>
    <row r="1827" spans="1:6" x14ac:dyDescent="0.25">
      <c r="A1827" t="str">
        <f t="shared" si="372"/>
        <v>Veres Lajos</v>
      </c>
      <c r="C1827">
        <v>8.0000000000000002E-3</v>
      </c>
      <c r="D1827" t="s">
        <v>613</v>
      </c>
      <c r="E1827">
        <f t="shared" si="373"/>
        <v>80</v>
      </c>
      <c r="F1827">
        <f t="shared" si="367"/>
        <v>0.64</v>
      </c>
    </row>
    <row r="1828" spans="1:6" x14ac:dyDescent="0.25">
      <c r="A1828" t="str">
        <f t="shared" si="372"/>
        <v>Veres Lajos</v>
      </c>
      <c r="C1828">
        <v>4.7E-2</v>
      </c>
      <c r="D1828" t="s">
        <v>50</v>
      </c>
      <c r="E1828">
        <f t="shared" si="373"/>
        <v>80</v>
      </c>
      <c r="F1828">
        <f t="shared" si="367"/>
        <v>3.76</v>
      </c>
    </row>
    <row r="1829" spans="1:6" x14ac:dyDescent="0.25">
      <c r="A1829" t="str">
        <f t="shared" si="372"/>
        <v>Veres Lajos</v>
      </c>
      <c r="C1829">
        <v>2.1000000000000001E-2</v>
      </c>
      <c r="D1829" t="s">
        <v>282</v>
      </c>
      <c r="E1829">
        <f t="shared" si="373"/>
        <v>80</v>
      </c>
      <c r="F1829">
        <f t="shared" si="367"/>
        <v>1.6800000000000002</v>
      </c>
    </row>
    <row r="1830" spans="1:6" x14ac:dyDescent="0.25">
      <c r="A1830" t="str">
        <f t="shared" si="372"/>
        <v>Veres Lajos</v>
      </c>
      <c r="C1830">
        <v>6.4000000000000001E-2</v>
      </c>
      <c r="D1830" t="s">
        <v>33</v>
      </c>
      <c r="E1830">
        <f t="shared" si="373"/>
        <v>80</v>
      </c>
      <c r="F1830">
        <f t="shared" si="367"/>
        <v>5.12</v>
      </c>
    </row>
    <row r="1831" spans="1:6" x14ac:dyDescent="0.25">
      <c r="A1831" t="str">
        <f t="shared" si="372"/>
        <v>Veres Lajos</v>
      </c>
      <c r="C1831">
        <v>0.54800000000000004</v>
      </c>
      <c r="D1831" t="s">
        <v>734</v>
      </c>
      <c r="E1831">
        <f t="shared" si="373"/>
        <v>80</v>
      </c>
      <c r="F1831">
        <f t="shared" si="367"/>
        <v>43.84</v>
      </c>
    </row>
    <row r="1832" spans="1:6" x14ac:dyDescent="0.25">
      <c r="A1832" t="str">
        <f t="shared" si="372"/>
        <v>Veres Lajos</v>
      </c>
      <c r="C1832">
        <v>0.09</v>
      </c>
      <c r="D1832" t="s">
        <v>58</v>
      </c>
      <c r="E1832">
        <f t="shared" si="373"/>
        <v>80</v>
      </c>
      <c r="F1832">
        <f t="shared" si="367"/>
        <v>7.1999999999999993</v>
      </c>
    </row>
  </sheetData>
  <autoFilter ref="A1:F18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1831"/>
  <sheetViews>
    <sheetView topLeftCell="A1815" workbookViewId="0">
      <selection sqref="A1:D1831"/>
    </sheetView>
  </sheetViews>
  <sheetFormatPr defaultRowHeight="15" x14ac:dyDescent="0.25"/>
  <cols>
    <col min="1" max="1" width="44.28515625" bestFit="1" customWidth="1"/>
    <col min="2" max="2" width="14" bestFit="1" customWidth="1"/>
    <col min="3" max="3" width="76.42578125" bestFit="1" customWidth="1"/>
  </cols>
  <sheetData>
    <row r="1" spans="1:272" x14ac:dyDescent="0.25">
      <c r="A1" t="s">
        <v>6</v>
      </c>
      <c r="B1" t="s">
        <v>7</v>
      </c>
    </row>
    <row r="2" spans="1:272" x14ac:dyDescent="0.25">
      <c r="A2" t="s">
        <v>8</v>
      </c>
      <c r="D2" s="3">
        <f t="shared" ref="D2:D65" si="0">IFERROR(HLOOKUP($A2,$F$3:$JL$4,2,FALSE),"")</f>
        <v>221</v>
      </c>
    </row>
    <row r="3" spans="1:272" x14ac:dyDescent="0.25">
      <c r="D3" s="3" t="str">
        <f t="shared" si="0"/>
        <v/>
      </c>
      <c r="F3" t="s">
        <v>96</v>
      </c>
      <c r="G3" t="s">
        <v>97</v>
      </c>
      <c r="H3" t="s">
        <v>98</v>
      </c>
      <c r="I3" t="s">
        <v>726</v>
      </c>
      <c r="J3" t="s">
        <v>31</v>
      </c>
      <c r="K3" t="s">
        <v>671</v>
      </c>
      <c r="L3" t="s">
        <v>668</v>
      </c>
      <c r="M3" t="s">
        <v>99</v>
      </c>
      <c r="N3" t="s">
        <v>257</v>
      </c>
      <c r="O3" t="s">
        <v>274</v>
      </c>
      <c r="P3" t="s">
        <v>276</v>
      </c>
      <c r="Q3" t="s">
        <v>277</v>
      </c>
      <c r="R3" t="s">
        <v>278</v>
      </c>
      <c r="S3" t="s">
        <v>279</v>
      </c>
      <c r="T3" t="s">
        <v>625</v>
      </c>
      <c r="U3" t="s">
        <v>39</v>
      </c>
      <c r="V3" t="s">
        <v>42</v>
      </c>
      <c r="W3" t="s">
        <v>238</v>
      </c>
      <c r="X3" t="s">
        <v>151</v>
      </c>
      <c r="Y3" t="s">
        <v>44</v>
      </c>
      <c r="Z3" t="s">
        <v>48</v>
      </c>
      <c r="AA3" t="s">
        <v>49</v>
      </c>
      <c r="AB3" t="s">
        <v>51</v>
      </c>
      <c r="AC3" t="s">
        <v>52</v>
      </c>
      <c r="AD3" t="s">
        <v>239</v>
      </c>
      <c r="AE3" t="s">
        <v>240</v>
      </c>
      <c r="AF3" t="s">
        <v>727</v>
      </c>
      <c r="AG3" t="s">
        <v>153</v>
      </c>
      <c r="AH3" t="s">
        <v>101</v>
      </c>
      <c r="AI3" t="s">
        <v>102</v>
      </c>
      <c r="AJ3" t="s">
        <v>103</v>
      </c>
      <c r="AK3" t="s">
        <v>280</v>
      </c>
      <c r="AL3" t="s">
        <v>281</v>
      </c>
      <c r="AM3" t="s">
        <v>260</v>
      </c>
      <c r="AN3" t="s">
        <v>626</v>
      </c>
      <c r="AO3" t="s">
        <v>627</v>
      </c>
      <c r="AP3" t="s">
        <v>628</v>
      </c>
      <c r="AQ3" t="s">
        <v>629</v>
      </c>
      <c r="AR3" t="s">
        <v>630</v>
      </c>
      <c r="AS3" t="s">
        <v>631</v>
      </c>
      <c r="AT3" t="s">
        <v>175</v>
      </c>
      <c r="AU3" t="s">
        <v>704</v>
      </c>
      <c r="AV3" t="s">
        <v>705</v>
      </c>
      <c r="AW3" t="s">
        <v>706</v>
      </c>
      <c r="AX3" t="s">
        <v>707</v>
      </c>
      <c r="AY3" t="s">
        <v>708</v>
      </c>
      <c r="AZ3" t="s">
        <v>709</v>
      </c>
      <c r="BA3" t="s">
        <v>655</v>
      </c>
      <c r="BB3" t="s">
        <v>104</v>
      </c>
      <c r="BC3" t="s">
        <v>105</v>
      </c>
      <c r="BD3" s="2" t="s">
        <v>149</v>
      </c>
      <c r="BE3" t="s">
        <v>683</v>
      </c>
      <c r="BF3" t="s">
        <v>155</v>
      </c>
      <c r="BG3" t="s">
        <v>156</v>
      </c>
      <c r="BH3" t="s">
        <v>728</v>
      </c>
      <c r="BI3" t="s">
        <v>301</v>
      </c>
      <c r="BJ3" t="s">
        <v>138</v>
      </c>
      <c r="BK3" t="s">
        <v>177</v>
      </c>
      <c r="BL3" t="s">
        <v>178</v>
      </c>
      <c r="BM3" t="s">
        <v>179</v>
      </c>
      <c r="BN3" t="s">
        <v>140</v>
      </c>
      <c r="BO3" t="s">
        <v>141</v>
      </c>
      <c r="BP3" t="s">
        <v>142</v>
      </c>
      <c r="BQ3" t="s">
        <v>215</v>
      </c>
      <c r="BR3" t="s">
        <v>612</v>
      </c>
      <c r="BS3" t="s">
        <v>17</v>
      </c>
      <c r="BT3" t="s">
        <v>143</v>
      </c>
      <c r="BU3" t="s">
        <v>614</v>
      </c>
      <c r="BV3" t="s">
        <v>615</v>
      </c>
      <c r="BW3" t="s">
        <v>616</v>
      </c>
      <c r="BX3" t="s">
        <v>617</v>
      </c>
      <c r="BY3" t="s">
        <v>8</v>
      </c>
      <c r="BZ3" t="s">
        <v>144</v>
      </c>
      <c r="CA3" t="s">
        <v>632</v>
      </c>
      <c r="CB3" t="s">
        <v>180</v>
      </c>
      <c r="CC3" t="s">
        <v>181</v>
      </c>
      <c r="CD3" t="s">
        <v>182</v>
      </c>
      <c r="CE3" t="s">
        <v>618</v>
      </c>
      <c r="CF3" t="s">
        <v>158</v>
      </c>
      <c r="CG3" t="s">
        <v>619</v>
      </c>
      <c r="CH3" t="s">
        <v>633</v>
      </c>
      <c r="CI3" t="s">
        <v>634</v>
      </c>
      <c r="CJ3" t="s">
        <v>635</v>
      </c>
      <c r="CK3" t="s">
        <v>636</v>
      </c>
      <c r="CL3" t="s">
        <v>637</v>
      </c>
      <c r="CM3" t="s">
        <v>638</v>
      </c>
      <c r="CN3" t="s">
        <v>261</v>
      </c>
      <c r="CO3" t="s">
        <v>267</v>
      </c>
      <c r="CP3" t="s">
        <v>620</v>
      </c>
      <c r="CQ3" t="s">
        <v>183</v>
      </c>
      <c r="CR3" t="s">
        <v>184</v>
      </c>
      <c r="CS3" t="s">
        <v>185</v>
      </c>
      <c r="CT3" t="s">
        <v>186</v>
      </c>
      <c r="CU3" t="s">
        <v>656</v>
      </c>
      <c r="CV3" t="s">
        <v>658</v>
      </c>
      <c r="CW3" t="s">
        <v>659</v>
      </c>
      <c r="CX3" t="s">
        <v>107</v>
      </c>
      <c r="CY3" t="s">
        <v>187</v>
      </c>
      <c r="CZ3" t="s">
        <v>190</v>
      </c>
      <c r="DA3" t="s">
        <v>191</v>
      </c>
      <c r="DB3" t="s">
        <v>192</v>
      </c>
      <c r="DC3" t="s">
        <v>193</v>
      </c>
      <c r="DD3" t="s">
        <v>194</v>
      </c>
      <c r="DE3" t="s">
        <v>195</v>
      </c>
      <c r="DF3" t="s">
        <v>710</v>
      </c>
      <c r="DG3" t="s">
        <v>711</v>
      </c>
      <c r="DH3" t="s">
        <v>660</v>
      </c>
      <c r="DI3" t="s">
        <v>25</v>
      </c>
      <c r="DJ3" t="s">
        <v>223</v>
      </c>
      <c r="DK3" t="s">
        <v>108</v>
      </c>
      <c r="DL3" t="s">
        <v>304</v>
      </c>
      <c r="DM3" t="s">
        <v>224</v>
      </c>
      <c r="DN3" t="s">
        <v>27</v>
      </c>
      <c r="DO3" t="s">
        <v>28</v>
      </c>
      <c r="DP3" t="s">
        <v>283</v>
      </c>
      <c r="DQ3" t="s">
        <v>171</v>
      </c>
      <c r="DR3" t="s">
        <v>29</v>
      </c>
      <c r="DS3" t="s">
        <v>684</v>
      </c>
      <c r="DT3" t="s">
        <v>685</v>
      </c>
      <c r="DU3" t="s">
        <v>686</v>
      </c>
      <c r="DV3" t="s">
        <v>673</v>
      </c>
      <c r="DW3" t="s">
        <v>53</v>
      </c>
      <c r="DX3" t="s">
        <v>19</v>
      </c>
      <c r="DY3" t="s">
        <v>298</v>
      </c>
      <c r="DZ3" t="s">
        <v>720</v>
      </c>
      <c r="EA3" t="s">
        <v>268</v>
      </c>
      <c r="EB3" t="s">
        <v>699</v>
      </c>
      <c r="EC3" t="s">
        <v>54</v>
      </c>
      <c r="ED3" t="s">
        <v>208</v>
      </c>
      <c r="EE3" t="s">
        <v>217</v>
      </c>
      <c r="EF3" t="s">
        <v>219</v>
      </c>
      <c r="EG3" t="s">
        <v>196</v>
      </c>
      <c r="EH3" t="s">
        <v>687</v>
      </c>
      <c r="EI3" t="s">
        <v>220</v>
      </c>
      <c r="EJ3" t="s">
        <v>284</v>
      </c>
      <c r="EK3" t="s">
        <v>285</v>
      </c>
      <c r="EL3" t="s">
        <v>262</v>
      </c>
      <c r="EM3" t="s">
        <v>263</v>
      </c>
      <c r="EN3" t="s">
        <v>264</v>
      </c>
      <c r="EO3" t="s">
        <v>306</v>
      </c>
      <c r="EP3" t="s">
        <v>307</v>
      </c>
      <c r="EQ3" t="s">
        <v>209</v>
      </c>
      <c r="ER3" t="s">
        <v>308</v>
      </c>
      <c r="ES3" t="s">
        <v>310</v>
      </c>
      <c r="ET3" t="s">
        <v>230</v>
      </c>
      <c r="EU3" t="s">
        <v>674</v>
      </c>
      <c r="EV3" t="s">
        <v>270</v>
      </c>
      <c r="EW3" t="s">
        <v>688</v>
      </c>
      <c r="EX3" t="s">
        <v>690</v>
      </c>
      <c r="EY3" t="s">
        <v>661</v>
      </c>
      <c r="EZ3" t="s">
        <v>231</v>
      </c>
      <c r="FA3" t="s">
        <v>21</v>
      </c>
      <c r="FB3" t="s">
        <v>712</v>
      </c>
      <c r="FC3" t="s">
        <v>160</v>
      </c>
      <c r="FD3" t="s">
        <v>197</v>
      </c>
      <c r="FE3" t="s">
        <v>198</v>
      </c>
      <c r="FF3" t="s">
        <v>199</v>
      </c>
      <c r="FG3" t="s">
        <v>200</v>
      </c>
      <c r="FH3" t="s">
        <v>201</v>
      </c>
      <c r="FI3" t="s">
        <v>232</v>
      </c>
      <c r="FJ3" t="s">
        <v>639</v>
      </c>
      <c r="FK3" t="s">
        <v>640</v>
      </c>
      <c r="FL3" t="s">
        <v>713</v>
      </c>
      <c r="FM3" t="s">
        <v>286</v>
      </c>
      <c r="FN3" t="s">
        <v>287</v>
      </c>
      <c r="FO3" t="s">
        <v>55</v>
      </c>
      <c r="FP3" t="s">
        <v>691</v>
      </c>
      <c r="FQ3" t="s">
        <v>642</v>
      </c>
      <c r="FR3" t="s">
        <v>643</v>
      </c>
      <c r="FS3" t="s">
        <v>644</v>
      </c>
      <c r="FT3" t="s">
        <v>645</v>
      </c>
      <c r="FU3" t="s">
        <v>646</v>
      </c>
      <c r="FV3" t="s">
        <v>225</v>
      </c>
      <c r="FW3" t="s">
        <v>731</v>
      </c>
      <c r="FX3" t="s">
        <v>700</v>
      </c>
      <c r="FY3" t="s">
        <v>210</v>
      </c>
      <c r="FZ3" t="s">
        <v>202</v>
      </c>
      <c r="GA3" t="s">
        <v>203</v>
      </c>
      <c r="GB3" t="s">
        <v>204</v>
      </c>
      <c r="GC3" t="s">
        <v>205</v>
      </c>
      <c r="GD3" t="s">
        <v>162</v>
      </c>
      <c r="GE3" t="s">
        <v>241</v>
      </c>
      <c r="GF3" t="s">
        <v>714</v>
      </c>
      <c r="GG3" t="s">
        <v>312</v>
      </c>
      <c r="GH3" t="s">
        <v>211</v>
      </c>
      <c r="GI3" t="s">
        <v>693</v>
      </c>
      <c r="GJ3" t="s">
        <v>288</v>
      </c>
      <c r="GK3" t="s">
        <v>289</v>
      </c>
      <c r="GL3" t="s">
        <v>212</v>
      </c>
      <c r="GM3" t="s">
        <v>694</v>
      </c>
      <c r="GN3" t="s">
        <v>695</v>
      </c>
      <c r="GO3" t="s">
        <v>313</v>
      </c>
      <c r="GP3" t="s">
        <v>314</v>
      </c>
      <c r="GQ3" t="s">
        <v>316</v>
      </c>
      <c r="GR3" t="s">
        <v>242</v>
      </c>
      <c r="GS3" t="s">
        <v>110</v>
      </c>
      <c r="GT3" t="s">
        <v>715</v>
      </c>
      <c r="GU3" t="s">
        <v>723</v>
      </c>
      <c r="GV3" s="2" t="s">
        <v>243</v>
      </c>
      <c r="GW3" t="s">
        <v>244</v>
      </c>
      <c r="GX3" t="s">
        <v>163</v>
      </c>
      <c r="GY3" t="s">
        <v>122</v>
      </c>
      <c r="GZ3" t="s">
        <v>716</v>
      </c>
      <c r="HA3" t="s">
        <v>717</v>
      </c>
      <c r="HB3" t="s">
        <v>675</v>
      </c>
      <c r="HC3" t="s">
        <v>676</v>
      </c>
      <c r="HD3" t="s">
        <v>677</v>
      </c>
      <c r="HE3" t="s">
        <v>164</v>
      </c>
      <c r="HF3" t="s">
        <v>123</v>
      </c>
      <c r="HG3" t="s">
        <v>317</v>
      </c>
      <c r="HH3" t="s">
        <v>318</v>
      </c>
      <c r="HI3" t="s">
        <v>165</v>
      </c>
      <c r="HJ3" t="s">
        <v>233</v>
      </c>
      <c r="HK3" t="s">
        <v>235</v>
      </c>
      <c r="HL3" t="s">
        <v>124</v>
      </c>
      <c r="HM3" t="s">
        <v>221</v>
      </c>
      <c r="HN3" t="s">
        <v>254</v>
      </c>
      <c r="HO3" t="s">
        <v>319</v>
      </c>
      <c r="HP3" t="s">
        <v>245</v>
      </c>
      <c r="HQ3" t="s">
        <v>246</v>
      </c>
      <c r="HR3" t="s">
        <v>647</v>
      </c>
      <c r="HS3" t="s">
        <v>678</v>
      </c>
      <c r="HT3" t="s">
        <v>265</v>
      </c>
      <c r="HU3" t="s">
        <v>56</v>
      </c>
      <c r="HV3" s="2" t="s">
        <v>290</v>
      </c>
      <c r="HW3" t="s">
        <v>291</v>
      </c>
      <c r="HX3" t="s">
        <v>292</v>
      </c>
      <c r="HY3" t="s">
        <v>664</v>
      </c>
      <c r="HZ3" t="s">
        <v>293</v>
      </c>
      <c r="IA3" t="s">
        <v>125</v>
      </c>
      <c r="IB3" t="s">
        <v>127</v>
      </c>
      <c r="IC3" t="s">
        <v>129</v>
      </c>
      <c r="ID3" t="s">
        <v>320</v>
      </c>
      <c r="IE3" t="s">
        <v>57</v>
      </c>
      <c r="IF3" t="s">
        <v>321</v>
      </c>
      <c r="IG3" t="s">
        <v>34</v>
      </c>
      <c r="IH3" t="s">
        <v>35</v>
      </c>
      <c r="II3" t="s">
        <v>621</v>
      </c>
      <c r="IJ3" t="s">
        <v>59</v>
      </c>
      <c r="IK3" t="s">
        <v>131</v>
      </c>
      <c r="IL3" t="s">
        <v>60</v>
      </c>
      <c r="IM3" t="s">
        <v>61</v>
      </c>
      <c r="IN3" t="s">
        <v>64</v>
      </c>
      <c r="IO3" t="s">
        <v>66</v>
      </c>
      <c r="IP3" t="s">
        <v>166</v>
      </c>
      <c r="IQ3" t="s">
        <v>167</v>
      </c>
      <c r="IR3" t="s">
        <v>247</v>
      </c>
      <c r="IS3" t="s">
        <v>248</v>
      </c>
      <c r="IT3" t="s">
        <v>92</v>
      </c>
      <c r="IU3" t="s">
        <v>680</v>
      </c>
      <c r="IV3" t="s">
        <v>249</v>
      </c>
      <c r="IW3" t="s">
        <v>648</v>
      </c>
      <c r="IX3" t="s">
        <v>250</v>
      </c>
      <c r="IY3" t="s">
        <v>251</v>
      </c>
      <c r="IZ3" t="s">
        <v>622</v>
      </c>
      <c r="JA3" t="s">
        <v>649</v>
      </c>
      <c r="JB3" t="s">
        <v>650</v>
      </c>
      <c r="JC3" t="s">
        <v>133</v>
      </c>
      <c r="JD3" t="s">
        <v>134</v>
      </c>
      <c r="JE3" t="s">
        <v>294</v>
      </c>
      <c r="JF3" t="s">
        <v>295</v>
      </c>
      <c r="JG3" t="s">
        <v>696</v>
      </c>
      <c r="JH3" t="s">
        <v>146</v>
      </c>
      <c r="JI3" t="s">
        <v>168</v>
      </c>
      <c r="JJ3" t="s">
        <v>701</v>
      </c>
      <c r="JK3" t="s">
        <v>651</v>
      </c>
      <c r="JL3" t="s">
        <v>652</v>
      </c>
    </row>
    <row r="4" spans="1:272" x14ac:dyDescent="0.25">
      <c r="B4" s="1">
        <v>5.0999999999999997E-2</v>
      </c>
      <c r="C4" t="s">
        <v>9</v>
      </c>
      <c r="D4" s="3" t="str">
        <f t="shared" si="0"/>
        <v/>
      </c>
      <c r="F4">
        <v>9</v>
      </c>
      <c r="G4">
        <v>26</v>
      </c>
      <c r="H4">
        <v>1383</v>
      </c>
      <c r="I4">
        <v>1908</v>
      </c>
      <c r="J4">
        <v>23</v>
      </c>
      <c r="K4">
        <v>268</v>
      </c>
      <c r="L4">
        <v>5</v>
      </c>
      <c r="M4">
        <v>4</v>
      </c>
      <c r="N4">
        <v>2</v>
      </c>
      <c r="O4">
        <v>1908</v>
      </c>
      <c r="P4">
        <v>1937</v>
      </c>
      <c r="Q4">
        <v>1937</v>
      </c>
      <c r="R4">
        <v>16</v>
      </c>
      <c r="S4">
        <v>90</v>
      </c>
      <c r="T4">
        <v>108</v>
      </c>
      <c r="U4">
        <v>5</v>
      </c>
      <c r="V4">
        <v>61</v>
      </c>
      <c r="W4">
        <v>2</v>
      </c>
      <c r="X4">
        <v>63</v>
      </c>
      <c r="Y4">
        <v>32</v>
      </c>
      <c r="Z4">
        <v>24</v>
      </c>
      <c r="AA4">
        <v>55</v>
      </c>
      <c r="AB4">
        <v>72</v>
      </c>
      <c r="AC4">
        <v>67</v>
      </c>
      <c r="AD4">
        <v>991</v>
      </c>
      <c r="AE4">
        <v>358</v>
      </c>
      <c r="AF4">
        <v>8</v>
      </c>
      <c r="AG4">
        <v>4097</v>
      </c>
      <c r="AH4">
        <v>68</v>
      </c>
      <c r="AI4">
        <v>124</v>
      </c>
      <c r="AJ4">
        <v>847</v>
      </c>
      <c r="AK4">
        <v>8</v>
      </c>
      <c r="AL4">
        <v>585</v>
      </c>
      <c r="AM4">
        <v>50</v>
      </c>
      <c r="AN4">
        <v>4</v>
      </c>
      <c r="AO4">
        <v>2</v>
      </c>
      <c r="AP4">
        <v>139</v>
      </c>
      <c r="AQ4">
        <v>103</v>
      </c>
      <c r="AR4">
        <v>98</v>
      </c>
      <c r="AS4">
        <v>52</v>
      </c>
      <c r="AT4">
        <v>113</v>
      </c>
      <c r="AU4">
        <v>105</v>
      </c>
      <c r="AV4">
        <v>229</v>
      </c>
      <c r="AW4">
        <v>88</v>
      </c>
      <c r="AX4">
        <v>279</v>
      </c>
      <c r="AY4">
        <v>266</v>
      </c>
      <c r="AZ4">
        <v>17</v>
      </c>
      <c r="BA4">
        <v>4</v>
      </c>
      <c r="BB4">
        <v>2</v>
      </c>
      <c r="BC4">
        <v>4</v>
      </c>
      <c r="BD4">
        <v>3</v>
      </c>
      <c r="BE4">
        <v>127</v>
      </c>
      <c r="BF4">
        <v>2</v>
      </c>
      <c r="BG4">
        <v>6</v>
      </c>
      <c r="BH4">
        <v>140</v>
      </c>
      <c r="BI4">
        <v>21</v>
      </c>
      <c r="BJ4">
        <v>12</v>
      </c>
      <c r="BK4">
        <v>3147</v>
      </c>
      <c r="BL4">
        <v>6</v>
      </c>
      <c r="BM4">
        <v>1</v>
      </c>
      <c r="BN4">
        <v>4</v>
      </c>
      <c r="BP4">
        <v>1575</v>
      </c>
      <c r="BQ4">
        <v>45</v>
      </c>
      <c r="BR4">
        <v>393</v>
      </c>
      <c r="BS4">
        <v>14</v>
      </c>
      <c r="BT4">
        <v>1409</v>
      </c>
      <c r="BU4">
        <v>45</v>
      </c>
      <c r="BV4">
        <v>139</v>
      </c>
      <c r="BW4">
        <v>7</v>
      </c>
      <c r="BX4">
        <v>643</v>
      </c>
      <c r="BY4">
        <v>221</v>
      </c>
      <c r="BZ4">
        <v>2708</v>
      </c>
      <c r="CA4">
        <v>1</v>
      </c>
      <c r="CB4">
        <v>350</v>
      </c>
      <c r="CC4">
        <v>3</v>
      </c>
      <c r="CD4">
        <v>57</v>
      </c>
      <c r="CE4">
        <v>148</v>
      </c>
      <c r="CF4">
        <v>146</v>
      </c>
      <c r="CG4">
        <v>146</v>
      </c>
      <c r="CH4">
        <v>29</v>
      </c>
      <c r="CI4">
        <v>124</v>
      </c>
      <c r="CJ4">
        <v>12</v>
      </c>
      <c r="CK4">
        <v>183</v>
      </c>
      <c r="CL4">
        <v>457</v>
      </c>
      <c r="CM4">
        <v>219</v>
      </c>
      <c r="CN4">
        <v>119</v>
      </c>
      <c r="CO4">
        <v>5</v>
      </c>
      <c r="CP4">
        <v>442</v>
      </c>
      <c r="CQ4">
        <v>16</v>
      </c>
      <c r="CR4">
        <v>19</v>
      </c>
      <c r="CS4">
        <v>496</v>
      </c>
      <c r="CT4">
        <v>30</v>
      </c>
      <c r="CU4">
        <v>941</v>
      </c>
      <c r="CV4">
        <v>398</v>
      </c>
      <c r="CW4">
        <v>2998</v>
      </c>
      <c r="CX4">
        <v>12</v>
      </c>
      <c r="CY4">
        <v>1333</v>
      </c>
      <c r="CZ4">
        <v>1567</v>
      </c>
      <c r="DA4">
        <v>16</v>
      </c>
      <c r="DB4">
        <v>60</v>
      </c>
      <c r="DC4">
        <v>1468</v>
      </c>
      <c r="DD4">
        <v>56</v>
      </c>
      <c r="DE4">
        <v>680</v>
      </c>
      <c r="DF4">
        <v>267</v>
      </c>
      <c r="DG4">
        <v>49</v>
      </c>
      <c r="DH4">
        <v>6</v>
      </c>
      <c r="DI4">
        <v>44</v>
      </c>
      <c r="DJ4">
        <v>70</v>
      </c>
      <c r="DK4">
        <v>70</v>
      </c>
      <c r="DL4">
        <v>59</v>
      </c>
      <c r="DM4">
        <v>70</v>
      </c>
      <c r="DN4">
        <v>15</v>
      </c>
      <c r="DO4">
        <v>7</v>
      </c>
      <c r="DP4">
        <v>15</v>
      </c>
      <c r="DQ4">
        <v>2</v>
      </c>
      <c r="DR4">
        <v>75</v>
      </c>
      <c r="DS4">
        <v>93</v>
      </c>
      <c r="DT4">
        <v>542</v>
      </c>
      <c r="DU4">
        <v>196</v>
      </c>
      <c r="DV4">
        <v>1132</v>
      </c>
      <c r="DW4">
        <v>241</v>
      </c>
      <c r="DX4">
        <v>134</v>
      </c>
      <c r="DY4">
        <v>4</v>
      </c>
      <c r="DZ4">
        <v>2</v>
      </c>
      <c r="EA4">
        <v>12</v>
      </c>
      <c r="EB4">
        <v>202</v>
      </c>
      <c r="EC4">
        <v>31</v>
      </c>
      <c r="ED4">
        <v>66</v>
      </c>
      <c r="EE4">
        <v>14</v>
      </c>
      <c r="EF4">
        <v>14</v>
      </c>
      <c r="EG4">
        <v>7</v>
      </c>
      <c r="EH4">
        <v>171</v>
      </c>
      <c r="EI4">
        <v>2</v>
      </c>
      <c r="EJ4">
        <v>553</v>
      </c>
      <c r="EK4">
        <v>166</v>
      </c>
      <c r="EL4">
        <v>16</v>
      </c>
      <c r="EM4">
        <v>4</v>
      </c>
      <c r="EN4">
        <v>59</v>
      </c>
      <c r="EO4">
        <v>8</v>
      </c>
      <c r="EP4">
        <v>31</v>
      </c>
      <c r="EQ4">
        <v>282</v>
      </c>
      <c r="ER4">
        <v>34803</v>
      </c>
      <c r="ES4">
        <v>232</v>
      </c>
      <c r="ET4">
        <v>256</v>
      </c>
      <c r="EU4">
        <v>133</v>
      </c>
      <c r="EV4">
        <v>176</v>
      </c>
      <c r="EW4">
        <v>556</v>
      </c>
      <c r="EX4">
        <v>4</v>
      </c>
      <c r="EY4">
        <v>220</v>
      </c>
      <c r="EZ4">
        <v>2</v>
      </c>
      <c r="FA4">
        <v>4</v>
      </c>
      <c r="FB4">
        <v>880</v>
      </c>
      <c r="FC4">
        <v>1261</v>
      </c>
      <c r="FD4">
        <v>214</v>
      </c>
      <c r="FE4">
        <v>2</v>
      </c>
      <c r="FF4">
        <v>73</v>
      </c>
      <c r="FG4">
        <v>63</v>
      </c>
      <c r="FH4">
        <v>13</v>
      </c>
      <c r="FI4">
        <v>1269</v>
      </c>
      <c r="FJ4">
        <v>4</v>
      </c>
      <c r="FK4">
        <v>2</v>
      </c>
      <c r="FL4">
        <v>179</v>
      </c>
      <c r="FM4">
        <v>150</v>
      </c>
      <c r="FN4">
        <v>77</v>
      </c>
      <c r="FO4">
        <v>18</v>
      </c>
      <c r="FP4">
        <v>44</v>
      </c>
      <c r="FQ4">
        <v>350</v>
      </c>
      <c r="FR4">
        <v>48</v>
      </c>
      <c r="FS4">
        <v>73</v>
      </c>
      <c r="FT4">
        <v>114</v>
      </c>
      <c r="FU4">
        <v>22</v>
      </c>
      <c r="FV4">
        <v>199</v>
      </c>
      <c r="FW4">
        <v>80</v>
      </c>
      <c r="FX4">
        <v>418</v>
      </c>
      <c r="FY4">
        <v>280</v>
      </c>
      <c r="FZ4">
        <v>5</v>
      </c>
      <c r="GA4">
        <v>23</v>
      </c>
      <c r="GB4">
        <v>36</v>
      </c>
      <c r="GC4">
        <v>563</v>
      </c>
      <c r="GD4">
        <v>37</v>
      </c>
      <c r="GE4">
        <v>51</v>
      </c>
      <c r="GF4">
        <v>4</v>
      </c>
      <c r="GG4">
        <v>19</v>
      </c>
      <c r="GH4">
        <v>8</v>
      </c>
      <c r="GI4">
        <v>79</v>
      </c>
      <c r="GJ4">
        <v>3</v>
      </c>
      <c r="GK4">
        <v>179</v>
      </c>
      <c r="GL4">
        <v>743</v>
      </c>
      <c r="GM4">
        <v>99</v>
      </c>
      <c r="GN4">
        <v>183</v>
      </c>
      <c r="GO4">
        <v>97</v>
      </c>
      <c r="GP4">
        <v>73</v>
      </c>
      <c r="GQ4">
        <v>8</v>
      </c>
      <c r="GR4">
        <v>3</v>
      </c>
      <c r="GS4">
        <v>57473</v>
      </c>
      <c r="GT4">
        <v>307</v>
      </c>
      <c r="GU4">
        <v>36</v>
      </c>
      <c r="GV4">
        <v>535</v>
      </c>
      <c r="GW4">
        <v>100</v>
      </c>
      <c r="GX4">
        <v>69</v>
      </c>
      <c r="GY4">
        <v>56</v>
      </c>
      <c r="GZ4">
        <v>131</v>
      </c>
      <c r="HA4">
        <v>655</v>
      </c>
      <c r="HB4">
        <v>20</v>
      </c>
      <c r="HC4">
        <v>95</v>
      </c>
      <c r="HD4">
        <v>453</v>
      </c>
      <c r="HE4">
        <v>42</v>
      </c>
      <c r="HF4">
        <v>333</v>
      </c>
      <c r="HG4">
        <v>29</v>
      </c>
      <c r="HH4">
        <v>80</v>
      </c>
      <c r="HI4">
        <v>109</v>
      </c>
      <c r="HJ4">
        <v>66</v>
      </c>
      <c r="HK4">
        <v>467</v>
      </c>
      <c r="HL4">
        <v>10</v>
      </c>
      <c r="HM4">
        <v>15</v>
      </c>
      <c r="HN4">
        <v>11</v>
      </c>
      <c r="HO4">
        <v>420</v>
      </c>
      <c r="HP4">
        <v>4</v>
      </c>
      <c r="HQ4">
        <v>427</v>
      </c>
      <c r="HR4">
        <v>14</v>
      </c>
      <c r="HS4">
        <v>61</v>
      </c>
      <c r="HT4">
        <v>3</v>
      </c>
      <c r="HU4">
        <v>2</v>
      </c>
      <c r="HV4">
        <v>14</v>
      </c>
      <c r="HW4">
        <v>158</v>
      </c>
      <c r="HX4">
        <v>7</v>
      </c>
      <c r="HY4">
        <v>2</v>
      </c>
      <c r="HZ4">
        <v>230</v>
      </c>
      <c r="IA4">
        <v>8</v>
      </c>
      <c r="IB4">
        <v>8</v>
      </c>
      <c r="IC4">
        <v>124</v>
      </c>
      <c r="ID4">
        <v>230</v>
      </c>
      <c r="IE4">
        <v>2</v>
      </c>
      <c r="IF4">
        <v>619518</v>
      </c>
      <c r="IG4">
        <v>40</v>
      </c>
      <c r="IH4">
        <v>4</v>
      </c>
      <c r="II4">
        <v>230</v>
      </c>
      <c r="IJ4">
        <v>114</v>
      </c>
      <c r="IK4">
        <v>84</v>
      </c>
      <c r="IL4">
        <v>141</v>
      </c>
      <c r="IM4">
        <v>1411</v>
      </c>
      <c r="IN4">
        <v>57</v>
      </c>
      <c r="IO4">
        <v>76347</v>
      </c>
      <c r="IP4">
        <v>2</v>
      </c>
      <c r="IQ4">
        <v>17</v>
      </c>
      <c r="IR4">
        <v>33</v>
      </c>
      <c r="IS4">
        <v>2</v>
      </c>
      <c r="IT4">
        <v>11</v>
      </c>
      <c r="IU4">
        <v>33</v>
      </c>
      <c r="IV4">
        <v>126</v>
      </c>
      <c r="IW4">
        <v>4</v>
      </c>
      <c r="IX4">
        <v>2</v>
      </c>
      <c r="IY4">
        <v>138</v>
      </c>
      <c r="IZ4">
        <v>35</v>
      </c>
      <c r="JA4">
        <v>5</v>
      </c>
      <c r="JB4">
        <v>24</v>
      </c>
      <c r="JC4">
        <v>7</v>
      </c>
      <c r="JD4">
        <v>61</v>
      </c>
      <c r="JE4">
        <v>77</v>
      </c>
      <c r="JF4">
        <v>1374</v>
      </c>
      <c r="JG4">
        <v>923</v>
      </c>
      <c r="JH4">
        <v>43</v>
      </c>
      <c r="JI4">
        <v>156</v>
      </c>
      <c r="JJ4">
        <v>760</v>
      </c>
      <c r="JK4">
        <v>2</v>
      </c>
      <c r="JL4">
        <v>3</v>
      </c>
    </row>
    <row r="5" spans="1:272" x14ac:dyDescent="0.25">
      <c r="B5" s="1">
        <v>4.2000000000000003E-2</v>
      </c>
      <c r="C5" t="s">
        <v>10</v>
      </c>
      <c r="D5" s="3" t="str">
        <f t="shared" si="0"/>
        <v/>
      </c>
    </row>
    <row r="6" spans="1:272" x14ac:dyDescent="0.25">
      <c r="B6" s="1">
        <v>0.25800000000000001</v>
      </c>
      <c r="C6" t="s">
        <v>11</v>
      </c>
      <c r="D6" s="3" t="str">
        <f t="shared" si="0"/>
        <v/>
      </c>
    </row>
    <row r="7" spans="1:272" x14ac:dyDescent="0.25">
      <c r="B7" s="1">
        <v>3.3000000000000002E-2</v>
      </c>
      <c r="C7" t="s">
        <v>12</v>
      </c>
      <c r="D7" s="3" t="str">
        <f t="shared" si="0"/>
        <v/>
      </c>
    </row>
    <row r="8" spans="1:272" x14ac:dyDescent="0.25">
      <c r="B8" s="1">
        <v>9.0999999999999998E-2</v>
      </c>
      <c r="C8" t="s">
        <v>13</v>
      </c>
      <c r="D8" s="3" t="str">
        <f t="shared" si="0"/>
        <v/>
      </c>
    </row>
    <row r="9" spans="1:272" x14ac:dyDescent="0.25">
      <c r="B9" s="1">
        <v>0.50800000000000001</v>
      </c>
      <c r="C9" t="s">
        <v>14</v>
      </c>
      <c r="D9" s="3" t="str">
        <f t="shared" si="0"/>
        <v/>
      </c>
    </row>
    <row r="10" spans="1:272" x14ac:dyDescent="0.25">
      <c r="B10" s="1">
        <v>1.4E-2</v>
      </c>
      <c r="C10" t="s">
        <v>15</v>
      </c>
      <c r="D10" s="3" t="str">
        <f t="shared" si="0"/>
        <v/>
      </c>
    </row>
    <row r="11" spans="1:272" x14ac:dyDescent="0.25">
      <c r="A11" t="s">
        <v>6</v>
      </c>
      <c r="B11" t="s">
        <v>16</v>
      </c>
      <c r="D11" s="3" t="str">
        <f t="shared" si="0"/>
        <v/>
      </c>
    </row>
    <row r="12" spans="1:272" x14ac:dyDescent="0.25">
      <c r="A12" t="s">
        <v>17</v>
      </c>
      <c r="D12" s="3">
        <f t="shared" si="0"/>
        <v>14</v>
      </c>
    </row>
    <row r="13" spans="1:272" x14ac:dyDescent="0.25">
      <c r="D13" s="3" t="str">
        <f t="shared" si="0"/>
        <v/>
      </c>
    </row>
    <row r="14" spans="1:272" x14ac:dyDescent="0.25">
      <c r="B14" s="1">
        <v>1</v>
      </c>
      <c r="C14" t="s">
        <v>18</v>
      </c>
      <c r="D14" s="3" t="str">
        <f t="shared" si="0"/>
        <v/>
      </c>
    </row>
    <row r="15" spans="1:272" x14ac:dyDescent="0.25">
      <c r="D15" s="3" t="str">
        <f t="shared" si="0"/>
        <v/>
      </c>
    </row>
    <row r="16" spans="1:272" x14ac:dyDescent="0.25">
      <c r="A16" t="s">
        <v>19</v>
      </c>
      <c r="D16" s="3">
        <f t="shared" si="0"/>
        <v>134</v>
      </c>
    </row>
    <row r="17" spans="1:4" x14ac:dyDescent="0.25">
      <c r="D17" s="3" t="str">
        <f t="shared" si="0"/>
        <v/>
      </c>
    </row>
    <row r="18" spans="1:4" x14ac:dyDescent="0.25">
      <c r="B18" s="1">
        <v>0.41599999999999998</v>
      </c>
      <c r="C18" t="s">
        <v>20</v>
      </c>
      <c r="D18" s="3" t="str">
        <f t="shared" si="0"/>
        <v/>
      </c>
    </row>
    <row r="19" spans="1:4" x14ac:dyDescent="0.25">
      <c r="B19" s="1">
        <v>0.58299999999999996</v>
      </c>
      <c r="C19" t="s">
        <v>18</v>
      </c>
      <c r="D19" s="3" t="str">
        <f t="shared" si="0"/>
        <v/>
      </c>
    </row>
    <row r="20" spans="1:4" x14ac:dyDescent="0.25">
      <c r="D20" s="3" t="str">
        <f t="shared" si="0"/>
        <v/>
      </c>
    </row>
    <row r="21" spans="1:4" x14ac:dyDescent="0.25">
      <c r="A21" t="s">
        <v>21</v>
      </c>
      <c r="D21" s="3">
        <f t="shared" si="0"/>
        <v>4</v>
      </c>
    </row>
    <row r="22" spans="1:4" x14ac:dyDescent="0.25">
      <c r="D22" s="3" t="str">
        <f t="shared" si="0"/>
        <v/>
      </c>
    </row>
    <row r="23" spans="1:4" x14ac:dyDescent="0.25">
      <c r="B23" s="1">
        <v>1</v>
      </c>
      <c r="C23" t="s">
        <v>20</v>
      </c>
      <c r="D23" s="3" t="str">
        <f t="shared" si="0"/>
        <v/>
      </c>
    </row>
    <row r="24" spans="1:4" x14ac:dyDescent="0.25">
      <c r="A24" t="s">
        <v>6</v>
      </c>
      <c r="B24" t="s">
        <v>16</v>
      </c>
      <c r="C24" t="s">
        <v>22</v>
      </c>
      <c r="D24" s="3" t="str">
        <f t="shared" si="0"/>
        <v/>
      </c>
    </row>
    <row r="25" spans="1:4" x14ac:dyDescent="0.25">
      <c r="A25" t="s">
        <v>17</v>
      </c>
      <c r="D25" s="3">
        <f t="shared" si="0"/>
        <v>14</v>
      </c>
    </row>
    <row r="26" spans="1:4" x14ac:dyDescent="0.25">
      <c r="D26" s="3" t="str">
        <f t="shared" si="0"/>
        <v/>
      </c>
    </row>
    <row r="27" spans="1:4" x14ac:dyDescent="0.25">
      <c r="B27" s="1">
        <v>1</v>
      </c>
      <c r="C27" t="s">
        <v>18</v>
      </c>
      <c r="D27" s="3" t="str">
        <f t="shared" si="0"/>
        <v/>
      </c>
    </row>
    <row r="28" spans="1:4" x14ac:dyDescent="0.25">
      <c r="A28" t="s">
        <v>6</v>
      </c>
      <c r="B28" t="s">
        <v>23</v>
      </c>
      <c r="C28" t="s">
        <v>24</v>
      </c>
      <c r="D28" s="3" t="str">
        <f t="shared" si="0"/>
        <v/>
      </c>
    </row>
    <row r="29" spans="1:4" x14ac:dyDescent="0.25">
      <c r="A29" t="s">
        <v>25</v>
      </c>
      <c r="D29" s="3">
        <f t="shared" si="0"/>
        <v>44</v>
      </c>
    </row>
    <row r="30" spans="1:4" x14ac:dyDescent="0.25">
      <c r="D30" s="3" t="str">
        <f t="shared" si="0"/>
        <v/>
      </c>
    </row>
    <row r="31" spans="1:4" x14ac:dyDescent="0.25">
      <c r="B31" s="1">
        <v>1</v>
      </c>
      <c r="C31" t="s">
        <v>26</v>
      </c>
      <c r="D31" s="3" t="str">
        <f t="shared" si="0"/>
        <v/>
      </c>
    </row>
    <row r="32" spans="1:4" x14ac:dyDescent="0.25">
      <c r="D32" s="3" t="str">
        <f t="shared" si="0"/>
        <v/>
      </c>
    </row>
    <row r="33" spans="1:4" x14ac:dyDescent="0.25">
      <c r="A33" t="s">
        <v>27</v>
      </c>
      <c r="D33" s="3">
        <f t="shared" si="0"/>
        <v>15</v>
      </c>
    </row>
    <row r="34" spans="1:4" x14ac:dyDescent="0.25">
      <c r="D34" s="3" t="str">
        <f t="shared" si="0"/>
        <v/>
      </c>
    </row>
    <row r="35" spans="1:4" x14ac:dyDescent="0.25">
      <c r="B35" s="1">
        <v>1</v>
      </c>
      <c r="C35" t="s">
        <v>26</v>
      </c>
      <c r="D35" s="3" t="str">
        <f t="shared" si="0"/>
        <v/>
      </c>
    </row>
    <row r="36" spans="1:4" x14ac:dyDescent="0.25">
      <c r="D36" s="3" t="str">
        <f t="shared" si="0"/>
        <v/>
      </c>
    </row>
    <row r="37" spans="1:4" x14ac:dyDescent="0.25">
      <c r="A37" t="s">
        <v>28</v>
      </c>
      <c r="D37" s="3">
        <f t="shared" si="0"/>
        <v>7</v>
      </c>
    </row>
    <row r="38" spans="1:4" x14ac:dyDescent="0.25">
      <c r="D38" s="3" t="str">
        <f t="shared" si="0"/>
        <v/>
      </c>
    </row>
    <row r="39" spans="1:4" x14ac:dyDescent="0.25">
      <c r="B39" s="1">
        <v>1</v>
      </c>
      <c r="C39" t="s">
        <v>26</v>
      </c>
      <c r="D39" s="3" t="str">
        <f t="shared" si="0"/>
        <v/>
      </c>
    </row>
    <row r="40" spans="1:4" x14ac:dyDescent="0.25">
      <c r="D40" s="3" t="str">
        <f t="shared" si="0"/>
        <v/>
      </c>
    </row>
    <row r="41" spans="1:4" x14ac:dyDescent="0.25">
      <c r="A41" t="s">
        <v>29</v>
      </c>
      <c r="D41" s="3">
        <f t="shared" si="0"/>
        <v>75</v>
      </c>
    </row>
    <row r="42" spans="1:4" x14ac:dyDescent="0.25">
      <c r="D42" s="3" t="str">
        <f t="shared" si="0"/>
        <v/>
      </c>
    </row>
    <row r="43" spans="1:4" x14ac:dyDescent="0.25">
      <c r="B43" s="1">
        <v>1</v>
      </c>
      <c r="C43" t="s">
        <v>26</v>
      </c>
      <c r="D43" s="3" t="str">
        <f t="shared" si="0"/>
        <v/>
      </c>
    </row>
    <row r="44" spans="1:4" x14ac:dyDescent="0.25">
      <c r="A44" t="s">
        <v>6</v>
      </c>
      <c r="B44" t="s">
        <v>23</v>
      </c>
      <c r="C44" t="s">
        <v>30</v>
      </c>
      <c r="D44" s="3" t="str">
        <f t="shared" si="0"/>
        <v/>
      </c>
    </row>
    <row r="45" spans="1:4" x14ac:dyDescent="0.25">
      <c r="A45" t="s">
        <v>31</v>
      </c>
      <c r="D45" s="3">
        <f t="shared" si="0"/>
        <v>23</v>
      </c>
    </row>
    <row r="46" spans="1:4" x14ac:dyDescent="0.25">
      <c r="D46" s="3" t="str">
        <f t="shared" si="0"/>
        <v/>
      </c>
    </row>
    <row r="47" spans="1:4" x14ac:dyDescent="0.25">
      <c r="B47" s="1">
        <v>0.14099999999999999</v>
      </c>
      <c r="C47" t="s">
        <v>32</v>
      </c>
      <c r="D47" s="3" t="str">
        <f t="shared" si="0"/>
        <v/>
      </c>
    </row>
    <row r="48" spans="1:4" x14ac:dyDescent="0.25">
      <c r="B48" s="1">
        <v>0.85799999999999998</v>
      </c>
      <c r="C48" t="s">
        <v>33</v>
      </c>
      <c r="D48" s="3" t="str">
        <f t="shared" si="0"/>
        <v/>
      </c>
    </row>
    <row r="49" spans="1:4" x14ac:dyDescent="0.25">
      <c r="D49" s="3" t="str">
        <f t="shared" si="0"/>
        <v/>
      </c>
    </row>
    <row r="50" spans="1:4" x14ac:dyDescent="0.25">
      <c r="A50" t="s">
        <v>34</v>
      </c>
      <c r="D50" s="3">
        <f t="shared" si="0"/>
        <v>40</v>
      </c>
    </row>
    <row r="51" spans="1:4" x14ac:dyDescent="0.25">
      <c r="D51" s="3" t="str">
        <f t="shared" si="0"/>
        <v/>
      </c>
    </row>
    <row r="52" spans="1:4" x14ac:dyDescent="0.25">
      <c r="D52" s="3" t="str">
        <f t="shared" si="0"/>
        <v/>
      </c>
    </row>
    <row r="53" spans="1:4" x14ac:dyDescent="0.25">
      <c r="A53" t="s">
        <v>35</v>
      </c>
      <c r="D53" s="3">
        <f t="shared" si="0"/>
        <v>4</v>
      </c>
    </row>
    <row r="54" spans="1:4" x14ac:dyDescent="0.25">
      <c r="D54" s="3" t="str">
        <f t="shared" si="0"/>
        <v/>
      </c>
    </row>
    <row r="55" spans="1:4" x14ac:dyDescent="0.25">
      <c r="B55" s="1">
        <v>1</v>
      </c>
      <c r="C55" t="s">
        <v>36</v>
      </c>
      <c r="D55" s="3" t="str">
        <f t="shared" si="0"/>
        <v/>
      </c>
    </row>
    <row r="56" spans="1:4" x14ac:dyDescent="0.25">
      <c r="A56" t="s">
        <v>6</v>
      </c>
      <c r="B56" t="s">
        <v>37</v>
      </c>
      <c r="C56" t="s">
        <v>38</v>
      </c>
      <c r="D56" s="3" t="str">
        <f t="shared" si="0"/>
        <v/>
      </c>
    </row>
    <row r="57" spans="1:4" x14ac:dyDescent="0.25">
      <c r="A57" t="s">
        <v>39</v>
      </c>
      <c r="D57" s="3">
        <f t="shared" si="0"/>
        <v>5</v>
      </c>
    </row>
    <row r="58" spans="1:4" x14ac:dyDescent="0.25">
      <c r="D58" s="3" t="str">
        <f t="shared" si="0"/>
        <v/>
      </c>
    </row>
    <row r="59" spans="1:4" x14ac:dyDescent="0.25">
      <c r="B59" s="1">
        <v>0.13900000000000001</v>
      </c>
      <c r="C59" t="s">
        <v>40</v>
      </c>
      <c r="D59" s="3" t="str">
        <f t="shared" si="0"/>
        <v/>
      </c>
    </row>
    <row r="60" spans="1:4" x14ac:dyDescent="0.25">
      <c r="B60" s="1">
        <v>0.72</v>
      </c>
      <c r="C60" t="s">
        <v>36</v>
      </c>
      <c r="D60" s="3" t="str">
        <f t="shared" si="0"/>
        <v/>
      </c>
    </row>
    <row r="61" spans="1:4" x14ac:dyDescent="0.25">
      <c r="B61" s="1">
        <v>0.13900000000000001</v>
      </c>
      <c r="C61" t="s">
        <v>41</v>
      </c>
      <c r="D61" s="3" t="str">
        <f t="shared" si="0"/>
        <v/>
      </c>
    </row>
    <row r="62" spans="1:4" x14ac:dyDescent="0.25">
      <c r="D62" s="3" t="str">
        <f t="shared" si="0"/>
        <v/>
      </c>
    </row>
    <row r="63" spans="1:4" x14ac:dyDescent="0.25">
      <c r="A63" t="s">
        <v>42</v>
      </c>
      <c r="D63" s="3">
        <f t="shared" si="0"/>
        <v>61</v>
      </c>
    </row>
    <row r="64" spans="1:4" x14ac:dyDescent="0.25">
      <c r="D64" s="3" t="str">
        <f t="shared" si="0"/>
        <v/>
      </c>
    </row>
    <row r="65" spans="1:4" x14ac:dyDescent="0.25">
      <c r="B65" s="1">
        <v>0.16400000000000001</v>
      </c>
      <c r="C65" t="s">
        <v>40</v>
      </c>
      <c r="D65" s="3" t="str">
        <f t="shared" si="0"/>
        <v/>
      </c>
    </row>
    <row r="66" spans="1:4" x14ac:dyDescent="0.25">
      <c r="B66" s="1">
        <v>1.2E-2</v>
      </c>
      <c r="C66" t="s">
        <v>20</v>
      </c>
      <c r="D66" s="3" t="str">
        <f t="shared" ref="D66:D129" si="1">IFERROR(HLOOKUP($A66,$F$3:$JL$4,2,FALSE),"")</f>
        <v/>
      </c>
    </row>
    <row r="67" spans="1:4" x14ac:dyDescent="0.25">
      <c r="B67" s="1">
        <v>0.315</v>
      </c>
      <c r="C67" t="s">
        <v>36</v>
      </c>
      <c r="D67" s="3" t="str">
        <f t="shared" si="1"/>
        <v/>
      </c>
    </row>
    <row r="68" spans="1:4" x14ac:dyDescent="0.25">
      <c r="B68" s="1">
        <v>3.7999999999999999E-2</v>
      </c>
      <c r="C68" t="s">
        <v>15</v>
      </c>
      <c r="D68" s="3" t="str">
        <f t="shared" si="1"/>
        <v/>
      </c>
    </row>
    <row r="69" spans="1:4" x14ac:dyDescent="0.25">
      <c r="B69" s="1">
        <v>1.2E-2</v>
      </c>
      <c r="C69" t="s">
        <v>43</v>
      </c>
      <c r="D69" s="3" t="str">
        <f t="shared" si="1"/>
        <v/>
      </c>
    </row>
    <row r="70" spans="1:4" x14ac:dyDescent="0.25">
      <c r="B70" s="1">
        <v>0.45500000000000002</v>
      </c>
      <c r="C70" t="s">
        <v>41</v>
      </c>
      <c r="D70" s="3" t="str">
        <f t="shared" si="1"/>
        <v/>
      </c>
    </row>
    <row r="71" spans="1:4" x14ac:dyDescent="0.25">
      <c r="D71" s="3" t="str">
        <f t="shared" si="1"/>
        <v/>
      </c>
    </row>
    <row r="72" spans="1:4" x14ac:dyDescent="0.25">
      <c r="A72" t="s">
        <v>44</v>
      </c>
      <c r="D72" s="3">
        <f t="shared" si="1"/>
        <v>32</v>
      </c>
    </row>
    <row r="73" spans="1:4" x14ac:dyDescent="0.25">
      <c r="D73" s="3" t="str">
        <f t="shared" si="1"/>
        <v/>
      </c>
    </row>
    <row r="74" spans="1:4" x14ac:dyDescent="0.25">
      <c r="B74" s="1">
        <v>0.26300000000000001</v>
      </c>
      <c r="C74" t="s">
        <v>36</v>
      </c>
      <c r="D74" s="3" t="str">
        <f t="shared" si="1"/>
        <v/>
      </c>
    </row>
    <row r="75" spans="1:4" x14ac:dyDescent="0.25">
      <c r="B75" s="1">
        <v>9.5000000000000001E-2</v>
      </c>
      <c r="C75" t="s">
        <v>45</v>
      </c>
      <c r="D75" s="3" t="str">
        <f t="shared" si="1"/>
        <v/>
      </c>
    </row>
    <row r="76" spans="1:4" x14ac:dyDescent="0.25">
      <c r="B76" s="1">
        <v>0.28699999999999998</v>
      </c>
      <c r="C76" t="s">
        <v>15</v>
      </c>
      <c r="D76" s="3" t="str">
        <f t="shared" si="1"/>
        <v/>
      </c>
    </row>
    <row r="77" spans="1:4" x14ac:dyDescent="0.25">
      <c r="B77" s="1">
        <v>3.2000000000000001E-2</v>
      </c>
      <c r="C77" t="s">
        <v>46</v>
      </c>
      <c r="D77" s="3" t="str">
        <f t="shared" si="1"/>
        <v/>
      </c>
    </row>
    <row r="78" spans="1:4" x14ac:dyDescent="0.25">
      <c r="B78" s="1">
        <v>0.32</v>
      </c>
      <c r="C78" t="s">
        <v>47</v>
      </c>
      <c r="D78" s="3" t="str">
        <f t="shared" si="1"/>
        <v/>
      </c>
    </row>
    <row r="79" spans="1:4" x14ac:dyDescent="0.25">
      <c r="D79" s="3" t="str">
        <f t="shared" si="1"/>
        <v/>
      </c>
    </row>
    <row r="80" spans="1:4" x14ac:dyDescent="0.25">
      <c r="A80" t="s">
        <v>48</v>
      </c>
      <c r="D80" s="3">
        <f t="shared" si="1"/>
        <v>24</v>
      </c>
    </row>
    <row r="81" spans="1:4" x14ac:dyDescent="0.25">
      <c r="D81" s="3" t="str">
        <f t="shared" si="1"/>
        <v/>
      </c>
    </row>
    <row r="82" spans="1:4" x14ac:dyDescent="0.25">
      <c r="B82" s="1">
        <v>1</v>
      </c>
      <c r="C82" t="s">
        <v>47</v>
      </c>
      <c r="D82" s="3" t="str">
        <f t="shared" si="1"/>
        <v/>
      </c>
    </row>
    <row r="83" spans="1:4" x14ac:dyDescent="0.25">
      <c r="D83" s="3" t="str">
        <f t="shared" si="1"/>
        <v/>
      </c>
    </row>
    <row r="84" spans="1:4" x14ac:dyDescent="0.25">
      <c r="A84" t="s">
        <v>49</v>
      </c>
      <c r="D84" s="3">
        <f t="shared" si="1"/>
        <v>55</v>
      </c>
    </row>
    <row r="85" spans="1:4" x14ac:dyDescent="0.25">
      <c r="D85" s="3" t="str">
        <f t="shared" si="1"/>
        <v/>
      </c>
    </row>
    <row r="86" spans="1:4" x14ac:dyDescent="0.25">
      <c r="B86" s="1">
        <v>0.02</v>
      </c>
      <c r="C86" t="s">
        <v>15</v>
      </c>
      <c r="D86" s="3" t="str">
        <f t="shared" si="1"/>
        <v/>
      </c>
    </row>
    <row r="87" spans="1:4" x14ac:dyDescent="0.25">
      <c r="B87" s="1">
        <v>0.13800000000000001</v>
      </c>
      <c r="C87" t="s">
        <v>50</v>
      </c>
      <c r="D87" s="3" t="str">
        <f t="shared" si="1"/>
        <v/>
      </c>
    </row>
    <row r="88" spans="1:4" x14ac:dyDescent="0.25">
      <c r="B88" s="1">
        <v>0.84099999999999997</v>
      </c>
      <c r="C88" t="s">
        <v>47</v>
      </c>
      <c r="D88" s="3" t="str">
        <f t="shared" si="1"/>
        <v/>
      </c>
    </row>
    <row r="89" spans="1:4" x14ac:dyDescent="0.25">
      <c r="D89" s="3" t="str">
        <f t="shared" si="1"/>
        <v/>
      </c>
    </row>
    <row r="90" spans="1:4" x14ac:dyDescent="0.25">
      <c r="A90" t="s">
        <v>51</v>
      </c>
      <c r="D90" s="3">
        <f t="shared" si="1"/>
        <v>72</v>
      </c>
    </row>
    <row r="91" spans="1:4" x14ac:dyDescent="0.25">
      <c r="D91" s="3" t="str">
        <f t="shared" si="1"/>
        <v/>
      </c>
    </row>
    <row r="92" spans="1:4" x14ac:dyDescent="0.25">
      <c r="B92" s="1">
        <v>1</v>
      </c>
      <c r="C92" t="s">
        <v>47</v>
      </c>
      <c r="D92" s="3" t="str">
        <f t="shared" si="1"/>
        <v/>
      </c>
    </row>
    <row r="93" spans="1:4" x14ac:dyDescent="0.25">
      <c r="D93" s="3" t="str">
        <f t="shared" si="1"/>
        <v/>
      </c>
    </row>
    <row r="94" spans="1:4" x14ac:dyDescent="0.25">
      <c r="A94" t="s">
        <v>52</v>
      </c>
      <c r="D94" s="3">
        <f t="shared" si="1"/>
        <v>67</v>
      </c>
    </row>
    <row r="95" spans="1:4" x14ac:dyDescent="0.25">
      <c r="D95" s="3" t="str">
        <f t="shared" si="1"/>
        <v/>
      </c>
    </row>
    <row r="96" spans="1:4" x14ac:dyDescent="0.25">
      <c r="B96" s="1">
        <v>0.191</v>
      </c>
      <c r="C96" t="s">
        <v>10</v>
      </c>
      <c r="D96" s="3" t="str">
        <f t="shared" si="1"/>
        <v/>
      </c>
    </row>
    <row r="97" spans="1:4" x14ac:dyDescent="0.25">
      <c r="B97" s="1">
        <v>0.80800000000000005</v>
      </c>
      <c r="C97" t="s">
        <v>47</v>
      </c>
      <c r="D97" s="3" t="str">
        <f t="shared" si="1"/>
        <v/>
      </c>
    </row>
    <row r="98" spans="1:4" x14ac:dyDescent="0.25">
      <c r="D98" s="3" t="str">
        <f t="shared" si="1"/>
        <v/>
      </c>
    </row>
    <row r="99" spans="1:4" x14ac:dyDescent="0.25">
      <c r="A99" t="s">
        <v>53</v>
      </c>
      <c r="D99" s="3">
        <f t="shared" si="1"/>
        <v>241</v>
      </c>
    </row>
    <row r="100" spans="1:4" x14ac:dyDescent="0.25">
      <c r="D100" s="3" t="str">
        <f t="shared" si="1"/>
        <v/>
      </c>
    </row>
    <row r="101" spans="1:4" x14ac:dyDescent="0.25">
      <c r="B101" s="1">
        <v>1</v>
      </c>
      <c r="C101" t="s">
        <v>36</v>
      </c>
      <c r="D101" s="3" t="str">
        <f t="shared" si="1"/>
        <v/>
      </c>
    </row>
    <row r="102" spans="1:4" x14ac:dyDescent="0.25">
      <c r="D102" s="3" t="str">
        <f t="shared" si="1"/>
        <v/>
      </c>
    </row>
    <row r="103" spans="1:4" x14ac:dyDescent="0.25">
      <c r="A103" t="s">
        <v>54</v>
      </c>
      <c r="D103" s="3">
        <f t="shared" si="1"/>
        <v>31</v>
      </c>
    </row>
    <row r="104" spans="1:4" x14ac:dyDescent="0.25">
      <c r="D104" s="3" t="str">
        <f t="shared" si="1"/>
        <v/>
      </c>
    </row>
    <row r="105" spans="1:4" x14ac:dyDescent="0.25">
      <c r="B105" s="1">
        <v>1</v>
      </c>
      <c r="C105" t="s">
        <v>36</v>
      </c>
      <c r="D105" s="3" t="str">
        <f t="shared" si="1"/>
        <v/>
      </c>
    </row>
    <row r="106" spans="1:4" x14ac:dyDescent="0.25">
      <c r="D106" s="3" t="str">
        <f t="shared" si="1"/>
        <v/>
      </c>
    </row>
    <row r="107" spans="1:4" x14ac:dyDescent="0.25">
      <c r="A107" t="s">
        <v>55</v>
      </c>
      <c r="D107" s="3">
        <f t="shared" si="1"/>
        <v>18</v>
      </c>
    </row>
    <row r="108" spans="1:4" x14ac:dyDescent="0.25">
      <c r="D108" s="3" t="str">
        <f t="shared" si="1"/>
        <v/>
      </c>
    </row>
    <row r="109" spans="1:4" x14ac:dyDescent="0.25">
      <c r="B109" s="1">
        <v>1</v>
      </c>
      <c r="C109" t="s">
        <v>40</v>
      </c>
      <c r="D109" s="3" t="str">
        <f t="shared" si="1"/>
        <v/>
      </c>
    </row>
    <row r="110" spans="1:4" x14ac:dyDescent="0.25">
      <c r="D110" s="3" t="str">
        <f t="shared" si="1"/>
        <v/>
      </c>
    </row>
    <row r="111" spans="1:4" x14ac:dyDescent="0.25">
      <c r="A111" t="s">
        <v>56</v>
      </c>
      <c r="D111" s="3">
        <f t="shared" si="1"/>
        <v>2</v>
      </c>
    </row>
    <row r="112" spans="1:4" x14ac:dyDescent="0.25">
      <c r="D112" s="3" t="str">
        <f t="shared" si="1"/>
        <v/>
      </c>
    </row>
    <row r="113" spans="1:4" x14ac:dyDescent="0.25">
      <c r="B113" s="1">
        <v>1</v>
      </c>
      <c r="C113" t="s">
        <v>36</v>
      </c>
      <c r="D113" s="3" t="str">
        <f t="shared" si="1"/>
        <v/>
      </c>
    </row>
    <row r="114" spans="1:4" x14ac:dyDescent="0.25">
      <c r="D114" s="3" t="str">
        <f t="shared" si="1"/>
        <v/>
      </c>
    </row>
    <row r="115" spans="1:4" x14ac:dyDescent="0.25">
      <c r="A115" t="s">
        <v>57</v>
      </c>
      <c r="D115" s="3">
        <f t="shared" si="1"/>
        <v>2</v>
      </c>
    </row>
    <row r="116" spans="1:4" x14ac:dyDescent="0.25">
      <c r="D116" s="3" t="str">
        <f t="shared" si="1"/>
        <v/>
      </c>
    </row>
    <row r="117" spans="1:4" x14ac:dyDescent="0.25">
      <c r="B117" s="1">
        <v>1</v>
      </c>
      <c r="C117" t="s">
        <v>58</v>
      </c>
      <c r="D117" s="3" t="str">
        <f t="shared" si="1"/>
        <v/>
      </c>
    </row>
    <row r="118" spans="1:4" x14ac:dyDescent="0.25">
      <c r="D118" s="3" t="str">
        <f t="shared" si="1"/>
        <v/>
      </c>
    </row>
    <row r="119" spans="1:4" x14ac:dyDescent="0.25">
      <c r="A119" t="s">
        <v>59</v>
      </c>
      <c r="D119" s="3">
        <f t="shared" si="1"/>
        <v>114</v>
      </c>
    </row>
    <row r="120" spans="1:4" x14ac:dyDescent="0.25">
      <c r="D120" s="3" t="str">
        <f t="shared" si="1"/>
        <v/>
      </c>
    </row>
    <row r="121" spans="1:4" x14ac:dyDescent="0.25">
      <c r="B121" s="1">
        <v>1</v>
      </c>
      <c r="C121" t="s">
        <v>58</v>
      </c>
      <c r="D121" s="3" t="str">
        <f t="shared" si="1"/>
        <v/>
      </c>
    </row>
    <row r="122" spans="1:4" x14ac:dyDescent="0.25">
      <c r="D122" s="3" t="str">
        <f t="shared" si="1"/>
        <v/>
      </c>
    </row>
    <row r="123" spans="1:4" x14ac:dyDescent="0.25">
      <c r="A123" t="s">
        <v>60</v>
      </c>
      <c r="D123" s="3">
        <f t="shared" si="1"/>
        <v>141</v>
      </c>
    </row>
    <row r="124" spans="1:4" x14ac:dyDescent="0.25">
      <c r="D124" s="3" t="str">
        <f t="shared" si="1"/>
        <v/>
      </c>
    </row>
    <row r="125" spans="1:4" x14ac:dyDescent="0.25">
      <c r="B125" s="1">
        <v>1</v>
      </c>
      <c r="C125" t="s">
        <v>36</v>
      </c>
      <c r="D125" s="3" t="str">
        <f t="shared" si="1"/>
        <v/>
      </c>
    </row>
    <row r="126" spans="1:4" x14ac:dyDescent="0.25">
      <c r="D126" s="3" t="str">
        <f t="shared" si="1"/>
        <v/>
      </c>
    </row>
    <row r="127" spans="1:4" x14ac:dyDescent="0.25">
      <c r="A127" t="s">
        <v>61</v>
      </c>
      <c r="D127" s="3">
        <f t="shared" si="1"/>
        <v>1411</v>
      </c>
    </row>
    <row r="128" spans="1:4" x14ac:dyDescent="0.25">
      <c r="D128" s="3" t="str">
        <f t="shared" si="1"/>
        <v/>
      </c>
    </row>
    <row r="129" spans="1:4" x14ac:dyDescent="0.25">
      <c r="B129" s="1">
        <v>1E-3</v>
      </c>
      <c r="C129" t="s">
        <v>62</v>
      </c>
      <c r="D129" s="3" t="str">
        <f t="shared" si="1"/>
        <v/>
      </c>
    </row>
    <row r="130" spans="1:4" x14ac:dyDescent="0.25">
      <c r="B130" s="1">
        <v>0.998</v>
      </c>
      <c r="C130" t="s">
        <v>36</v>
      </c>
      <c r="D130" s="3" t="str">
        <f t="shared" ref="D130:D193" si="2">IFERROR(HLOOKUP($A130,$F$3:$JL$4,2,FALSE),"")</f>
        <v/>
      </c>
    </row>
    <row r="131" spans="1:4" x14ac:dyDescent="0.25">
      <c r="B131" s="1">
        <v>0</v>
      </c>
      <c r="C131" t="s">
        <v>63</v>
      </c>
      <c r="D131" s="3" t="str">
        <f t="shared" si="2"/>
        <v/>
      </c>
    </row>
    <row r="132" spans="1:4" x14ac:dyDescent="0.25">
      <c r="D132" s="3" t="str">
        <f t="shared" si="2"/>
        <v/>
      </c>
    </row>
    <row r="133" spans="1:4" x14ac:dyDescent="0.25">
      <c r="A133" t="s">
        <v>64</v>
      </c>
      <c r="D133" s="3">
        <f t="shared" si="2"/>
        <v>57</v>
      </c>
    </row>
    <row r="134" spans="1:4" x14ac:dyDescent="0.25">
      <c r="D134" s="3" t="str">
        <f t="shared" si="2"/>
        <v/>
      </c>
    </row>
    <row r="135" spans="1:4" x14ac:dyDescent="0.25">
      <c r="B135" s="1">
        <v>1</v>
      </c>
      <c r="C135" t="s">
        <v>65</v>
      </c>
      <c r="D135" s="3" t="str">
        <f t="shared" si="2"/>
        <v/>
      </c>
    </row>
    <row r="136" spans="1:4" x14ac:dyDescent="0.25">
      <c r="D136" s="3" t="str">
        <f t="shared" si="2"/>
        <v/>
      </c>
    </row>
    <row r="137" spans="1:4" x14ac:dyDescent="0.25">
      <c r="A137" t="s">
        <v>66</v>
      </c>
      <c r="D137" s="3">
        <f t="shared" si="2"/>
        <v>76347</v>
      </c>
    </row>
    <row r="138" spans="1:4" x14ac:dyDescent="0.25">
      <c r="D138" s="3" t="str">
        <f t="shared" si="2"/>
        <v/>
      </c>
    </row>
    <row r="139" spans="1:4" x14ac:dyDescent="0.25">
      <c r="B139" s="1">
        <v>1.6E-2</v>
      </c>
      <c r="C139" t="s">
        <v>67</v>
      </c>
      <c r="D139" s="3" t="str">
        <f t="shared" si="2"/>
        <v/>
      </c>
    </row>
    <row r="140" spans="1:4" x14ac:dyDescent="0.25">
      <c r="B140" s="1">
        <v>7.5999999999999998E-2</v>
      </c>
      <c r="C140" t="s">
        <v>68</v>
      </c>
      <c r="D140" s="3" t="str">
        <f t="shared" si="2"/>
        <v/>
      </c>
    </row>
    <row r="141" spans="1:4" x14ac:dyDescent="0.25">
      <c r="B141" s="1">
        <v>0.21099999999999999</v>
      </c>
      <c r="C141" t="s">
        <v>69</v>
      </c>
      <c r="D141" s="3" t="str">
        <f t="shared" si="2"/>
        <v/>
      </c>
    </row>
    <row r="142" spans="1:4" x14ac:dyDescent="0.25">
      <c r="B142" s="1">
        <v>6.8000000000000005E-2</v>
      </c>
      <c r="C142" t="s">
        <v>70</v>
      </c>
      <c r="D142" s="3" t="str">
        <f t="shared" si="2"/>
        <v/>
      </c>
    </row>
    <row r="143" spans="1:4" x14ac:dyDescent="0.25">
      <c r="B143" s="1">
        <v>0.51100000000000001</v>
      </c>
      <c r="C143" t="s">
        <v>71</v>
      </c>
      <c r="D143" s="3" t="str">
        <f t="shared" si="2"/>
        <v/>
      </c>
    </row>
    <row r="144" spans="1:4" x14ac:dyDescent="0.25">
      <c r="B144" s="1">
        <v>2E-3</v>
      </c>
      <c r="C144" t="s">
        <v>72</v>
      </c>
      <c r="D144" s="3" t="str">
        <f t="shared" si="2"/>
        <v/>
      </c>
    </row>
    <row r="145" spans="2:4" x14ac:dyDescent="0.25">
      <c r="B145" s="1">
        <v>1E-3</v>
      </c>
      <c r="C145" t="s">
        <v>73</v>
      </c>
      <c r="D145" s="3" t="str">
        <f t="shared" si="2"/>
        <v/>
      </c>
    </row>
    <row r="146" spans="2:4" x14ac:dyDescent="0.25">
      <c r="B146" s="1">
        <v>7.0000000000000001E-3</v>
      </c>
      <c r="C146" t="s">
        <v>74</v>
      </c>
      <c r="D146" s="3" t="str">
        <f t="shared" si="2"/>
        <v/>
      </c>
    </row>
    <row r="147" spans="2:4" x14ac:dyDescent="0.25">
      <c r="B147" s="1">
        <v>2.3E-2</v>
      </c>
      <c r="C147" t="s">
        <v>75</v>
      </c>
      <c r="D147" s="3" t="str">
        <f t="shared" si="2"/>
        <v/>
      </c>
    </row>
    <row r="148" spans="2:4" x14ac:dyDescent="0.25">
      <c r="B148" s="1">
        <v>0</v>
      </c>
      <c r="C148" t="s">
        <v>76</v>
      </c>
      <c r="D148" s="3" t="str">
        <f t="shared" si="2"/>
        <v/>
      </c>
    </row>
    <row r="149" spans="2:4" x14ac:dyDescent="0.25">
      <c r="B149" s="1">
        <v>1E-3</v>
      </c>
      <c r="C149" t="s">
        <v>77</v>
      </c>
      <c r="D149" s="3" t="str">
        <f t="shared" si="2"/>
        <v/>
      </c>
    </row>
    <row r="150" spans="2:4" x14ac:dyDescent="0.25">
      <c r="B150" s="1">
        <v>1E-3</v>
      </c>
      <c r="C150" t="s">
        <v>78</v>
      </c>
      <c r="D150" s="3" t="str">
        <f t="shared" si="2"/>
        <v/>
      </c>
    </row>
    <row r="151" spans="2:4" x14ac:dyDescent="0.25">
      <c r="B151" s="1">
        <v>2E-3</v>
      </c>
      <c r="C151" t="s">
        <v>79</v>
      </c>
      <c r="D151" s="3" t="str">
        <f t="shared" si="2"/>
        <v/>
      </c>
    </row>
    <row r="152" spans="2:4" x14ac:dyDescent="0.25">
      <c r="B152" s="1">
        <v>1.9E-2</v>
      </c>
      <c r="C152" t="s">
        <v>80</v>
      </c>
      <c r="D152" s="3" t="str">
        <f t="shared" si="2"/>
        <v/>
      </c>
    </row>
    <row r="153" spans="2:4" x14ac:dyDescent="0.25">
      <c r="B153" s="1">
        <v>1E-3</v>
      </c>
      <c r="C153" t="s">
        <v>81</v>
      </c>
      <c r="D153" s="3" t="str">
        <f t="shared" si="2"/>
        <v/>
      </c>
    </row>
    <row r="154" spans="2:4" x14ac:dyDescent="0.25">
      <c r="B154" s="1">
        <v>0</v>
      </c>
      <c r="C154" t="s">
        <v>82</v>
      </c>
      <c r="D154" s="3" t="str">
        <f t="shared" si="2"/>
        <v/>
      </c>
    </row>
    <row r="155" spans="2:4" x14ac:dyDescent="0.25">
      <c r="B155" s="1">
        <v>3.0000000000000001E-3</v>
      </c>
      <c r="C155" t="s">
        <v>83</v>
      </c>
      <c r="D155" s="3" t="str">
        <f t="shared" si="2"/>
        <v/>
      </c>
    </row>
    <row r="156" spans="2:4" x14ac:dyDescent="0.25">
      <c r="B156" s="1">
        <v>0</v>
      </c>
      <c r="C156" t="s">
        <v>84</v>
      </c>
      <c r="D156" s="3" t="str">
        <f t="shared" si="2"/>
        <v/>
      </c>
    </row>
    <row r="157" spans="2:4" x14ac:dyDescent="0.25">
      <c r="B157" s="1">
        <v>0</v>
      </c>
      <c r="C157" t="s">
        <v>85</v>
      </c>
      <c r="D157" s="3" t="str">
        <f t="shared" si="2"/>
        <v/>
      </c>
    </row>
    <row r="158" spans="2:4" x14ac:dyDescent="0.25">
      <c r="B158" s="1">
        <v>2.1000000000000001E-2</v>
      </c>
      <c r="C158" t="s">
        <v>86</v>
      </c>
      <c r="D158" s="3" t="str">
        <f t="shared" si="2"/>
        <v/>
      </c>
    </row>
    <row r="159" spans="2:4" x14ac:dyDescent="0.25">
      <c r="B159" s="1">
        <v>0</v>
      </c>
      <c r="C159" t="s">
        <v>87</v>
      </c>
      <c r="D159" s="3" t="str">
        <f t="shared" si="2"/>
        <v/>
      </c>
    </row>
    <row r="160" spans="2:4" x14ac:dyDescent="0.25">
      <c r="B160" s="1">
        <v>1.7000000000000001E-2</v>
      </c>
      <c r="C160" t="s">
        <v>88</v>
      </c>
      <c r="D160" s="3" t="str">
        <f t="shared" si="2"/>
        <v/>
      </c>
    </row>
    <row r="161" spans="1:4" x14ac:dyDescent="0.25">
      <c r="B161" s="1">
        <v>1E-3</v>
      </c>
      <c r="C161" t="s">
        <v>89</v>
      </c>
      <c r="D161" s="3" t="str">
        <f t="shared" si="2"/>
        <v/>
      </c>
    </row>
    <row r="162" spans="1:4" x14ac:dyDescent="0.25">
      <c r="B162" s="1">
        <v>0.01</v>
      </c>
      <c r="C162" t="s">
        <v>90</v>
      </c>
      <c r="D162" s="3" t="str">
        <f t="shared" si="2"/>
        <v/>
      </c>
    </row>
    <row r="163" spans="1:4" x14ac:dyDescent="0.25">
      <c r="B163" s="1">
        <v>0</v>
      </c>
      <c r="C163" t="s">
        <v>91</v>
      </c>
      <c r="D163" s="3" t="str">
        <f t="shared" si="2"/>
        <v/>
      </c>
    </row>
    <row r="164" spans="1:4" x14ac:dyDescent="0.25">
      <c r="D164" s="3" t="str">
        <f t="shared" si="2"/>
        <v/>
      </c>
    </row>
    <row r="165" spans="1:4" x14ac:dyDescent="0.25">
      <c r="A165" t="s">
        <v>92</v>
      </c>
      <c r="D165" s="3">
        <f t="shared" si="2"/>
        <v>11</v>
      </c>
    </row>
    <row r="166" spans="1:4" x14ac:dyDescent="0.25">
      <c r="D166" s="3" t="str">
        <f t="shared" si="2"/>
        <v/>
      </c>
    </row>
    <row r="167" spans="1:4" x14ac:dyDescent="0.25">
      <c r="B167" s="1">
        <v>1</v>
      </c>
      <c r="C167" t="s">
        <v>93</v>
      </c>
      <c r="D167" s="3" t="str">
        <f t="shared" si="2"/>
        <v/>
      </c>
    </row>
    <row r="168" spans="1:4" x14ac:dyDescent="0.25">
      <c r="A168" t="s">
        <v>6</v>
      </c>
      <c r="B168" t="s">
        <v>94</v>
      </c>
      <c r="C168" t="s">
        <v>95</v>
      </c>
      <c r="D168" s="3" t="str">
        <f t="shared" si="2"/>
        <v/>
      </c>
    </row>
    <row r="169" spans="1:4" x14ac:dyDescent="0.25">
      <c r="A169" t="s">
        <v>96</v>
      </c>
      <c r="D169" s="3">
        <f t="shared" si="2"/>
        <v>9</v>
      </c>
    </row>
    <row r="170" spans="1:4" x14ac:dyDescent="0.25">
      <c r="D170" s="3" t="str">
        <f t="shared" si="2"/>
        <v/>
      </c>
    </row>
    <row r="171" spans="1:4" x14ac:dyDescent="0.25">
      <c r="B171" s="1">
        <v>0.111</v>
      </c>
      <c r="C171" t="s">
        <v>46</v>
      </c>
      <c r="D171" s="3" t="str">
        <f t="shared" si="2"/>
        <v/>
      </c>
    </row>
    <row r="172" spans="1:4" x14ac:dyDescent="0.25">
      <c r="B172" s="1">
        <v>0.88800000000000001</v>
      </c>
      <c r="C172" t="s">
        <v>58</v>
      </c>
      <c r="D172" s="3" t="str">
        <f t="shared" si="2"/>
        <v/>
      </c>
    </row>
    <row r="173" spans="1:4" x14ac:dyDescent="0.25">
      <c r="D173" s="3" t="str">
        <f t="shared" si="2"/>
        <v/>
      </c>
    </row>
    <row r="174" spans="1:4" x14ac:dyDescent="0.25">
      <c r="A174" t="s">
        <v>97</v>
      </c>
      <c r="D174" s="3">
        <f t="shared" si="2"/>
        <v>26</v>
      </c>
    </row>
    <row r="175" spans="1:4" x14ac:dyDescent="0.25">
      <c r="D175" s="3" t="str">
        <f t="shared" si="2"/>
        <v/>
      </c>
    </row>
    <row r="176" spans="1:4" x14ac:dyDescent="0.25">
      <c r="B176" s="1">
        <v>7.8E-2</v>
      </c>
      <c r="C176" t="s">
        <v>40</v>
      </c>
      <c r="D176" s="3" t="str">
        <f t="shared" si="2"/>
        <v/>
      </c>
    </row>
    <row r="177" spans="1:4" x14ac:dyDescent="0.25">
      <c r="B177" s="1">
        <v>0.45400000000000001</v>
      </c>
      <c r="C177" t="s">
        <v>10</v>
      </c>
      <c r="D177" s="3" t="str">
        <f t="shared" si="2"/>
        <v/>
      </c>
    </row>
    <row r="178" spans="1:4" x14ac:dyDescent="0.25">
      <c r="B178" s="1">
        <v>7.4999999999999997E-2</v>
      </c>
      <c r="C178" t="s">
        <v>14</v>
      </c>
      <c r="D178" s="3" t="str">
        <f t="shared" si="2"/>
        <v/>
      </c>
    </row>
    <row r="179" spans="1:4" x14ac:dyDescent="0.25">
      <c r="B179" s="1">
        <v>0.315</v>
      </c>
      <c r="C179" t="s">
        <v>41</v>
      </c>
      <c r="D179" s="3" t="str">
        <f t="shared" si="2"/>
        <v/>
      </c>
    </row>
    <row r="180" spans="1:4" x14ac:dyDescent="0.25">
      <c r="B180" s="1">
        <v>7.4999999999999997E-2</v>
      </c>
      <c r="C180" t="s">
        <v>58</v>
      </c>
      <c r="D180" s="3" t="str">
        <f t="shared" si="2"/>
        <v/>
      </c>
    </row>
    <row r="181" spans="1:4" x14ac:dyDescent="0.25">
      <c r="D181" s="3" t="str">
        <f t="shared" si="2"/>
        <v/>
      </c>
    </row>
    <row r="182" spans="1:4" x14ac:dyDescent="0.25">
      <c r="A182" t="s">
        <v>98</v>
      </c>
      <c r="D182" s="3">
        <f t="shared" si="2"/>
        <v>1383</v>
      </c>
    </row>
    <row r="183" spans="1:4" x14ac:dyDescent="0.25">
      <c r="D183" s="3" t="str">
        <f t="shared" si="2"/>
        <v/>
      </c>
    </row>
    <row r="184" spans="1:4" x14ac:dyDescent="0.25">
      <c r="B184" s="1">
        <v>3.1E-2</v>
      </c>
      <c r="C184" t="s">
        <v>18</v>
      </c>
      <c r="D184" s="3" t="str">
        <f t="shared" si="2"/>
        <v/>
      </c>
    </row>
    <row r="185" spans="1:4" x14ac:dyDescent="0.25">
      <c r="B185" s="1">
        <v>0.92400000000000004</v>
      </c>
      <c r="C185" t="s">
        <v>46</v>
      </c>
      <c r="D185" s="3" t="str">
        <f t="shared" si="2"/>
        <v/>
      </c>
    </row>
    <row r="186" spans="1:4" x14ac:dyDescent="0.25">
      <c r="B186" s="1">
        <v>4.3999999999999997E-2</v>
      </c>
      <c r="C186" t="s">
        <v>58</v>
      </c>
      <c r="D186" s="3" t="str">
        <f t="shared" si="2"/>
        <v/>
      </c>
    </row>
    <row r="187" spans="1:4" x14ac:dyDescent="0.25">
      <c r="D187" s="3" t="str">
        <f t="shared" si="2"/>
        <v/>
      </c>
    </row>
    <row r="188" spans="1:4" x14ac:dyDescent="0.25">
      <c r="A188" t="s">
        <v>99</v>
      </c>
      <c r="D188" s="3">
        <f t="shared" si="2"/>
        <v>4</v>
      </c>
    </row>
    <row r="189" spans="1:4" x14ac:dyDescent="0.25">
      <c r="D189" s="3" t="str">
        <f t="shared" si="2"/>
        <v/>
      </c>
    </row>
    <row r="190" spans="1:4" x14ac:dyDescent="0.25">
      <c r="B190" s="1">
        <v>1</v>
      </c>
      <c r="C190" t="s">
        <v>100</v>
      </c>
      <c r="D190" s="3" t="str">
        <f t="shared" si="2"/>
        <v/>
      </c>
    </row>
    <row r="191" spans="1:4" x14ac:dyDescent="0.25">
      <c r="D191" s="3" t="str">
        <f t="shared" si="2"/>
        <v/>
      </c>
    </row>
    <row r="192" spans="1:4" x14ac:dyDescent="0.25">
      <c r="A192" t="s">
        <v>101</v>
      </c>
      <c r="D192" s="3">
        <f t="shared" si="2"/>
        <v>68</v>
      </c>
    </row>
    <row r="193" spans="1:4" x14ac:dyDescent="0.25">
      <c r="D193" s="3" t="str">
        <f t="shared" si="2"/>
        <v/>
      </c>
    </row>
    <row r="194" spans="1:4" x14ac:dyDescent="0.25">
      <c r="B194" s="1">
        <v>7.3999999999999996E-2</v>
      </c>
      <c r="C194" t="s">
        <v>40</v>
      </c>
      <c r="D194" s="3" t="str">
        <f t="shared" ref="D194:D257" si="3">IFERROR(HLOOKUP($A194,$F$3:$JL$4,2,FALSE),"")</f>
        <v/>
      </c>
    </row>
    <row r="195" spans="1:4" x14ac:dyDescent="0.25">
      <c r="B195" s="1">
        <v>0.49299999999999999</v>
      </c>
      <c r="C195" t="s">
        <v>10</v>
      </c>
      <c r="D195" s="3" t="str">
        <f t="shared" si="3"/>
        <v/>
      </c>
    </row>
    <row r="196" spans="1:4" x14ac:dyDescent="0.25">
      <c r="B196" s="1">
        <v>6.2E-2</v>
      </c>
      <c r="C196" t="s">
        <v>14</v>
      </c>
      <c r="D196" s="3" t="str">
        <f t="shared" si="3"/>
        <v/>
      </c>
    </row>
    <row r="197" spans="1:4" x14ac:dyDescent="0.25">
      <c r="B197" s="1">
        <v>0.29599999999999999</v>
      </c>
      <c r="C197" t="s">
        <v>41</v>
      </c>
      <c r="D197" s="3" t="str">
        <f t="shared" si="3"/>
        <v/>
      </c>
    </row>
    <row r="198" spans="1:4" x14ac:dyDescent="0.25">
      <c r="B198" s="1">
        <v>7.1999999999999995E-2</v>
      </c>
      <c r="C198" t="s">
        <v>58</v>
      </c>
      <c r="D198" s="3" t="str">
        <f t="shared" si="3"/>
        <v/>
      </c>
    </row>
    <row r="199" spans="1:4" x14ac:dyDescent="0.25">
      <c r="D199" s="3" t="str">
        <f t="shared" si="3"/>
        <v/>
      </c>
    </row>
    <row r="200" spans="1:4" x14ac:dyDescent="0.25">
      <c r="A200" t="s">
        <v>102</v>
      </c>
      <c r="D200" s="3">
        <f t="shared" si="3"/>
        <v>124</v>
      </c>
    </row>
    <row r="201" spans="1:4" x14ac:dyDescent="0.25">
      <c r="D201" s="3" t="str">
        <f t="shared" si="3"/>
        <v/>
      </c>
    </row>
    <row r="202" spans="1:4" x14ac:dyDescent="0.25">
      <c r="B202" s="1">
        <v>0.35499999999999998</v>
      </c>
      <c r="C202" t="s">
        <v>26</v>
      </c>
      <c r="D202" s="3" t="str">
        <f t="shared" si="3"/>
        <v/>
      </c>
    </row>
    <row r="203" spans="1:4" x14ac:dyDescent="0.25">
      <c r="B203" s="1">
        <v>0.64400000000000002</v>
      </c>
      <c r="C203" t="s">
        <v>18</v>
      </c>
      <c r="D203" s="3" t="str">
        <f t="shared" si="3"/>
        <v/>
      </c>
    </row>
    <row r="204" spans="1:4" x14ac:dyDescent="0.25">
      <c r="D204" s="3" t="str">
        <f t="shared" si="3"/>
        <v/>
      </c>
    </row>
    <row r="205" spans="1:4" x14ac:dyDescent="0.25">
      <c r="A205" t="s">
        <v>103</v>
      </c>
      <c r="D205" s="3">
        <f t="shared" si="3"/>
        <v>847</v>
      </c>
    </row>
    <row r="206" spans="1:4" x14ac:dyDescent="0.25">
      <c r="D206" s="3" t="str">
        <f t="shared" si="3"/>
        <v/>
      </c>
    </row>
    <row r="207" spans="1:4" x14ac:dyDescent="0.25">
      <c r="B207" s="1">
        <v>0.94299999999999995</v>
      </c>
      <c r="C207" t="s">
        <v>46</v>
      </c>
      <c r="D207" s="3" t="str">
        <f t="shared" si="3"/>
        <v/>
      </c>
    </row>
    <row r="208" spans="1:4" x14ac:dyDescent="0.25">
      <c r="B208" s="1">
        <v>5.6000000000000001E-2</v>
      </c>
      <c r="C208" t="s">
        <v>58</v>
      </c>
      <c r="D208" s="3" t="str">
        <f t="shared" si="3"/>
        <v/>
      </c>
    </row>
    <row r="209" spans="1:4" x14ac:dyDescent="0.25">
      <c r="D209" s="3" t="str">
        <f t="shared" si="3"/>
        <v/>
      </c>
    </row>
    <row r="210" spans="1:4" x14ac:dyDescent="0.25">
      <c r="A210" t="s">
        <v>104</v>
      </c>
      <c r="D210" s="3">
        <f t="shared" si="3"/>
        <v>2</v>
      </c>
    </row>
    <row r="211" spans="1:4" x14ac:dyDescent="0.25">
      <c r="D211" s="3" t="str">
        <f t="shared" si="3"/>
        <v/>
      </c>
    </row>
    <row r="212" spans="1:4" x14ac:dyDescent="0.25">
      <c r="B212" s="1">
        <v>1</v>
      </c>
      <c r="C212" t="s">
        <v>33</v>
      </c>
      <c r="D212" s="3" t="str">
        <f t="shared" si="3"/>
        <v/>
      </c>
    </row>
    <row r="213" spans="1:4" x14ac:dyDescent="0.25">
      <c r="D213" s="3" t="str">
        <f t="shared" si="3"/>
        <v/>
      </c>
    </row>
    <row r="214" spans="1:4" x14ac:dyDescent="0.25">
      <c r="A214" t="s">
        <v>105</v>
      </c>
      <c r="D214" s="3">
        <f t="shared" si="3"/>
        <v>4</v>
      </c>
    </row>
    <row r="215" spans="1:4" x14ac:dyDescent="0.25">
      <c r="D215" s="3" t="str">
        <f t="shared" si="3"/>
        <v/>
      </c>
    </row>
    <row r="216" spans="1:4" x14ac:dyDescent="0.25">
      <c r="B216" s="1">
        <v>1</v>
      </c>
      <c r="C216" t="s">
        <v>106</v>
      </c>
      <c r="D216" s="3" t="str">
        <f t="shared" si="3"/>
        <v/>
      </c>
    </row>
    <row r="217" spans="1:4" x14ac:dyDescent="0.25">
      <c r="D217" s="3" t="str">
        <f t="shared" si="3"/>
        <v/>
      </c>
    </row>
    <row r="218" spans="1:4" x14ac:dyDescent="0.25">
      <c r="A218" t="s">
        <v>107</v>
      </c>
      <c r="D218" s="3">
        <f t="shared" si="3"/>
        <v>12</v>
      </c>
    </row>
    <row r="219" spans="1:4" x14ac:dyDescent="0.25">
      <c r="D219" s="3" t="str">
        <f t="shared" si="3"/>
        <v/>
      </c>
    </row>
    <row r="220" spans="1:4" x14ac:dyDescent="0.25">
      <c r="B220" s="1">
        <v>1</v>
      </c>
      <c r="C220" t="s">
        <v>106</v>
      </c>
      <c r="D220" s="3" t="str">
        <f t="shared" si="3"/>
        <v/>
      </c>
    </row>
    <row r="221" spans="1:4" x14ac:dyDescent="0.25">
      <c r="D221" s="3" t="str">
        <f t="shared" si="3"/>
        <v/>
      </c>
    </row>
    <row r="222" spans="1:4" x14ac:dyDescent="0.25">
      <c r="A222" t="s">
        <v>108</v>
      </c>
      <c r="D222" s="3">
        <f t="shared" si="3"/>
        <v>70</v>
      </c>
    </row>
    <row r="223" spans="1:4" x14ac:dyDescent="0.25">
      <c r="D223" s="3" t="str">
        <f t="shared" si="3"/>
        <v/>
      </c>
    </row>
    <row r="224" spans="1:4" x14ac:dyDescent="0.25">
      <c r="B224" s="1">
        <v>0.33200000000000002</v>
      </c>
      <c r="C224" t="s">
        <v>26</v>
      </c>
      <c r="D224" s="3" t="str">
        <f t="shared" si="3"/>
        <v/>
      </c>
    </row>
    <row r="225" spans="1:4" x14ac:dyDescent="0.25">
      <c r="B225" s="1">
        <v>0.157</v>
      </c>
      <c r="C225" t="s">
        <v>109</v>
      </c>
      <c r="D225" s="3" t="str">
        <f t="shared" si="3"/>
        <v/>
      </c>
    </row>
    <row r="226" spans="1:4" x14ac:dyDescent="0.25">
      <c r="B226" s="1">
        <v>0.28499999999999998</v>
      </c>
      <c r="C226" t="s">
        <v>18</v>
      </c>
      <c r="D226" s="3" t="str">
        <f t="shared" si="3"/>
        <v/>
      </c>
    </row>
    <row r="227" spans="1:4" x14ac:dyDescent="0.25">
      <c r="B227" s="1">
        <v>0.224</v>
      </c>
      <c r="C227" t="s">
        <v>33</v>
      </c>
      <c r="D227" s="3" t="str">
        <f t="shared" si="3"/>
        <v/>
      </c>
    </row>
    <row r="228" spans="1:4" x14ac:dyDescent="0.25">
      <c r="D228" s="3" t="str">
        <f t="shared" si="3"/>
        <v/>
      </c>
    </row>
    <row r="229" spans="1:4" x14ac:dyDescent="0.25">
      <c r="A229" t="s">
        <v>110</v>
      </c>
      <c r="D229" s="3">
        <f t="shared" si="3"/>
        <v>57473</v>
      </c>
    </row>
    <row r="230" spans="1:4" x14ac:dyDescent="0.25">
      <c r="D230" s="3" t="str">
        <f t="shared" si="3"/>
        <v/>
      </c>
    </row>
    <row r="231" spans="1:4" x14ac:dyDescent="0.25">
      <c r="B231" s="1">
        <v>0.214</v>
      </c>
      <c r="C231" t="s">
        <v>111</v>
      </c>
      <c r="D231" s="3" t="str">
        <f t="shared" si="3"/>
        <v/>
      </c>
    </row>
    <row r="232" spans="1:4" x14ac:dyDescent="0.25">
      <c r="B232" s="1">
        <v>6.0000000000000001E-3</v>
      </c>
      <c r="C232" t="s">
        <v>112</v>
      </c>
      <c r="D232" s="3" t="str">
        <f t="shared" si="3"/>
        <v/>
      </c>
    </row>
    <row r="233" spans="1:4" x14ac:dyDescent="0.25">
      <c r="B233" s="1">
        <v>3.6999999999999998E-2</v>
      </c>
      <c r="C233" t="s">
        <v>113</v>
      </c>
      <c r="D233" s="3" t="str">
        <f t="shared" si="3"/>
        <v/>
      </c>
    </row>
    <row r="234" spans="1:4" x14ac:dyDescent="0.25">
      <c r="B234" s="1">
        <v>0</v>
      </c>
      <c r="C234" t="s">
        <v>114</v>
      </c>
      <c r="D234" s="3" t="str">
        <f t="shared" si="3"/>
        <v/>
      </c>
    </row>
    <row r="235" spans="1:4" x14ac:dyDescent="0.25">
      <c r="B235" s="1">
        <v>0.14099999999999999</v>
      </c>
      <c r="C235" t="s">
        <v>115</v>
      </c>
      <c r="D235" s="3" t="str">
        <f t="shared" si="3"/>
        <v/>
      </c>
    </row>
    <row r="236" spans="1:4" x14ac:dyDescent="0.25">
      <c r="B236" s="1">
        <v>0.1</v>
      </c>
      <c r="C236" t="s">
        <v>116</v>
      </c>
      <c r="D236" s="3" t="str">
        <f t="shared" si="3"/>
        <v/>
      </c>
    </row>
    <row r="237" spans="1:4" x14ac:dyDescent="0.25">
      <c r="B237" s="1">
        <v>0</v>
      </c>
      <c r="C237" t="s">
        <v>117</v>
      </c>
      <c r="D237" s="3" t="str">
        <f t="shared" si="3"/>
        <v/>
      </c>
    </row>
    <row r="238" spans="1:4" x14ac:dyDescent="0.25">
      <c r="B238" s="1">
        <v>4.0000000000000001E-3</v>
      </c>
      <c r="C238" t="s">
        <v>118</v>
      </c>
      <c r="D238" s="3" t="str">
        <f t="shared" si="3"/>
        <v/>
      </c>
    </row>
    <row r="239" spans="1:4" x14ac:dyDescent="0.25">
      <c r="B239" s="1">
        <v>0.14899999999999999</v>
      </c>
      <c r="C239" t="s">
        <v>119</v>
      </c>
      <c r="D239" s="3" t="str">
        <f t="shared" si="3"/>
        <v/>
      </c>
    </row>
    <row r="240" spans="1:4" x14ac:dyDescent="0.25">
      <c r="B240" s="1">
        <v>0.34200000000000003</v>
      </c>
      <c r="C240" t="s">
        <v>120</v>
      </c>
      <c r="D240" s="3" t="str">
        <f t="shared" si="3"/>
        <v/>
      </c>
    </row>
    <row r="241" spans="1:4" x14ac:dyDescent="0.25">
      <c r="B241" s="1">
        <v>1E-3</v>
      </c>
      <c r="C241" t="s">
        <v>121</v>
      </c>
      <c r="D241" s="3" t="str">
        <f t="shared" si="3"/>
        <v/>
      </c>
    </row>
    <row r="242" spans="1:4" x14ac:dyDescent="0.25">
      <c r="D242" s="3" t="str">
        <f t="shared" si="3"/>
        <v/>
      </c>
    </row>
    <row r="243" spans="1:4" x14ac:dyDescent="0.25">
      <c r="A243" t="s">
        <v>122</v>
      </c>
      <c r="D243" s="3">
        <f t="shared" si="3"/>
        <v>56</v>
      </c>
    </row>
    <row r="244" spans="1:4" x14ac:dyDescent="0.25">
      <c r="D244" s="3" t="str">
        <f t="shared" si="3"/>
        <v/>
      </c>
    </row>
    <row r="245" spans="1:4" x14ac:dyDescent="0.25">
      <c r="B245" s="1">
        <v>0.42599999999999999</v>
      </c>
      <c r="C245" t="s">
        <v>26</v>
      </c>
      <c r="D245" s="3" t="str">
        <f t="shared" si="3"/>
        <v/>
      </c>
    </row>
    <row r="246" spans="1:4" x14ac:dyDescent="0.25">
      <c r="B246" s="1">
        <v>0.57299999999999995</v>
      </c>
      <c r="C246" t="s">
        <v>33</v>
      </c>
      <c r="D246" s="3" t="str">
        <f t="shared" si="3"/>
        <v/>
      </c>
    </row>
    <row r="247" spans="1:4" x14ac:dyDescent="0.25">
      <c r="D247" s="3" t="str">
        <f t="shared" si="3"/>
        <v/>
      </c>
    </row>
    <row r="248" spans="1:4" x14ac:dyDescent="0.25">
      <c r="A248" t="s">
        <v>123</v>
      </c>
      <c r="D248" s="3">
        <f t="shared" si="3"/>
        <v>333</v>
      </c>
    </row>
    <row r="249" spans="1:4" x14ac:dyDescent="0.25">
      <c r="D249" s="3" t="str">
        <f t="shared" si="3"/>
        <v/>
      </c>
    </row>
    <row r="250" spans="1:4" x14ac:dyDescent="0.25">
      <c r="B250" s="1">
        <v>0.91700000000000004</v>
      </c>
      <c r="C250" t="s">
        <v>58</v>
      </c>
      <c r="D250" s="3" t="str">
        <f t="shared" si="3"/>
        <v/>
      </c>
    </row>
    <row r="251" spans="1:4" x14ac:dyDescent="0.25">
      <c r="D251" s="3" t="str">
        <f t="shared" si="3"/>
        <v/>
      </c>
    </row>
    <row r="252" spans="1:4" x14ac:dyDescent="0.25">
      <c r="A252" t="s">
        <v>124</v>
      </c>
      <c r="D252" s="3">
        <f t="shared" si="3"/>
        <v>10</v>
      </c>
    </row>
    <row r="253" spans="1:4" x14ac:dyDescent="0.25">
      <c r="D253" s="3" t="str">
        <f t="shared" si="3"/>
        <v/>
      </c>
    </row>
    <row r="254" spans="1:4" x14ac:dyDescent="0.25">
      <c r="B254" s="1">
        <v>1</v>
      </c>
      <c r="C254" t="s">
        <v>50</v>
      </c>
      <c r="D254" s="3" t="str">
        <f t="shared" si="3"/>
        <v/>
      </c>
    </row>
    <row r="255" spans="1:4" x14ac:dyDescent="0.25">
      <c r="D255" s="3" t="str">
        <f t="shared" si="3"/>
        <v/>
      </c>
    </row>
    <row r="256" spans="1:4" x14ac:dyDescent="0.25">
      <c r="A256" t="s">
        <v>125</v>
      </c>
      <c r="D256" s="3">
        <f t="shared" si="3"/>
        <v>8</v>
      </c>
    </row>
    <row r="257" spans="1:4" x14ac:dyDescent="0.25">
      <c r="D257" s="3" t="str">
        <f t="shared" si="3"/>
        <v/>
      </c>
    </row>
    <row r="258" spans="1:4" x14ac:dyDescent="0.25">
      <c r="B258" s="1">
        <v>0.26600000000000001</v>
      </c>
      <c r="C258" t="s">
        <v>18</v>
      </c>
      <c r="D258" s="3" t="str">
        <f t="shared" ref="D258:D321" si="4">IFERROR(HLOOKUP($A258,$F$3:$JL$4,2,FALSE),"")</f>
        <v/>
      </c>
    </row>
    <row r="259" spans="1:4" x14ac:dyDescent="0.25">
      <c r="B259" s="1">
        <v>0.26600000000000001</v>
      </c>
      <c r="C259" t="s">
        <v>58</v>
      </c>
      <c r="D259" s="3" t="str">
        <f t="shared" si="4"/>
        <v/>
      </c>
    </row>
    <row r="260" spans="1:4" x14ac:dyDescent="0.25">
      <c r="B260" s="1">
        <v>0.46600000000000003</v>
      </c>
      <c r="C260" t="s">
        <v>126</v>
      </c>
      <c r="D260" s="3" t="str">
        <f t="shared" si="4"/>
        <v/>
      </c>
    </row>
    <row r="261" spans="1:4" x14ac:dyDescent="0.25">
      <c r="D261" s="3" t="str">
        <f t="shared" si="4"/>
        <v/>
      </c>
    </row>
    <row r="262" spans="1:4" x14ac:dyDescent="0.25">
      <c r="A262" t="s">
        <v>127</v>
      </c>
      <c r="D262" s="3">
        <f t="shared" si="4"/>
        <v>8</v>
      </c>
    </row>
    <row r="263" spans="1:4" x14ac:dyDescent="0.25">
      <c r="D263" s="3" t="str">
        <f t="shared" si="4"/>
        <v/>
      </c>
    </row>
    <row r="264" spans="1:4" x14ac:dyDescent="0.25">
      <c r="B264" s="1">
        <v>1</v>
      </c>
      <c r="C264" t="s">
        <v>128</v>
      </c>
      <c r="D264" s="3" t="str">
        <f t="shared" si="4"/>
        <v/>
      </c>
    </row>
    <row r="265" spans="1:4" x14ac:dyDescent="0.25">
      <c r="D265" s="3" t="str">
        <f t="shared" si="4"/>
        <v/>
      </c>
    </row>
    <row r="266" spans="1:4" x14ac:dyDescent="0.25">
      <c r="A266" t="s">
        <v>129</v>
      </c>
      <c r="D266" s="3">
        <f t="shared" si="4"/>
        <v>124</v>
      </c>
    </row>
    <row r="267" spans="1:4" x14ac:dyDescent="0.25">
      <c r="D267" s="3" t="str">
        <f t="shared" si="4"/>
        <v/>
      </c>
    </row>
    <row r="268" spans="1:4" x14ac:dyDescent="0.25">
      <c r="B268" s="1">
        <v>0.05</v>
      </c>
      <c r="C268" t="s">
        <v>40</v>
      </c>
      <c r="D268" s="3" t="str">
        <f t="shared" si="4"/>
        <v/>
      </c>
    </row>
    <row r="269" spans="1:4" x14ac:dyDescent="0.25">
      <c r="B269" s="1">
        <v>4.7E-2</v>
      </c>
      <c r="C269" t="s">
        <v>130</v>
      </c>
      <c r="D269" s="3" t="str">
        <f t="shared" si="4"/>
        <v/>
      </c>
    </row>
    <row r="270" spans="1:4" x14ac:dyDescent="0.25">
      <c r="B270" s="1">
        <v>1.7000000000000001E-2</v>
      </c>
      <c r="C270" t="s">
        <v>36</v>
      </c>
      <c r="D270" s="3" t="str">
        <f t="shared" si="4"/>
        <v/>
      </c>
    </row>
    <row r="271" spans="1:4" x14ac:dyDescent="0.25">
      <c r="B271" s="1">
        <v>0.21</v>
      </c>
      <c r="C271" t="s">
        <v>12</v>
      </c>
      <c r="D271" s="3" t="str">
        <f t="shared" si="4"/>
        <v/>
      </c>
    </row>
    <row r="272" spans="1:4" x14ac:dyDescent="0.25">
      <c r="B272" s="1">
        <v>8.5000000000000006E-2</v>
      </c>
      <c r="C272" t="s">
        <v>13</v>
      </c>
      <c r="D272" s="3" t="str">
        <f t="shared" si="4"/>
        <v/>
      </c>
    </row>
    <row r="273" spans="1:4" x14ac:dyDescent="0.25">
      <c r="B273" s="1">
        <v>0.20399999999999999</v>
      </c>
      <c r="C273" t="s">
        <v>15</v>
      </c>
      <c r="D273" s="3" t="str">
        <f t="shared" si="4"/>
        <v/>
      </c>
    </row>
    <row r="274" spans="1:4" x14ac:dyDescent="0.25">
      <c r="B274" s="1">
        <v>0.29499999999999998</v>
      </c>
      <c r="C274" t="s">
        <v>50</v>
      </c>
      <c r="D274" s="3" t="str">
        <f t="shared" si="4"/>
        <v/>
      </c>
    </row>
    <row r="275" spans="1:4" x14ac:dyDescent="0.25">
      <c r="B275" s="1">
        <v>3.1E-2</v>
      </c>
      <c r="C275" t="s">
        <v>43</v>
      </c>
      <c r="D275" s="3" t="str">
        <f t="shared" si="4"/>
        <v/>
      </c>
    </row>
    <row r="276" spans="1:4" x14ac:dyDescent="0.25">
      <c r="B276" s="1">
        <v>2.8000000000000001E-2</v>
      </c>
      <c r="C276" t="s">
        <v>41</v>
      </c>
      <c r="D276" s="3" t="str">
        <f t="shared" si="4"/>
        <v/>
      </c>
    </row>
    <row r="277" spans="1:4" x14ac:dyDescent="0.25">
      <c r="B277" s="1">
        <v>2.9000000000000001E-2</v>
      </c>
      <c r="C277" t="s">
        <v>58</v>
      </c>
      <c r="D277" s="3" t="str">
        <f t="shared" si="4"/>
        <v/>
      </c>
    </row>
    <row r="278" spans="1:4" x14ac:dyDescent="0.25">
      <c r="D278" s="3" t="str">
        <f t="shared" si="4"/>
        <v/>
      </c>
    </row>
    <row r="279" spans="1:4" x14ac:dyDescent="0.25">
      <c r="A279" t="s">
        <v>131</v>
      </c>
      <c r="D279" s="3">
        <f t="shared" si="4"/>
        <v>84</v>
      </c>
    </row>
    <row r="280" spans="1:4" x14ac:dyDescent="0.25">
      <c r="D280" s="3" t="str">
        <f t="shared" si="4"/>
        <v/>
      </c>
    </row>
    <row r="281" spans="1:4" x14ac:dyDescent="0.25">
      <c r="B281" s="1">
        <v>6.4000000000000001E-2</v>
      </c>
      <c r="C281" t="s">
        <v>9</v>
      </c>
      <c r="D281" s="3" t="str">
        <f t="shared" si="4"/>
        <v/>
      </c>
    </row>
    <row r="282" spans="1:4" x14ac:dyDescent="0.25">
      <c r="B282" s="1">
        <v>4.1000000000000002E-2</v>
      </c>
      <c r="C282" t="s">
        <v>130</v>
      </c>
      <c r="D282" s="3" t="str">
        <f t="shared" si="4"/>
        <v/>
      </c>
    </row>
    <row r="283" spans="1:4" x14ac:dyDescent="0.25">
      <c r="B283" s="1">
        <v>4.9000000000000002E-2</v>
      </c>
      <c r="C283" t="s">
        <v>132</v>
      </c>
      <c r="D283" s="3" t="str">
        <f t="shared" si="4"/>
        <v/>
      </c>
    </row>
    <row r="284" spans="1:4" x14ac:dyDescent="0.25">
      <c r="B284" s="1">
        <v>0.32600000000000001</v>
      </c>
      <c r="C284" t="s">
        <v>36</v>
      </c>
      <c r="D284" s="3" t="str">
        <f t="shared" si="4"/>
        <v/>
      </c>
    </row>
    <row r="285" spans="1:4" x14ac:dyDescent="0.25">
      <c r="B285" s="1">
        <v>3.9E-2</v>
      </c>
      <c r="C285" t="s">
        <v>12</v>
      </c>
      <c r="D285" s="3" t="str">
        <f t="shared" si="4"/>
        <v/>
      </c>
    </row>
    <row r="286" spans="1:4" x14ac:dyDescent="0.25">
      <c r="B286" s="1">
        <v>1.7999999999999999E-2</v>
      </c>
      <c r="C286" t="s">
        <v>14</v>
      </c>
      <c r="D286" s="3" t="str">
        <f t="shared" si="4"/>
        <v/>
      </c>
    </row>
    <row r="287" spans="1:4" x14ac:dyDescent="0.25">
      <c r="B287" s="1">
        <v>2.3E-2</v>
      </c>
      <c r="C287" t="s">
        <v>15</v>
      </c>
      <c r="D287" s="3" t="str">
        <f t="shared" si="4"/>
        <v/>
      </c>
    </row>
    <row r="288" spans="1:4" x14ac:dyDescent="0.25">
      <c r="B288" s="1">
        <v>3.1E-2</v>
      </c>
      <c r="C288" t="s">
        <v>41</v>
      </c>
      <c r="D288" s="3" t="str">
        <f t="shared" si="4"/>
        <v/>
      </c>
    </row>
    <row r="289" spans="1:4" x14ac:dyDescent="0.25">
      <c r="B289" s="1">
        <v>0.40400000000000003</v>
      </c>
      <c r="C289" t="s">
        <v>58</v>
      </c>
      <c r="D289" s="3" t="str">
        <f t="shared" si="4"/>
        <v/>
      </c>
    </row>
    <row r="290" spans="1:4" x14ac:dyDescent="0.25">
      <c r="D290" s="3" t="str">
        <f t="shared" si="4"/>
        <v/>
      </c>
    </row>
    <row r="291" spans="1:4" x14ac:dyDescent="0.25">
      <c r="A291" t="s">
        <v>133</v>
      </c>
      <c r="D291" s="3">
        <f t="shared" si="4"/>
        <v>7</v>
      </c>
    </row>
    <row r="292" spans="1:4" x14ac:dyDescent="0.25">
      <c r="D292" s="3" t="str">
        <f t="shared" si="4"/>
        <v/>
      </c>
    </row>
    <row r="293" spans="1:4" x14ac:dyDescent="0.25">
      <c r="B293" s="1">
        <v>0.2</v>
      </c>
      <c r="C293" t="s">
        <v>11</v>
      </c>
      <c r="D293" s="3" t="str">
        <f t="shared" si="4"/>
        <v/>
      </c>
    </row>
    <row r="294" spans="1:4" x14ac:dyDescent="0.25">
      <c r="B294" s="1">
        <v>0.26900000000000002</v>
      </c>
      <c r="C294" t="s">
        <v>13</v>
      </c>
      <c r="D294" s="3" t="str">
        <f t="shared" si="4"/>
        <v/>
      </c>
    </row>
    <row r="295" spans="1:4" x14ac:dyDescent="0.25">
      <c r="B295" s="1">
        <v>0.53</v>
      </c>
      <c r="C295" t="s">
        <v>58</v>
      </c>
      <c r="D295" s="3" t="str">
        <f t="shared" si="4"/>
        <v/>
      </c>
    </row>
    <row r="296" spans="1:4" x14ac:dyDescent="0.25">
      <c r="D296" s="3" t="str">
        <f t="shared" si="4"/>
        <v/>
      </c>
    </row>
    <row r="297" spans="1:4" x14ac:dyDescent="0.25">
      <c r="A297" t="s">
        <v>134</v>
      </c>
      <c r="D297" s="3">
        <f t="shared" si="4"/>
        <v>61</v>
      </c>
    </row>
    <row r="298" spans="1:4" x14ac:dyDescent="0.25">
      <c r="D298" s="3" t="str">
        <f t="shared" si="4"/>
        <v/>
      </c>
    </row>
    <row r="299" spans="1:4" x14ac:dyDescent="0.25">
      <c r="B299" s="1">
        <v>0.16700000000000001</v>
      </c>
      <c r="C299" t="s">
        <v>9</v>
      </c>
      <c r="D299" s="3" t="str">
        <f t="shared" si="4"/>
        <v/>
      </c>
    </row>
    <row r="300" spans="1:4" x14ac:dyDescent="0.25">
      <c r="B300" s="1">
        <v>0.13200000000000001</v>
      </c>
      <c r="C300" t="s">
        <v>135</v>
      </c>
      <c r="D300" s="3" t="str">
        <f t="shared" si="4"/>
        <v/>
      </c>
    </row>
    <row r="301" spans="1:4" x14ac:dyDescent="0.25">
      <c r="B301" s="1">
        <v>0.105</v>
      </c>
      <c r="C301" t="s">
        <v>18</v>
      </c>
      <c r="D301" s="3" t="str">
        <f t="shared" si="4"/>
        <v/>
      </c>
    </row>
    <row r="302" spans="1:4" x14ac:dyDescent="0.25">
      <c r="B302" s="1">
        <v>0.27100000000000002</v>
      </c>
      <c r="C302" t="s">
        <v>15</v>
      </c>
      <c r="D302" s="3" t="str">
        <f t="shared" si="4"/>
        <v/>
      </c>
    </row>
    <row r="303" spans="1:4" x14ac:dyDescent="0.25">
      <c r="B303" s="1">
        <v>6.5000000000000002E-2</v>
      </c>
      <c r="C303" t="s">
        <v>50</v>
      </c>
      <c r="D303" s="3" t="str">
        <f t="shared" si="4"/>
        <v/>
      </c>
    </row>
    <row r="304" spans="1:4" x14ac:dyDescent="0.25">
      <c r="B304" s="1">
        <v>7.3999999999999996E-2</v>
      </c>
      <c r="C304" t="s">
        <v>43</v>
      </c>
      <c r="D304" s="3" t="str">
        <f t="shared" si="4"/>
        <v/>
      </c>
    </row>
    <row r="305" spans="1:4" x14ac:dyDescent="0.25">
      <c r="B305" s="1">
        <v>0.183</v>
      </c>
      <c r="C305" t="s">
        <v>58</v>
      </c>
      <c r="D305" s="3" t="str">
        <f t="shared" si="4"/>
        <v/>
      </c>
    </row>
    <row r="306" spans="1:4" x14ac:dyDescent="0.25">
      <c r="A306" t="s">
        <v>6</v>
      </c>
      <c r="B306" t="s">
        <v>136</v>
      </c>
      <c r="C306" t="s">
        <v>137</v>
      </c>
      <c r="D306" s="3" t="str">
        <f t="shared" si="4"/>
        <v/>
      </c>
    </row>
    <row r="307" spans="1:4" x14ac:dyDescent="0.25">
      <c r="A307" t="s">
        <v>138</v>
      </c>
      <c r="D307" s="3">
        <f t="shared" si="4"/>
        <v>12</v>
      </c>
    </row>
    <row r="308" spans="1:4" x14ac:dyDescent="0.25">
      <c r="D308" s="3" t="str">
        <f t="shared" si="4"/>
        <v/>
      </c>
    </row>
    <row r="309" spans="1:4" x14ac:dyDescent="0.25">
      <c r="B309" s="1">
        <v>1</v>
      </c>
      <c r="C309" t="s">
        <v>139</v>
      </c>
      <c r="D309" s="3" t="str">
        <f t="shared" si="4"/>
        <v/>
      </c>
    </row>
    <row r="310" spans="1:4" x14ac:dyDescent="0.25">
      <c r="D310" s="3" t="str">
        <f t="shared" si="4"/>
        <v/>
      </c>
    </row>
    <row r="311" spans="1:4" x14ac:dyDescent="0.25">
      <c r="A311" t="s">
        <v>140</v>
      </c>
      <c r="D311" s="3">
        <f t="shared" si="4"/>
        <v>4</v>
      </c>
    </row>
    <row r="312" spans="1:4" x14ac:dyDescent="0.25">
      <c r="D312" s="3" t="str">
        <f t="shared" si="4"/>
        <v/>
      </c>
    </row>
    <row r="313" spans="1:4" x14ac:dyDescent="0.25">
      <c r="B313" s="1">
        <v>1</v>
      </c>
      <c r="C313" t="s">
        <v>139</v>
      </c>
      <c r="D313" s="3" t="str">
        <f t="shared" si="4"/>
        <v/>
      </c>
    </row>
    <row r="314" spans="1:4" x14ac:dyDescent="0.25">
      <c r="D314" s="3" t="str">
        <f t="shared" si="4"/>
        <v/>
      </c>
    </row>
    <row r="315" spans="1:4" x14ac:dyDescent="0.25">
      <c r="A315" t="s">
        <v>141</v>
      </c>
      <c r="D315" s="3">
        <f t="shared" si="4"/>
        <v>0</v>
      </c>
    </row>
    <row r="316" spans="1:4" x14ac:dyDescent="0.25">
      <c r="D316" s="3" t="str">
        <f t="shared" si="4"/>
        <v/>
      </c>
    </row>
    <row r="317" spans="1:4" x14ac:dyDescent="0.25">
      <c r="A317" t="s">
        <v>142</v>
      </c>
      <c r="D317" s="3">
        <f t="shared" si="4"/>
        <v>1575</v>
      </c>
    </row>
    <row r="318" spans="1:4" x14ac:dyDescent="0.25">
      <c r="D318" s="3" t="str">
        <f t="shared" si="4"/>
        <v/>
      </c>
    </row>
    <row r="319" spans="1:4" x14ac:dyDescent="0.25">
      <c r="B319" s="1">
        <v>1</v>
      </c>
      <c r="C319" t="s">
        <v>139</v>
      </c>
      <c r="D319" s="3" t="str">
        <f t="shared" si="4"/>
        <v/>
      </c>
    </row>
    <row r="320" spans="1:4" x14ac:dyDescent="0.25">
      <c r="D320" s="3" t="str">
        <f t="shared" si="4"/>
        <v/>
      </c>
    </row>
    <row r="321" spans="1:4" x14ac:dyDescent="0.25">
      <c r="A321" t="s">
        <v>143</v>
      </c>
      <c r="D321" s="3">
        <f t="shared" si="4"/>
        <v>1409</v>
      </c>
    </row>
    <row r="322" spans="1:4" x14ac:dyDescent="0.25">
      <c r="D322" s="3" t="str">
        <f t="shared" ref="D322:D385" si="5">IFERROR(HLOOKUP($A322,$F$3:$JL$4,2,FALSE),"")</f>
        <v/>
      </c>
    </row>
    <row r="323" spans="1:4" x14ac:dyDescent="0.25">
      <c r="B323" s="1">
        <v>2E-3</v>
      </c>
      <c r="C323" t="s">
        <v>9</v>
      </c>
      <c r="D323" s="3" t="str">
        <f t="shared" si="5"/>
        <v/>
      </c>
    </row>
    <row r="324" spans="1:4" x14ac:dyDescent="0.25">
      <c r="B324" s="1">
        <v>0.98799999999999999</v>
      </c>
      <c r="C324" t="s">
        <v>139</v>
      </c>
      <c r="D324" s="3" t="str">
        <f t="shared" si="5"/>
        <v/>
      </c>
    </row>
    <row r="325" spans="1:4" x14ac:dyDescent="0.25">
      <c r="B325" s="1">
        <v>8.0000000000000002E-3</v>
      </c>
      <c r="C325" t="s">
        <v>15</v>
      </c>
      <c r="D325" s="3" t="str">
        <f t="shared" si="5"/>
        <v/>
      </c>
    </row>
    <row r="326" spans="1:4" x14ac:dyDescent="0.25">
      <c r="D326" s="3" t="str">
        <f t="shared" si="5"/>
        <v/>
      </c>
    </row>
    <row r="327" spans="1:4" x14ac:dyDescent="0.25">
      <c r="A327" t="s">
        <v>144</v>
      </c>
      <c r="D327" s="3">
        <f t="shared" si="5"/>
        <v>2708</v>
      </c>
    </row>
    <row r="328" spans="1:4" x14ac:dyDescent="0.25">
      <c r="D328" s="3" t="str">
        <f t="shared" si="5"/>
        <v/>
      </c>
    </row>
    <row r="329" spans="1:4" x14ac:dyDescent="0.25">
      <c r="B329" s="1">
        <v>8.0000000000000002E-3</v>
      </c>
      <c r="C329" t="s">
        <v>9</v>
      </c>
      <c r="D329" s="3" t="str">
        <f t="shared" si="5"/>
        <v/>
      </c>
    </row>
    <row r="330" spans="1:4" x14ac:dyDescent="0.25">
      <c r="B330" s="1">
        <v>3.0000000000000001E-3</v>
      </c>
      <c r="C330" t="s">
        <v>135</v>
      </c>
      <c r="D330" s="3" t="str">
        <f t="shared" si="5"/>
        <v/>
      </c>
    </row>
    <row r="331" spans="1:4" x14ac:dyDescent="0.25">
      <c r="B331" s="1">
        <v>0.94399999999999995</v>
      </c>
      <c r="C331" t="s">
        <v>139</v>
      </c>
      <c r="D331" s="3" t="str">
        <f t="shared" si="5"/>
        <v/>
      </c>
    </row>
    <row r="332" spans="1:4" x14ac:dyDescent="0.25">
      <c r="B332" s="1">
        <v>2E-3</v>
      </c>
      <c r="C332" t="s">
        <v>132</v>
      </c>
      <c r="D332" s="3" t="str">
        <f t="shared" si="5"/>
        <v/>
      </c>
    </row>
    <row r="333" spans="1:4" x14ac:dyDescent="0.25">
      <c r="B333" s="1">
        <v>1E-3</v>
      </c>
      <c r="C333" t="s">
        <v>14</v>
      </c>
      <c r="D333" s="3" t="str">
        <f t="shared" si="5"/>
        <v/>
      </c>
    </row>
    <row r="334" spans="1:4" x14ac:dyDescent="0.25">
      <c r="B334" s="1">
        <v>3.7999999999999999E-2</v>
      </c>
      <c r="C334" t="s">
        <v>15</v>
      </c>
      <c r="D334" s="3" t="str">
        <f t="shared" si="5"/>
        <v/>
      </c>
    </row>
    <row r="335" spans="1:4" x14ac:dyDescent="0.25">
      <c r="B335" s="1">
        <v>0</v>
      </c>
      <c r="C335" t="s">
        <v>63</v>
      </c>
      <c r="D335" s="3" t="str">
        <f t="shared" si="5"/>
        <v/>
      </c>
    </row>
    <row r="336" spans="1:4" x14ac:dyDescent="0.25">
      <c r="A336" t="s">
        <v>6</v>
      </c>
      <c r="B336" t="s">
        <v>145</v>
      </c>
      <c r="D336" s="3" t="str">
        <f t="shared" si="5"/>
        <v/>
      </c>
    </row>
    <row r="337" spans="1:4" x14ac:dyDescent="0.25">
      <c r="A337" t="s">
        <v>146</v>
      </c>
      <c r="D337" s="3">
        <f t="shared" si="5"/>
        <v>43</v>
      </c>
    </row>
    <row r="338" spans="1:4" x14ac:dyDescent="0.25">
      <c r="D338" s="3" t="str">
        <f t="shared" si="5"/>
        <v/>
      </c>
    </row>
    <row r="339" spans="1:4" x14ac:dyDescent="0.25">
      <c r="B339" s="1">
        <v>1</v>
      </c>
      <c r="C339" t="s">
        <v>43</v>
      </c>
      <c r="D339" s="3" t="str">
        <f t="shared" si="5"/>
        <v/>
      </c>
    </row>
    <row r="340" spans="1:4" x14ac:dyDescent="0.25">
      <c r="A340" t="s">
        <v>6</v>
      </c>
      <c r="B340" t="s">
        <v>147</v>
      </c>
      <c r="C340" t="s">
        <v>148</v>
      </c>
      <c r="D340" s="3" t="str">
        <f t="shared" si="5"/>
        <v/>
      </c>
    </row>
    <row r="341" spans="1:4" x14ac:dyDescent="0.25">
      <c r="A341" s="2" t="s">
        <v>149</v>
      </c>
      <c r="D341" s="3">
        <f t="shared" si="5"/>
        <v>3</v>
      </c>
    </row>
    <row r="342" spans="1:4" x14ac:dyDescent="0.25">
      <c r="D342" s="3" t="str">
        <f t="shared" si="5"/>
        <v/>
      </c>
    </row>
    <row r="343" spans="1:4" x14ac:dyDescent="0.25">
      <c r="B343" s="1">
        <v>1</v>
      </c>
      <c r="C343" t="s">
        <v>33</v>
      </c>
      <c r="D343" s="3" t="str">
        <f t="shared" si="5"/>
        <v/>
      </c>
    </row>
    <row r="344" spans="1:4" x14ac:dyDescent="0.25">
      <c r="A344" t="s">
        <v>6</v>
      </c>
      <c r="B344" t="s">
        <v>147</v>
      </c>
      <c r="C344" t="s">
        <v>150</v>
      </c>
      <c r="D344" s="3" t="str">
        <f t="shared" si="5"/>
        <v/>
      </c>
    </row>
    <row r="345" spans="1:4" x14ac:dyDescent="0.25">
      <c r="A345" t="s">
        <v>151</v>
      </c>
      <c r="D345" s="3">
        <f t="shared" si="5"/>
        <v>63</v>
      </c>
    </row>
    <row r="346" spans="1:4" x14ac:dyDescent="0.25">
      <c r="D346" s="3" t="str">
        <f t="shared" si="5"/>
        <v/>
      </c>
    </row>
    <row r="347" spans="1:4" x14ac:dyDescent="0.25">
      <c r="B347" s="1">
        <v>1</v>
      </c>
      <c r="C347" t="s">
        <v>152</v>
      </c>
      <c r="D347" s="3" t="str">
        <f t="shared" si="5"/>
        <v/>
      </c>
    </row>
    <row r="348" spans="1:4" x14ac:dyDescent="0.25">
      <c r="D348" s="3" t="str">
        <f t="shared" si="5"/>
        <v/>
      </c>
    </row>
    <row r="349" spans="1:4" x14ac:dyDescent="0.25">
      <c r="A349" t="s">
        <v>153</v>
      </c>
      <c r="D349" s="3">
        <f t="shared" si="5"/>
        <v>4097</v>
      </c>
    </row>
    <row r="350" spans="1:4" x14ac:dyDescent="0.25">
      <c r="D350" s="3" t="str">
        <f t="shared" si="5"/>
        <v/>
      </c>
    </row>
    <row r="351" spans="1:4" x14ac:dyDescent="0.25">
      <c r="B351" s="1">
        <v>0.14399999999999999</v>
      </c>
      <c r="C351" t="s">
        <v>18</v>
      </c>
      <c r="D351" s="3" t="str">
        <f t="shared" si="5"/>
        <v/>
      </c>
    </row>
    <row r="352" spans="1:4" x14ac:dyDescent="0.25">
      <c r="B352" s="1">
        <v>0.32400000000000001</v>
      </c>
      <c r="C352" t="s">
        <v>154</v>
      </c>
      <c r="D352" s="3" t="str">
        <f t="shared" si="5"/>
        <v/>
      </c>
    </row>
    <row r="353" spans="1:4" x14ac:dyDescent="0.25">
      <c r="B353" s="1">
        <v>4.4999999999999998E-2</v>
      </c>
      <c r="C353" t="s">
        <v>132</v>
      </c>
      <c r="D353" s="3" t="str">
        <f t="shared" si="5"/>
        <v/>
      </c>
    </row>
    <row r="354" spans="1:4" x14ac:dyDescent="0.25">
      <c r="B354" s="1">
        <v>0.46</v>
      </c>
      <c r="C354" t="s">
        <v>152</v>
      </c>
      <c r="D354" s="3" t="str">
        <f t="shared" si="5"/>
        <v/>
      </c>
    </row>
    <row r="355" spans="1:4" x14ac:dyDescent="0.25">
      <c r="B355" s="1">
        <v>2.1999999999999999E-2</v>
      </c>
      <c r="C355" t="s">
        <v>15</v>
      </c>
      <c r="D355" s="3" t="str">
        <f t="shared" si="5"/>
        <v/>
      </c>
    </row>
    <row r="356" spans="1:4" x14ac:dyDescent="0.25">
      <c r="B356" s="1">
        <v>0</v>
      </c>
      <c r="C356" t="s">
        <v>50</v>
      </c>
      <c r="D356" s="3" t="str">
        <f t="shared" si="5"/>
        <v/>
      </c>
    </row>
    <row r="357" spans="1:4" x14ac:dyDescent="0.25">
      <c r="B357" s="1">
        <v>0</v>
      </c>
      <c r="C357" t="s">
        <v>63</v>
      </c>
      <c r="D357" s="3" t="str">
        <f t="shared" si="5"/>
        <v/>
      </c>
    </row>
    <row r="358" spans="1:4" x14ac:dyDescent="0.25">
      <c r="D358" s="3" t="str">
        <f t="shared" si="5"/>
        <v/>
      </c>
    </row>
    <row r="359" spans="1:4" x14ac:dyDescent="0.25">
      <c r="A359" t="s">
        <v>155</v>
      </c>
      <c r="D359" s="3">
        <f t="shared" si="5"/>
        <v>2</v>
      </c>
    </row>
    <row r="360" spans="1:4" x14ac:dyDescent="0.25">
      <c r="D360" s="3" t="str">
        <f t="shared" si="5"/>
        <v/>
      </c>
    </row>
    <row r="361" spans="1:4" x14ac:dyDescent="0.25">
      <c r="B361" s="1">
        <v>1</v>
      </c>
      <c r="C361" t="s">
        <v>152</v>
      </c>
      <c r="D361" s="3" t="str">
        <f t="shared" si="5"/>
        <v/>
      </c>
    </row>
    <row r="362" spans="1:4" x14ac:dyDescent="0.25">
      <c r="D362" s="3" t="str">
        <f t="shared" si="5"/>
        <v/>
      </c>
    </row>
    <row r="363" spans="1:4" x14ac:dyDescent="0.25">
      <c r="A363" t="s">
        <v>156</v>
      </c>
      <c r="D363" s="3">
        <f t="shared" si="5"/>
        <v>6</v>
      </c>
    </row>
    <row r="364" spans="1:4" x14ac:dyDescent="0.25">
      <c r="D364" s="3" t="str">
        <f t="shared" si="5"/>
        <v/>
      </c>
    </row>
    <row r="365" spans="1:4" x14ac:dyDescent="0.25">
      <c r="B365" s="1">
        <v>1</v>
      </c>
      <c r="C365" t="s">
        <v>157</v>
      </c>
      <c r="D365" s="3" t="str">
        <f t="shared" si="5"/>
        <v/>
      </c>
    </row>
    <row r="366" spans="1:4" x14ac:dyDescent="0.25">
      <c r="D366" s="3" t="str">
        <f t="shared" si="5"/>
        <v/>
      </c>
    </row>
    <row r="367" spans="1:4" x14ac:dyDescent="0.25">
      <c r="A367" t="s">
        <v>158</v>
      </c>
      <c r="D367" s="3">
        <f t="shared" si="5"/>
        <v>146</v>
      </c>
    </row>
    <row r="368" spans="1:4" x14ac:dyDescent="0.25">
      <c r="D368" s="3" t="str">
        <f t="shared" si="5"/>
        <v/>
      </c>
    </row>
    <row r="369" spans="1:4" x14ac:dyDescent="0.25">
      <c r="B369" s="1">
        <v>0.64</v>
      </c>
      <c r="C369" t="s">
        <v>130</v>
      </c>
      <c r="D369" s="3" t="str">
        <f t="shared" si="5"/>
        <v/>
      </c>
    </row>
    <row r="370" spans="1:4" x14ac:dyDescent="0.25">
      <c r="B370" s="1">
        <v>7.1999999999999995E-2</v>
      </c>
      <c r="C370" t="s">
        <v>159</v>
      </c>
      <c r="D370" s="3" t="str">
        <f t="shared" si="5"/>
        <v/>
      </c>
    </row>
    <row r="371" spans="1:4" x14ac:dyDescent="0.25">
      <c r="B371" s="1">
        <v>0.16700000000000001</v>
      </c>
      <c r="C371" t="s">
        <v>10</v>
      </c>
      <c r="D371" s="3" t="str">
        <f t="shared" si="5"/>
        <v/>
      </c>
    </row>
    <row r="372" spans="1:4" x14ac:dyDescent="0.25">
      <c r="B372" s="1">
        <v>0.11899999999999999</v>
      </c>
      <c r="C372" t="s">
        <v>12</v>
      </c>
      <c r="D372" s="3" t="str">
        <f t="shared" si="5"/>
        <v/>
      </c>
    </row>
    <row r="373" spans="1:4" x14ac:dyDescent="0.25">
      <c r="D373" s="3" t="str">
        <f t="shared" si="5"/>
        <v/>
      </c>
    </row>
    <row r="374" spans="1:4" x14ac:dyDescent="0.25">
      <c r="A374" t="s">
        <v>160</v>
      </c>
      <c r="D374" s="3">
        <f t="shared" si="5"/>
        <v>1261</v>
      </c>
    </row>
    <row r="375" spans="1:4" x14ac:dyDescent="0.25">
      <c r="D375" s="3" t="str">
        <f t="shared" si="5"/>
        <v/>
      </c>
    </row>
    <row r="376" spans="1:4" x14ac:dyDescent="0.25">
      <c r="B376" s="1">
        <v>0.01</v>
      </c>
      <c r="C376" t="s">
        <v>18</v>
      </c>
      <c r="D376" s="3" t="str">
        <f t="shared" si="5"/>
        <v/>
      </c>
    </row>
    <row r="377" spans="1:4" x14ac:dyDescent="0.25">
      <c r="B377" s="1">
        <v>0.29499999999999998</v>
      </c>
      <c r="C377" t="s">
        <v>154</v>
      </c>
      <c r="D377" s="3" t="str">
        <f t="shared" si="5"/>
        <v/>
      </c>
    </row>
    <row r="378" spans="1:4" x14ac:dyDescent="0.25">
      <c r="B378" s="1">
        <v>0.13900000000000001</v>
      </c>
      <c r="C378" t="s">
        <v>161</v>
      </c>
      <c r="D378" s="3" t="str">
        <f t="shared" si="5"/>
        <v/>
      </c>
    </row>
    <row r="379" spans="1:4" x14ac:dyDescent="0.25">
      <c r="B379" s="1">
        <v>0.55400000000000005</v>
      </c>
      <c r="C379" t="s">
        <v>152</v>
      </c>
      <c r="D379" s="3" t="str">
        <f t="shared" si="5"/>
        <v/>
      </c>
    </row>
    <row r="380" spans="1:4" x14ac:dyDescent="0.25">
      <c r="D380" s="3" t="str">
        <f t="shared" si="5"/>
        <v/>
      </c>
    </row>
    <row r="381" spans="1:4" x14ac:dyDescent="0.25">
      <c r="A381" t="s">
        <v>162</v>
      </c>
      <c r="D381" s="3">
        <f t="shared" si="5"/>
        <v>37</v>
      </c>
    </row>
    <row r="382" spans="1:4" x14ac:dyDescent="0.25">
      <c r="D382" s="3" t="str">
        <f t="shared" si="5"/>
        <v/>
      </c>
    </row>
    <row r="383" spans="1:4" x14ac:dyDescent="0.25">
      <c r="B383" s="1">
        <v>1</v>
      </c>
      <c r="C383" t="s">
        <v>152</v>
      </c>
      <c r="D383" s="3" t="str">
        <f t="shared" si="5"/>
        <v/>
      </c>
    </row>
    <row r="384" spans="1:4" x14ac:dyDescent="0.25">
      <c r="D384" s="3" t="str">
        <f t="shared" si="5"/>
        <v/>
      </c>
    </row>
    <row r="385" spans="1:4" x14ac:dyDescent="0.25">
      <c r="A385" t="s">
        <v>163</v>
      </c>
      <c r="D385" s="3">
        <f t="shared" si="5"/>
        <v>69</v>
      </c>
    </row>
    <row r="386" spans="1:4" x14ac:dyDescent="0.25">
      <c r="D386" s="3" t="str">
        <f t="shared" ref="D386:D449" si="6">IFERROR(HLOOKUP($A386,$F$3:$JL$4,2,FALSE),"")</f>
        <v/>
      </c>
    </row>
    <row r="387" spans="1:4" x14ac:dyDescent="0.25">
      <c r="B387" s="1">
        <v>0.34899999999999998</v>
      </c>
      <c r="C387" t="s">
        <v>26</v>
      </c>
      <c r="D387" s="3" t="str">
        <f t="shared" si="6"/>
        <v/>
      </c>
    </row>
    <row r="388" spans="1:4" x14ac:dyDescent="0.25">
      <c r="B388" s="1">
        <v>0.65</v>
      </c>
      <c r="C388" t="s">
        <v>154</v>
      </c>
      <c r="D388" s="3" t="str">
        <f t="shared" si="6"/>
        <v/>
      </c>
    </row>
    <row r="389" spans="1:4" x14ac:dyDescent="0.25">
      <c r="D389" s="3" t="str">
        <f t="shared" si="6"/>
        <v/>
      </c>
    </row>
    <row r="390" spans="1:4" x14ac:dyDescent="0.25">
      <c r="A390" t="s">
        <v>164</v>
      </c>
      <c r="D390" s="3">
        <f t="shared" si="6"/>
        <v>42</v>
      </c>
    </row>
    <row r="391" spans="1:4" x14ac:dyDescent="0.25">
      <c r="D391" s="3" t="str">
        <f t="shared" si="6"/>
        <v/>
      </c>
    </row>
    <row r="392" spans="1:4" x14ac:dyDescent="0.25">
      <c r="B392" s="1">
        <v>1</v>
      </c>
      <c r="C392" t="s">
        <v>152</v>
      </c>
      <c r="D392" s="3" t="str">
        <f t="shared" si="6"/>
        <v/>
      </c>
    </row>
    <row r="393" spans="1:4" x14ac:dyDescent="0.25">
      <c r="D393" s="3" t="str">
        <f t="shared" si="6"/>
        <v/>
      </c>
    </row>
    <row r="394" spans="1:4" x14ac:dyDescent="0.25">
      <c r="A394" t="s">
        <v>165</v>
      </c>
      <c r="D394" s="3">
        <f t="shared" si="6"/>
        <v>109</v>
      </c>
    </row>
    <row r="395" spans="1:4" x14ac:dyDescent="0.25">
      <c r="D395" s="3" t="str">
        <f t="shared" si="6"/>
        <v/>
      </c>
    </row>
    <row r="396" spans="1:4" x14ac:dyDescent="0.25">
      <c r="B396" s="1">
        <v>1</v>
      </c>
      <c r="C396" t="s">
        <v>152</v>
      </c>
      <c r="D396" s="3" t="str">
        <f t="shared" si="6"/>
        <v/>
      </c>
    </row>
    <row r="397" spans="1:4" x14ac:dyDescent="0.25">
      <c r="D397" s="3" t="str">
        <f t="shared" si="6"/>
        <v/>
      </c>
    </row>
    <row r="398" spans="1:4" x14ac:dyDescent="0.25">
      <c r="A398" t="s">
        <v>166</v>
      </c>
      <c r="D398" s="3">
        <f t="shared" si="6"/>
        <v>2</v>
      </c>
    </row>
    <row r="399" spans="1:4" x14ac:dyDescent="0.25">
      <c r="D399" s="3" t="str">
        <f t="shared" si="6"/>
        <v/>
      </c>
    </row>
    <row r="400" spans="1:4" x14ac:dyDescent="0.25">
      <c r="B400" s="1">
        <v>1</v>
      </c>
      <c r="C400" t="s">
        <v>152</v>
      </c>
      <c r="D400" s="3" t="str">
        <f t="shared" si="6"/>
        <v/>
      </c>
    </row>
    <row r="401" spans="1:4" x14ac:dyDescent="0.25">
      <c r="D401" s="3" t="str">
        <f t="shared" si="6"/>
        <v/>
      </c>
    </row>
    <row r="402" spans="1:4" x14ac:dyDescent="0.25">
      <c r="A402" t="s">
        <v>167</v>
      </c>
      <c r="D402" s="3">
        <f t="shared" si="6"/>
        <v>17</v>
      </c>
    </row>
    <row r="403" spans="1:4" x14ac:dyDescent="0.25">
      <c r="D403" s="3" t="str">
        <f t="shared" si="6"/>
        <v/>
      </c>
    </row>
    <row r="404" spans="1:4" x14ac:dyDescent="0.25">
      <c r="B404" s="1">
        <v>1</v>
      </c>
      <c r="C404" t="s">
        <v>152</v>
      </c>
      <c r="D404" s="3" t="str">
        <f t="shared" si="6"/>
        <v/>
      </c>
    </row>
    <row r="405" spans="1:4" x14ac:dyDescent="0.25">
      <c r="D405" s="3" t="str">
        <f t="shared" si="6"/>
        <v/>
      </c>
    </row>
    <row r="406" spans="1:4" x14ac:dyDescent="0.25">
      <c r="A406" t="s">
        <v>168</v>
      </c>
      <c r="D406" s="3">
        <f t="shared" si="6"/>
        <v>156</v>
      </c>
    </row>
    <row r="407" spans="1:4" x14ac:dyDescent="0.25">
      <c r="D407" s="3" t="str">
        <f t="shared" si="6"/>
        <v/>
      </c>
    </row>
    <row r="408" spans="1:4" x14ac:dyDescent="0.25">
      <c r="B408" s="1">
        <v>1</v>
      </c>
      <c r="C408" t="s">
        <v>152</v>
      </c>
      <c r="D408" s="3" t="str">
        <f t="shared" si="6"/>
        <v/>
      </c>
    </row>
    <row r="409" spans="1:4" x14ac:dyDescent="0.25">
      <c r="A409" t="s">
        <v>6</v>
      </c>
      <c r="B409" t="s">
        <v>169</v>
      </c>
      <c r="C409" t="s">
        <v>170</v>
      </c>
      <c r="D409" s="3" t="str">
        <f t="shared" si="6"/>
        <v/>
      </c>
    </row>
    <row r="410" spans="1:4" x14ac:dyDescent="0.25">
      <c r="A410" t="s">
        <v>171</v>
      </c>
      <c r="D410" s="3">
        <f t="shared" si="6"/>
        <v>2</v>
      </c>
    </row>
    <row r="411" spans="1:4" x14ac:dyDescent="0.25">
      <c r="D411" s="3" t="str">
        <f t="shared" si="6"/>
        <v/>
      </c>
    </row>
    <row r="412" spans="1:4" x14ac:dyDescent="0.25">
      <c r="B412" s="1">
        <v>1</v>
      </c>
      <c r="C412" t="s">
        <v>172</v>
      </c>
      <c r="D412" s="3" t="str">
        <f t="shared" si="6"/>
        <v/>
      </c>
    </row>
    <row r="413" spans="1:4" x14ac:dyDescent="0.25">
      <c r="A413" t="s">
        <v>6</v>
      </c>
      <c r="B413" t="s">
        <v>173</v>
      </c>
      <c r="C413" t="s">
        <v>174</v>
      </c>
      <c r="D413" s="3" t="str">
        <f t="shared" si="6"/>
        <v/>
      </c>
    </row>
    <row r="414" spans="1:4" x14ac:dyDescent="0.25">
      <c r="A414" t="s">
        <v>175</v>
      </c>
      <c r="D414" s="3">
        <f t="shared" si="6"/>
        <v>113</v>
      </c>
    </row>
    <row r="415" spans="1:4" x14ac:dyDescent="0.25">
      <c r="D415" s="3" t="str">
        <f t="shared" si="6"/>
        <v/>
      </c>
    </row>
    <row r="416" spans="1:4" x14ac:dyDescent="0.25">
      <c r="B416" s="1">
        <v>0.59799999999999998</v>
      </c>
      <c r="C416" t="s">
        <v>176</v>
      </c>
      <c r="D416" s="3" t="str">
        <f t="shared" si="6"/>
        <v/>
      </c>
    </row>
    <row r="417" spans="1:4" x14ac:dyDescent="0.25">
      <c r="B417" s="1">
        <v>0.377</v>
      </c>
      <c r="C417" t="s">
        <v>11</v>
      </c>
      <c r="D417" s="3" t="str">
        <f t="shared" si="6"/>
        <v/>
      </c>
    </row>
    <row r="418" spans="1:4" x14ac:dyDescent="0.25">
      <c r="D418" s="3" t="str">
        <f t="shared" si="6"/>
        <v/>
      </c>
    </row>
    <row r="419" spans="1:4" x14ac:dyDescent="0.25">
      <c r="A419" t="s">
        <v>177</v>
      </c>
      <c r="D419" s="3">
        <f t="shared" si="6"/>
        <v>3147</v>
      </c>
    </row>
    <row r="420" spans="1:4" x14ac:dyDescent="0.25">
      <c r="D420" s="3" t="str">
        <f t="shared" si="6"/>
        <v/>
      </c>
    </row>
    <row r="421" spans="1:4" x14ac:dyDescent="0.25">
      <c r="B421" s="1">
        <v>0.99399999999999999</v>
      </c>
      <c r="C421" t="s">
        <v>176</v>
      </c>
      <c r="D421" s="3" t="str">
        <f t="shared" si="6"/>
        <v/>
      </c>
    </row>
    <row r="422" spans="1:4" x14ac:dyDescent="0.25">
      <c r="B422" s="1">
        <v>2E-3</v>
      </c>
      <c r="C422" t="s">
        <v>11</v>
      </c>
      <c r="D422" s="3" t="str">
        <f t="shared" si="6"/>
        <v/>
      </c>
    </row>
    <row r="423" spans="1:4" x14ac:dyDescent="0.25">
      <c r="B423" s="1">
        <v>3.0000000000000001E-3</v>
      </c>
      <c r="C423" t="s">
        <v>63</v>
      </c>
      <c r="D423" s="3" t="str">
        <f t="shared" si="6"/>
        <v/>
      </c>
    </row>
    <row r="424" spans="1:4" x14ac:dyDescent="0.25">
      <c r="D424" s="3" t="str">
        <f t="shared" si="6"/>
        <v/>
      </c>
    </row>
    <row r="425" spans="1:4" x14ac:dyDescent="0.25">
      <c r="A425" t="s">
        <v>178</v>
      </c>
      <c r="D425" s="3">
        <f t="shared" si="6"/>
        <v>6</v>
      </c>
    </row>
    <row r="426" spans="1:4" x14ac:dyDescent="0.25">
      <c r="D426" s="3" t="str">
        <f t="shared" si="6"/>
        <v/>
      </c>
    </row>
    <row r="427" spans="1:4" x14ac:dyDescent="0.25">
      <c r="B427" s="1">
        <v>1</v>
      </c>
      <c r="C427" t="s">
        <v>15</v>
      </c>
      <c r="D427" s="3" t="str">
        <f t="shared" si="6"/>
        <v/>
      </c>
    </row>
    <row r="428" spans="1:4" x14ac:dyDescent="0.25">
      <c r="D428" s="3" t="str">
        <f t="shared" si="6"/>
        <v/>
      </c>
    </row>
    <row r="429" spans="1:4" x14ac:dyDescent="0.25">
      <c r="A429" t="s">
        <v>179</v>
      </c>
      <c r="D429" s="3">
        <f t="shared" si="6"/>
        <v>1</v>
      </c>
    </row>
    <row r="430" spans="1:4" x14ac:dyDescent="0.25">
      <c r="D430" s="3" t="str">
        <f t="shared" si="6"/>
        <v/>
      </c>
    </row>
    <row r="431" spans="1:4" x14ac:dyDescent="0.25">
      <c r="B431" s="1">
        <v>1</v>
      </c>
      <c r="C431" t="s">
        <v>9</v>
      </c>
      <c r="D431" s="3" t="str">
        <f t="shared" si="6"/>
        <v/>
      </c>
    </row>
    <row r="432" spans="1:4" x14ac:dyDescent="0.25">
      <c r="D432" s="3" t="str">
        <f t="shared" si="6"/>
        <v/>
      </c>
    </row>
    <row r="433" spans="1:4" x14ac:dyDescent="0.25">
      <c r="A433" t="s">
        <v>180</v>
      </c>
      <c r="D433" s="3">
        <f t="shared" si="6"/>
        <v>350</v>
      </c>
    </row>
    <row r="434" spans="1:4" x14ac:dyDescent="0.25">
      <c r="D434" s="3" t="str">
        <f t="shared" si="6"/>
        <v/>
      </c>
    </row>
    <row r="435" spans="1:4" x14ac:dyDescent="0.25">
      <c r="B435" s="1">
        <v>6.6000000000000003E-2</v>
      </c>
      <c r="C435" t="s">
        <v>9</v>
      </c>
      <c r="D435" s="3" t="str">
        <f t="shared" si="6"/>
        <v/>
      </c>
    </row>
    <row r="436" spans="1:4" x14ac:dyDescent="0.25">
      <c r="B436" s="1">
        <v>0.93300000000000005</v>
      </c>
      <c r="C436" t="s">
        <v>10</v>
      </c>
      <c r="D436" s="3" t="str">
        <f t="shared" si="6"/>
        <v/>
      </c>
    </row>
    <row r="437" spans="1:4" x14ac:dyDescent="0.25">
      <c r="D437" s="3" t="str">
        <f t="shared" si="6"/>
        <v/>
      </c>
    </row>
    <row r="438" spans="1:4" x14ac:dyDescent="0.25">
      <c r="A438" t="s">
        <v>181</v>
      </c>
      <c r="D438" s="3">
        <f t="shared" si="6"/>
        <v>3</v>
      </c>
    </row>
    <row r="439" spans="1:4" x14ac:dyDescent="0.25">
      <c r="D439" s="3" t="str">
        <f t="shared" si="6"/>
        <v/>
      </c>
    </row>
    <row r="440" spans="1:4" x14ac:dyDescent="0.25">
      <c r="B440" s="1">
        <v>1</v>
      </c>
      <c r="C440" t="s">
        <v>130</v>
      </c>
      <c r="D440" s="3" t="str">
        <f t="shared" si="6"/>
        <v/>
      </c>
    </row>
    <row r="441" spans="1:4" x14ac:dyDescent="0.25">
      <c r="D441" s="3" t="str">
        <f t="shared" si="6"/>
        <v/>
      </c>
    </row>
    <row r="442" spans="1:4" x14ac:dyDescent="0.25">
      <c r="A442" t="s">
        <v>182</v>
      </c>
      <c r="D442" s="3">
        <f t="shared" si="6"/>
        <v>57</v>
      </c>
    </row>
    <row r="443" spans="1:4" x14ac:dyDescent="0.25">
      <c r="D443" s="3" t="str">
        <f t="shared" si="6"/>
        <v/>
      </c>
    </row>
    <row r="444" spans="1:4" x14ac:dyDescent="0.25">
      <c r="B444" s="1">
        <v>1</v>
      </c>
      <c r="C444" t="s">
        <v>14</v>
      </c>
      <c r="D444" s="3" t="str">
        <f t="shared" si="6"/>
        <v/>
      </c>
    </row>
    <row r="445" spans="1:4" x14ac:dyDescent="0.25">
      <c r="D445" s="3" t="str">
        <f t="shared" si="6"/>
        <v/>
      </c>
    </row>
    <row r="446" spans="1:4" x14ac:dyDescent="0.25">
      <c r="A446" t="s">
        <v>183</v>
      </c>
      <c r="D446" s="3">
        <f t="shared" si="6"/>
        <v>16</v>
      </c>
    </row>
    <row r="447" spans="1:4" x14ac:dyDescent="0.25">
      <c r="D447" s="3" t="str">
        <f t="shared" si="6"/>
        <v/>
      </c>
    </row>
    <row r="448" spans="1:4" x14ac:dyDescent="0.25">
      <c r="B448" s="1">
        <v>1</v>
      </c>
      <c r="C448" t="s">
        <v>159</v>
      </c>
      <c r="D448" s="3" t="str">
        <f t="shared" si="6"/>
        <v/>
      </c>
    </row>
    <row r="449" spans="1:4" x14ac:dyDescent="0.25">
      <c r="D449" s="3" t="str">
        <f t="shared" si="6"/>
        <v/>
      </c>
    </row>
    <row r="450" spans="1:4" x14ac:dyDescent="0.25">
      <c r="A450" t="s">
        <v>184</v>
      </c>
      <c r="D450" s="3">
        <f t="shared" ref="D450:D513" si="7">IFERROR(HLOOKUP($A450,$F$3:$JL$4,2,FALSE),"")</f>
        <v>19</v>
      </c>
    </row>
    <row r="451" spans="1:4" x14ac:dyDescent="0.25">
      <c r="D451" s="3" t="str">
        <f t="shared" si="7"/>
        <v/>
      </c>
    </row>
    <row r="452" spans="1:4" x14ac:dyDescent="0.25">
      <c r="B452" s="1">
        <v>1</v>
      </c>
      <c r="C452" t="s">
        <v>159</v>
      </c>
      <c r="D452" s="3" t="str">
        <f t="shared" si="7"/>
        <v/>
      </c>
    </row>
    <row r="453" spans="1:4" x14ac:dyDescent="0.25">
      <c r="D453" s="3" t="str">
        <f t="shared" si="7"/>
        <v/>
      </c>
    </row>
    <row r="454" spans="1:4" x14ac:dyDescent="0.25">
      <c r="A454" t="s">
        <v>185</v>
      </c>
      <c r="D454" s="3">
        <f t="shared" si="7"/>
        <v>496</v>
      </c>
    </row>
    <row r="455" spans="1:4" x14ac:dyDescent="0.25">
      <c r="D455" s="3" t="str">
        <f t="shared" si="7"/>
        <v/>
      </c>
    </row>
    <row r="456" spans="1:4" x14ac:dyDescent="0.25">
      <c r="B456" s="1">
        <v>2.3E-2</v>
      </c>
      <c r="C456" t="s">
        <v>9</v>
      </c>
      <c r="D456" s="3" t="str">
        <f t="shared" si="7"/>
        <v/>
      </c>
    </row>
    <row r="457" spans="1:4" x14ac:dyDescent="0.25">
      <c r="B457" s="1">
        <v>6.0000000000000001E-3</v>
      </c>
      <c r="C457" t="s">
        <v>18</v>
      </c>
      <c r="D457" s="3" t="str">
        <f t="shared" si="7"/>
        <v/>
      </c>
    </row>
    <row r="458" spans="1:4" x14ac:dyDescent="0.25">
      <c r="B458" s="1">
        <v>0.28699999999999998</v>
      </c>
      <c r="C458" t="s">
        <v>159</v>
      </c>
      <c r="D458" s="3" t="str">
        <f t="shared" si="7"/>
        <v/>
      </c>
    </row>
    <row r="459" spans="1:4" x14ac:dyDescent="0.25">
      <c r="B459" s="1">
        <v>0.02</v>
      </c>
      <c r="C459" t="s">
        <v>10</v>
      </c>
      <c r="D459" s="3" t="str">
        <f t="shared" si="7"/>
        <v/>
      </c>
    </row>
    <row r="460" spans="1:4" x14ac:dyDescent="0.25">
      <c r="B460" s="1">
        <v>0.11600000000000001</v>
      </c>
      <c r="C460" t="s">
        <v>11</v>
      </c>
      <c r="D460" s="3" t="str">
        <f t="shared" si="7"/>
        <v/>
      </c>
    </row>
    <row r="461" spans="1:4" x14ac:dyDescent="0.25">
      <c r="B461" s="1">
        <v>0.01</v>
      </c>
      <c r="C461" t="s">
        <v>14</v>
      </c>
      <c r="D461" s="3" t="str">
        <f t="shared" si="7"/>
        <v/>
      </c>
    </row>
    <row r="462" spans="1:4" x14ac:dyDescent="0.25">
      <c r="B462" s="1">
        <v>0.08</v>
      </c>
      <c r="C462" t="s">
        <v>15</v>
      </c>
      <c r="D462" s="3" t="str">
        <f t="shared" si="7"/>
        <v/>
      </c>
    </row>
    <row r="463" spans="1:4" x14ac:dyDescent="0.25">
      <c r="B463" s="1">
        <v>0.44900000000000001</v>
      </c>
      <c r="C463" t="s">
        <v>50</v>
      </c>
      <c r="D463" s="3" t="str">
        <f t="shared" si="7"/>
        <v/>
      </c>
    </row>
    <row r="464" spans="1:4" x14ac:dyDescent="0.25">
      <c r="B464" s="1">
        <v>4.0000000000000001E-3</v>
      </c>
      <c r="C464" t="s">
        <v>63</v>
      </c>
      <c r="D464" s="3" t="str">
        <f t="shared" si="7"/>
        <v/>
      </c>
    </row>
    <row r="465" spans="1:4" x14ac:dyDescent="0.25">
      <c r="D465" s="3" t="str">
        <f t="shared" si="7"/>
        <v/>
      </c>
    </row>
    <row r="466" spans="1:4" x14ac:dyDescent="0.25">
      <c r="A466" t="s">
        <v>186</v>
      </c>
      <c r="D466" s="3">
        <f t="shared" si="7"/>
        <v>30</v>
      </c>
    </row>
    <row r="467" spans="1:4" x14ac:dyDescent="0.25">
      <c r="D467" s="3" t="str">
        <f t="shared" si="7"/>
        <v/>
      </c>
    </row>
    <row r="468" spans="1:4" x14ac:dyDescent="0.25">
      <c r="B468" s="1">
        <v>0.38600000000000001</v>
      </c>
      <c r="C468" t="s">
        <v>9</v>
      </c>
      <c r="D468" s="3" t="str">
        <f t="shared" si="7"/>
        <v/>
      </c>
    </row>
    <row r="469" spans="1:4" x14ac:dyDescent="0.25">
      <c r="B469" s="1">
        <v>0.443</v>
      </c>
      <c r="C469" t="s">
        <v>10</v>
      </c>
      <c r="D469" s="3" t="str">
        <f t="shared" si="7"/>
        <v/>
      </c>
    </row>
    <row r="470" spans="1:4" x14ac:dyDescent="0.25">
      <c r="B470" s="1">
        <v>0.16900000000000001</v>
      </c>
      <c r="C470" t="s">
        <v>11</v>
      </c>
      <c r="D470" s="3" t="str">
        <f t="shared" si="7"/>
        <v/>
      </c>
    </row>
    <row r="471" spans="1:4" x14ac:dyDescent="0.25">
      <c r="D471" s="3" t="str">
        <f t="shared" si="7"/>
        <v/>
      </c>
    </row>
    <row r="472" spans="1:4" x14ac:dyDescent="0.25">
      <c r="A472" t="s">
        <v>187</v>
      </c>
      <c r="D472" s="3">
        <f t="shared" si="7"/>
        <v>1333</v>
      </c>
    </row>
    <row r="473" spans="1:4" x14ac:dyDescent="0.25">
      <c r="D473" s="3" t="str">
        <f t="shared" si="7"/>
        <v/>
      </c>
    </row>
    <row r="474" spans="1:4" x14ac:dyDescent="0.25">
      <c r="B474" s="1">
        <v>3.0000000000000001E-3</v>
      </c>
      <c r="C474" t="s">
        <v>20</v>
      </c>
      <c r="D474" s="3" t="str">
        <f t="shared" si="7"/>
        <v/>
      </c>
    </row>
    <row r="475" spans="1:4" x14ac:dyDescent="0.25">
      <c r="B475" s="1">
        <v>9.0999999999999998E-2</v>
      </c>
      <c r="C475" t="s">
        <v>9</v>
      </c>
      <c r="D475" s="3" t="str">
        <f t="shared" si="7"/>
        <v/>
      </c>
    </row>
    <row r="476" spans="1:4" x14ac:dyDescent="0.25">
      <c r="B476" s="1">
        <v>3.0000000000000001E-3</v>
      </c>
      <c r="C476" t="s">
        <v>135</v>
      </c>
      <c r="D476" s="3" t="str">
        <f t="shared" si="7"/>
        <v/>
      </c>
    </row>
    <row r="477" spans="1:4" x14ac:dyDescent="0.25">
      <c r="B477" s="1">
        <v>5.0000000000000001E-3</v>
      </c>
      <c r="C477" t="s">
        <v>18</v>
      </c>
      <c r="D477" s="3" t="str">
        <f t="shared" si="7"/>
        <v/>
      </c>
    </row>
    <row r="478" spans="1:4" x14ac:dyDescent="0.25">
      <c r="B478" s="1">
        <v>5.0000000000000001E-3</v>
      </c>
      <c r="C478" t="s">
        <v>188</v>
      </c>
      <c r="D478" s="3" t="str">
        <f t="shared" si="7"/>
        <v/>
      </c>
    </row>
    <row r="479" spans="1:4" x14ac:dyDescent="0.25">
      <c r="B479" s="1">
        <v>3.2000000000000001E-2</v>
      </c>
      <c r="C479" t="s">
        <v>36</v>
      </c>
      <c r="D479" s="3" t="str">
        <f t="shared" si="7"/>
        <v/>
      </c>
    </row>
    <row r="480" spans="1:4" x14ac:dyDescent="0.25">
      <c r="B480" s="1">
        <v>0.379</v>
      </c>
      <c r="C480" t="s">
        <v>10</v>
      </c>
      <c r="D480" s="3" t="str">
        <f t="shared" si="7"/>
        <v/>
      </c>
    </row>
    <row r="481" spans="1:4" x14ac:dyDescent="0.25">
      <c r="B481" s="1">
        <v>7.0000000000000001E-3</v>
      </c>
      <c r="C481" t="s">
        <v>11</v>
      </c>
      <c r="D481" s="3" t="str">
        <f t="shared" si="7"/>
        <v/>
      </c>
    </row>
    <row r="482" spans="1:4" x14ac:dyDescent="0.25">
      <c r="B482" s="1">
        <v>0.45400000000000001</v>
      </c>
      <c r="C482" t="s">
        <v>15</v>
      </c>
      <c r="D482" s="3" t="str">
        <f t="shared" si="7"/>
        <v/>
      </c>
    </row>
    <row r="483" spans="1:4" x14ac:dyDescent="0.25">
      <c r="B483" s="1">
        <v>1.0999999999999999E-2</v>
      </c>
      <c r="C483" t="s">
        <v>50</v>
      </c>
      <c r="D483" s="3" t="str">
        <f t="shared" si="7"/>
        <v/>
      </c>
    </row>
    <row r="484" spans="1:4" x14ac:dyDescent="0.25">
      <c r="B484" s="1">
        <v>2E-3</v>
      </c>
      <c r="C484" t="s">
        <v>189</v>
      </c>
      <c r="D484" s="3" t="str">
        <f t="shared" si="7"/>
        <v/>
      </c>
    </row>
    <row r="485" spans="1:4" x14ac:dyDescent="0.25">
      <c r="B485" s="1">
        <v>1E-3</v>
      </c>
      <c r="C485" t="s">
        <v>63</v>
      </c>
      <c r="D485" s="3" t="str">
        <f t="shared" si="7"/>
        <v/>
      </c>
    </row>
    <row r="486" spans="1:4" x14ac:dyDescent="0.25">
      <c r="D486" s="3" t="str">
        <f t="shared" si="7"/>
        <v/>
      </c>
    </row>
    <row r="487" spans="1:4" x14ac:dyDescent="0.25">
      <c r="A487" t="s">
        <v>190</v>
      </c>
      <c r="D487" s="3">
        <f t="shared" si="7"/>
        <v>1567</v>
      </c>
    </row>
    <row r="488" spans="1:4" x14ac:dyDescent="0.25">
      <c r="D488" s="3" t="str">
        <f t="shared" si="7"/>
        <v/>
      </c>
    </row>
    <row r="489" spans="1:4" x14ac:dyDescent="0.25">
      <c r="B489" s="1">
        <v>1E-3</v>
      </c>
      <c r="C489" t="s">
        <v>9</v>
      </c>
      <c r="D489" s="3" t="str">
        <f t="shared" si="7"/>
        <v/>
      </c>
    </row>
    <row r="490" spans="1:4" x14ac:dyDescent="0.25">
      <c r="B490" s="1">
        <v>5.0000000000000001E-3</v>
      </c>
      <c r="C490" t="s">
        <v>18</v>
      </c>
      <c r="D490" s="3" t="str">
        <f t="shared" si="7"/>
        <v/>
      </c>
    </row>
    <row r="491" spans="1:4" x14ac:dyDescent="0.25">
      <c r="B491" s="1">
        <v>6.0000000000000001E-3</v>
      </c>
      <c r="C491" t="s">
        <v>36</v>
      </c>
      <c r="D491" s="3" t="str">
        <f t="shared" si="7"/>
        <v/>
      </c>
    </row>
    <row r="492" spans="1:4" x14ac:dyDescent="0.25">
      <c r="B492" s="1">
        <v>0.47299999999999998</v>
      </c>
      <c r="C492" t="s">
        <v>10</v>
      </c>
      <c r="D492" s="3" t="str">
        <f t="shared" si="7"/>
        <v/>
      </c>
    </row>
    <row r="493" spans="1:4" x14ac:dyDescent="0.25">
      <c r="B493" s="1">
        <v>0.48399999999999999</v>
      </c>
      <c r="C493" t="s">
        <v>11</v>
      </c>
      <c r="D493" s="3" t="str">
        <f t="shared" si="7"/>
        <v/>
      </c>
    </row>
    <row r="494" spans="1:4" x14ac:dyDescent="0.25">
      <c r="B494" s="1">
        <v>1.7999999999999999E-2</v>
      </c>
      <c r="C494" t="s">
        <v>15</v>
      </c>
      <c r="D494" s="3" t="str">
        <f t="shared" si="7"/>
        <v/>
      </c>
    </row>
    <row r="495" spans="1:4" x14ac:dyDescent="0.25">
      <c r="B495" s="1">
        <v>5.0000000000000001E-3</v>
      </c>
      <c r="C495" t="s">
        <v>50</v>
      </c>
      <c r="D495" s="3" t="str">
        <f t="shared" si="7"/>
        <v/>
      </c>
    </row>
    <row r="496" spans="1:4" x14ac:dyDescent="0.25">
      <c r="B496" s="1">
        <v>1E-3</v>
      </c>
      <c r="C496" t="s">
        <v>58</v>
      </c>
      <c r="D496" s="3" t="str">
        <f t="shared" si="7"/>
        <v/>
      </c>
    </row>
    <row r="497" spans="1:4" x14ac:dyDescent="0.25">
      <c r="B497" s="1">
        <v>3.0000000000000001E-3</v>
      </c>
      <c r="C497" t="s">
        <v>63</v>
      </c>
      <c r="D497" s="3" t="str">
        <f t="shared" si="7"/>
        <v/>
      </c>
    </row>
    <row r="498" spans="1:4" x14ac:dyDescent="0.25">
      <c r="D498" s="3" t="str">
        <f t="shared" si="7"/>
        <v/>
      </c>
    </row>
    <row r="499" spans="1:4" x14ac:dyDescent="0.25">
      <c r="A499" t="s">
        <v>191</v>
      </c>
      <c r="D499" s="3">
        <f t="shared" si="7"/>
        <v>16</v>
      </c>
    </row>
    <row r="500" spans="1:4" x14ac:dyDescent="0.25">
      <c r="D500" s="3" t="str">
        <f t="shared" si="7"/>
        <v/>
      </c>
    </row>
    <row r="501" spans="1:4" x14ac:dyDescent="0.25">
      <c r="B501" s="1">
        <v>1</v>
      </c>
      <c r="C501" t="s">
        <v>15</v>
      </c>
      <c r="D501" s="3" t="str">
        <f t="shared" si="7"/>
        <v/>
      </c>
    </row>
    <row r="502" spans="1:4" x14ac:dyDescent="0.25">
      <c r="D502" s="3" t="str">
        <f t="shared" si="7"/>
        <v/>
      </c>
    </row>
    <row r="503" spans="1:4" x14ac:dyDescent="0.25">
      <c r="A503" t="s">
        <v>192</v>
      </c>
      <c r="D503" s="3">
        <f t="shared" si="7"/>
        <v>60</v>
      </c>
    </row>
    <row r="504" spans="1:4" x14ac:dyDescent="0.25">
      <c r="D504" s="3" t="str">
        <f t="shared" si="7"/>
        <v/>
      </c>
    </row>
    <row r="505" spans="1:4" x14ac:dyDescent="0.25">
      <c r="B505" s="1">
        <v>0.03</v>
      </c>
      <c r="C505" t="s">
        <v>9</v>
      </c>
      <c r="D505" s="3" t="str">
        <f t="shared" si="7"/>
        <v/>
      </c>
    </row>
    <row r="506" spans="1:4" x14ac:dyDescent="0.25">
      <c r="B506" s="1">
        <v>0.82099999999999995</v>
      </c>
      <c r="C506" t="s">
        <v>10</v>
      </c>
      <c r="D506" s="3" t="str">
        <f t="shared" si="7"/>
        <v/>
      </c>
    </row>
    <row r="507" spans="1:4" x14ac:dyDescent="0.25">
      <c r="B507" s="1">
        <v>0.111</v>
      </c>
      <c r="C507" t="s">
        <v>13</v>
      </c>
      <c r="D507" s="3" t="str">
        <f t="shared" si="7"/>
        <v/>
      </c>
    </row>
    <row r="508" spans="1:4" x14ac:dyDescent="0.25">
      <c r="B508" s="1">
        <v>3.6999999999999998E-2</v>
      </c>
      <c r="C508" t="s">
        <v>50</v>
      </c>
      <c r="D508" s="3" t="str">
        <f t="shared" si="7"/>
        <v/>
      </c>
    </row>
    <row r="509" spans="1:4" x14ac:dyDescent="0.25">
      <c r="D509" s="3" t="str">
        <f t="shared" si="7"/>
        <v/>
      </c>
    </row>
    <row r="510" spans="1:4" x14ac:dyDescent="0.25">
      <c r="A510" t="s">
        <v>193</v>
      </c>
      <c r="D510" s="3">
        <f t="shared" si="7"/>
        <v>1468</v>
      </c>
    </row>
    <row r="511" spans="1:4" x14ac:dyDescent="0.25">
      <c r="D511" s="3" t="str">
        <f t="shared" si="7"/>
        <v/>
      </c>
    </row>
    <row r="512" spans="1:4" x14ac:dyDescent="0.25">
      <c r="B512" s="1">
        <v>6.0000000000000001E-3</v>
      </c>
      <c r="C512" t="s">
        <v>9</v>
      </c>
      <c r="D512" s="3" t="str">
        <f t="shared" si="7"/>
        <v/>
      </c>
    </row>
    <row r="513" spans="1:4" x14ac:dyDescent="0.25">
      <c r="B513" s="1">
        <v>0.98799999999999999</v>
      </c>
      <c r="C513" t="s">
        <v>10</v>
      </c>
      <c r="D513" s="3" t="str">
        <f t="shared" si="7"/>
        <v/>
      </c>
    </row>
    <row r="514" spans="1:4" x14ac:dyDescent="0.25">
      <c r="B514" s="1">
        <v>2E-3</v>
      </c>
      <c r="C514" t="s">
        <v>13</v>
      </c>
      <c r="D514" s="3" t="str">
        <f t="shared" ref="D514:D577" si="8">IFERROR(HLOOKUP($A514,$F$3:$JL$4,2,FALSE),"")</f>
        <v/>
      </c>
    </row>
    <row r="515" spans="1:4" x14ac:dyDescent="0.25">
      <c r="B515" s="1">
        <v>2E-3</v>
      </c>
      <c r="C515" t="s">
        <v>50</v>
      </c>
      <c r="D515" s="3" t="str">
        <f t="shared" si="8"/>
        <v/>
      </c>
    </row>
    <row r="516" spans="1:4" x14ac:dyDescent="0.25">
      <c r="B516" s="1">
        <v>1E-3</v>
      </c>
      <c r="C516" t="s">
        <v>63</v>
      </c>
      <c r="D516" s="3" t="str">
        <f t="shared" si="8"/>
        <v/>
      </c>
    </row>
    <row r="517" spans="1:4" x14ac:dyDescent="0.25">
      <c r="D517" s="3" t="str">
        <f t="shared" si="8"/>
        <v/>
      </c>
    </row>
    <row r="518" spans="1:4" x14ac:dyDescent="0.25">
      <c r="A518" t="s">
        <v>194</v>
      </c>
      <c r="D518" s="3">
        <f t="shared" si="8"/>
        <v>56</v>
      </c>
    </row>
    <row r="519" spans="1:4" x14ac:dyDescent="0.25">
      <c r="D519" s="3" t="str">
        <f t="shared" si="8"/>
        <v/>
      </c>
    </row>
    <row r="520" spans="1:4" x14ac:dyDescent="0.25">
      <c r="B520" s="1">
        <v>0.55000000000000004</v>
      </c>
      <c r="C520" t="s">
        <v>9</v>
      </c>
      <c r="D520" s="3" t="str">
        <f t="shared" si="8"/>
        <v/>
      </c>
    </row>
    <row r="521" spans="1:4" x14ac:dyDescent="0.25">
      <c r="B521" s="1">
        <v>6.8000000000000005E-2</v>
      </c>
      <c r="C521" t="s">
        <v>36</v>
      </c>
      <c r="D521" s="3" t="str">
        <f t="shared" si="8"/>
        <v/>
      </c>
    </row>
    <row r="522" spans="1:4" x14ac:dyDescent="0.25">
      <c r="B522" s="1">
        <v>0.20699999999999999</v>
      </c>
      <c r="C522" t="s">
        <v>15</v>
      </c>
      <c r="D522" s="3" t="str">
        <f t="shared" si="8"/>
        <v/>
      </c>
    </row>
    <row r="523" spans="1:4" x14ac:dyDescent="0.25">
      <c r="B523" s="1">
        <v>0.17299999999999999</v>
      </c>
      <c r="C523" t="s">
        <v>50</v>
      </c>
      <c r="D523" s="3" t="str">
        <f t="shared" si="8"/>
        <v/>
      </c>
    </row>
    <row r="524" spans="1:4" x14ac:dyDescent="0.25">
      <c r="D524" s="3" t="str">
        <f t="shared" si="8"/>
        <v/>
      </c>
    </row>
    <row r="525" spans="1:4" x14ac:dyDescent="0.25">
      <c r="A525" t="s">
        <v>195</v>
      </c>
      <c r="D525" s="3">
        <f t="shared" si="8"/>
        <v>680</v>
      </c>
    </row>
    <row r="526" spans="1:4" x14ac:dyDescent="0.25">
      <c r="D526" s="3" t="str">
        <f t="shared" si="8"/>
        <v/>
      </c>
    </row>
    <row r="527" spans="1:4" x14ac:dyDescent="0.25">
      <c r="B527" s="1">
        <v>0.998</v>
      </c>
      <c r="C527" t="s">
        <v>159</v>
      </c>
      <c r="D527" s="3" t="str">
        <f t="shared" si="8"/>
        <v/>
      </c>
    </row>
    <row r="528" spans="1:4" x14ac:dyDescent="0.25">
      <c r="B528" s="1">
        <v>1E-3</v>
      </c>
      <c r="C528" t="s">
        <v>63</v>
      </c>
      <c r="D528" s="3" t="str">
        <f t="shared" si="8"/>
        <v/>
      </c>
    </row>
    <row r="529" spans="1:4" x14ac:dyDescent="0.25">
      <c r="D529" s="3" t="str">
        <f t="shared" si="8"/>
        <v/>
      </c>
    </row>
    <row r="530" spans="1:4" x14ac:dyDescent="0.25">
      <c r="A530" t="s">
        <v>196</v>
      </c>
      <c r="D530" s="3">
        <f t="shared" si="8"/>
        <v>7</v>
      </c>
    </row>
    <row r="531" spans="1:4" x14ac:dyDescent="0.25">
      <c r="D531" s="3" t="str">
        <f t="shared" si="8"/>
        <v/>
      </c>
    </row>
    <row r="532" spans="1:4" x14ac:dyDescent="0.25">
      <c r="B532" s="1">
        <v>0.105</v>
      </c>
      <c r="C532" t="s">
        <v>9</v>
      </c>
      <c r="D532" s="3" t="str">
        <f t="shared" si="8"/>
        <v/>
      </c>
    </row>
    <row r="533" spans="1:4" x14ac:dyDescent="0.25">
      <c r="B533" s="1">
        <v>0.53200000000000003</v>
      </c>
      <c r="C533" t="s">
        <v>18</v>
      </c>
      <c r="D533" s="3" t="str">
        <f t="shared" si="8"/>
        <v/>
      </c>
    </row>
    <row r="534" spans="1:4" x14ac:dyDescent="0.25">
      <c r="B534" s="1">
        <v>0.36099999999999999</v>
      </c>
      <c r="C534" t="s">
        <v>15</v>
      </c>
      <c r="D534" s="3" t="str">
        <f t="shared" si="8"/>
        <v/>
      </c>
    </row>
    <row r="535" spans="1:4" x14ac:dyDescent="0.25">
      <c r="D535" s="3" t="str">
        <f t="shared" si="8"/>
        <v/>
      </c>
    </row>
    <row r="536" spans="1:4" x14ac:dyDescent="0.25">
      <c r="A536" t="s">
        <v>197</v>
      </c>
      <c r="D536" s="3">
        <f t="shared" si="8"/>
        <v>214</v>
      </c>
    </row>
    <row r="537" spans="1:4" x14ac:dyDescent="0.25">
      <c r="D537" s="3" t="str">
        <f t="shared" si="8"/>
        <v/>
      </c>
    </row>
    <row r="538" spans="1:4" x14ac:dyDescent="0.25">
      <c r="B538" s="1">
        <v>0.36699999999999999</v>
      </c>
      <c r="C538" t="s">
        <v>9</v>
      </c>
      <c r="D538" s="3" t="str">
        <f t="shared" si="8"/>
        <v/>
      </c>
    </row>
    <row r="539" spans="1:4" x14ac:dyDescent="0.25">
      <c r="B539" s="1">
        <v>7.3999999999999996E-2</v>
      </c>
      <c r="C539" t="s">
        <v>10</v>
      </c>
      <c r="D539" s="3" t="str">
        <f t="shared" si="8"/>
        <v/>
      </c>
    </row>
    <row r="540" spans="1:4" x14ac:dyDescent="0.25">
      <c r="B540" s="1">
        <v>0.36</v>
      </c>
      <c r="C540" t="s">
        <v>15</v>
      </c>
      <c r="D540" s="3" t="str">
        <f t="shared" si="8"/>
        <v/>
      </c>
    </row>
    <row r="541" spans="1:4" x14ac:dyDescent="0.25">
      <c r="B541" s="1">
        <v>0.19700000000000001</v>
      </c>
      <c r="C541" t="s">
        <v>50</v>
      </c>
      <c r="D541" s="3" t="str">
        <f t="shared" si="8"/>
        <v/>
      </c>
    </row>
    <row r="542" spans="1:4" x14ac:dyDescent="0.25">
      <c r="D542" s="3" t="str">
        <f t="shared" si="8"/>
        <v/>
      </c>
    </row>
    <row r="543" spans="1:4" x14ac:dyDescent="0.25">
      <c r="A543" t="s">
        <v>198</v>
      </c>
      <c r="D543" s="3">
        <f t="shared" si="8"/>
        <v>2</v>
      </c>
    </row>
    <row r="544" spans="1:4" x14ac:dyDescent="0.25">
      <c r="D544" s="3" t="str">
        <f t="shared" si="8"/>
        <v/>
      </c>
    </row>
    <row r="545" spans="1:4" x14ac:dyDescent="0.25">
      <c r="B545" s="1">
        <v>1</v>
      </c>
      <c r="C545" t="s">
        <v>26</v>
      </c>
      <c r="D545" s="3" t="str">
        <f t="shared" si="8"/>
        <v/>
      </c>
    </row>
    <row r="546" spans="1:4" x14ac:dyDescent="0.25">
      <c r="D546" s="3" t="str">
        <f t="shared" si="8"/>
        <v/>
      </c>
    </row>
    <row r="547" spans="1:4" x14ac:dyDescent="0.25">
      <c r="A547" t="s">
        <v>199</v>
      </c>
      <c r="D547" s="3">
        <f t="shared" si="8"/>
        <v>73</v>
      </c>
    </row>
    <row r="548" spans="1:4" x14ac:dyDescent="0.25">
      <c r="D548" s="3" t="str">
        <f t="shared" si="8"/>
        <v/>
      </c>
    </row>
    <row r="549" spans="1:4" x14ac:dyDescent="0.25">
      <c r="B549" s="1">
        <v>0.54</v>
      </c>
      <c r="C549" t="s">
        <v>9</v>
      </c>
      <c r="D549" s="3" t="str">
        <f t="shared" si="8"/>
        <v/>
      </c>
    </row>
    <row r="550" spans="1:4" x14ac:dyDescent="0.25">
      <c r="B550" s="1">
        <v>0.45900000000000002</v>
      </c>
      <c r="C550" t="s">
        <v>10</v>
      </c>
      <c r="D550" s="3" t="str">
        <f t="shared" si="8"/>
        <v/>
      </c>
    </row>
    <row r="551" spans="1:4" x14ac:dyDescent="0.25">
      <c r="D551" s="3" t="str">
        <f t="shared" si="8"/>
        <v/>
      </c>
    </row>
    <row r="552" spans="1:4" x14ac:dyDescent="0.25">
      <c r="A552" t="s">
        <v>200</v>
      </c>
      <c r="D552" s="3">
        <f t="shared" si="8"/>
        <v>63</v>
      </c>
    </row>
    <row r="553" spans="1:4" x14ac:dyDescent="0.25">
      <c r="D553" s="3" t="str">
        <f t="shared" si="8"/>
        <v/>
      </c>
    </row>
    <row r="554" spans="1:4" x14ac:dyDescent="0.25">
      <c r="B554" s="1">
        <v>0.54300000000000004</v>
      </c>
      <c r="C554" t="s">
        <v>9</v>
      </c>
      <c r="D554" s="3" t="str">
        <f t="shared" si="8"/>
        <v/>
      </c>
    </row>
    <row r="555" spans="1:4" x14ac:dyDescent="0.25">
      <c r="B555" s="1">
        <v>0.45600000000000002</v>
      </c>
      <c r="C555" t="s">
        <v>10</v>
      </c>
      <c r="D555" s="3" t="str">
        <f t="shared" si="8"/>
        <v/>
      </c>
    </row>
    <row r="556" spans="1:4" x14ac:dyDescent="0.25">
      <c r="D556" s="3" t="str">
        <f t="shared" si="8"/>
        <v/>
      </c>
    </row>
    <row r="557" spans="1:4" x14ac:dyDescent="0.25">
      <c r="A557" t="s">
        <v>201</v>
      </c>
      <c r="D557" s="3">
        <f t="shared" si="8"/>
        <v>13</v>
      </c>
    </row>
    <row r="558" spans="1:4" x14ac:dyDescent="0.25">
      <c r="D558" s="3" t="str">
        <f t="shared" si="8"/>
        <v/>
      </c>
    </row>
    <row r="559" spans="1:4" x14ac:dyDescent="0.25">
      <c r="B559" s="1">
        <v>0.27300000000000002</v>
      </c>
      <c r="C559" t="s">
        <v>9</v>
      </c>
      <c r="D559" s="3" t="str">
        <f t="shared" si="8"/>
        <v/>
      </c>
    </row>
    <row r="560" spans="1:4" x14ac:dyDescent="0.25">
      <c r="B560" s="1">
        <v>0.72599999999999998</v>
      </c>
      <c r="C560" t="s">
        <v>36</v>
      </c>
      <c r="D560" s="3" t="str">
        <f t="shared" si="8"/>
        <v/>
      </c>
    </row>
    <row r="561" spans="1:4" x14ac:dyDescent="0.25">
      <c r="D561" s="3" t="str">
        <f t="shared" si="8"/>
        <v/>
      </c>
    </row>
    <row r="562" spans="1:4" x14ac:dyDescent="0.25">
      <c r="A562" t="s">
        <v>202</v>
      </c>
      <c r="D562" s="3">
        <f t="shared" si="8"/>
        <v>5</v>
      </c>
    </row>
    <row r="563" spans="1:4" x14ac:dyDescent="0.25">
      <c r="D563" s="3" t="str">
        <f t="shared" si="8"/>
        <v/>
      </c>
    </row>
    <row r="564" spans="1:4" x14ac:dyDescent="0.25">
      <c r="B564" s="1">
        <v>1</v>
      </c>
      <c r="C564" t="s">
        <v>9</v>
      </c>
      <c r="D564" s="3" t="str">
        <f t="shared" si="8"/>
        <v/>
      </c>
    </row>
    <row r="565" spans="1:4" x14ac:dyDescent="0.25">
      <c r="D565" s="3" t="str">
        <f t="shared" si="8"/>
        <v/>
      </c>
    </row>
    <row r="566" spans="1:4" x14ac:dyDescent="0.25">
      <c r="A566" t="s">
        <v>203</v>
      </c>
      <c r="D566" s="3">
        <f t="shared" si="8"/>
        <v>23</v>
      </c>
    </row>
    <row r="567" spans="1:4" x14ac:dyDescent="0.25">
      <c r="D567" s="3" t="str">
        <f t="shared" si="8"/>
        <v/>
      </c>
    </row>
    <row r="568" spans="1:4" x14ac:dyDescent="0.25">
      <c r="B568" s="1">
        <v>0.51900000000000002</v>
      </c>
      <c r="C568" t="s">
        <v>9</v>
      </c>
      <c r="D568" s="3" t="str">
        <f t="shared" si="8"/>
        <v/>
      </c>
    </row>
    <row r="569" spans="1:4" x14ac:dyDescent="0.25">
      <c r="B569" s="1">
        <v>0.48</v>
      </c>
      <c r="C569" t="s">
        <v>10</v>
      </c>
      <c r="D569" s="3" t="str">
        <f t="shared" si="8"/>
        <v/>
      </c>
    </row>
    <row r="570" spans="1:4" x14ac:dyDescent="0.25">
      <c r="D570" s="3" t="str">
        <f t="shared" si="8"/>
        <v/>
      </c>
    </row>
    <row r="571" spans="1:4" x14ac:dyDescent="0.25">
      <c r="A571" t="s">
        <v>204</v>
      </c>
      <c r="D571" s="3">
        <f t="shared" si="8"/>
        <v>36</v>
      </c>
    </row>
    <row r="572" spans="1:4" x14ac:dyDescent="0.25">
      <c r="D572" s="3" t="str">
        <f t="shared" si="8"/>
        <v/>
      </c>
    </row>
    <row r="573" spans="1:4" x14ac:dyDescent="0.25">
      <c r="B573" s="1">
        <v>0.26800000000000002</v>
      </c>
      <c r="C573" t="s">
        <v>26</v>
      </c>
      <c r="D573" s="3" t="str">
        <f t="shared" si="8"/>
        <v/>
      </c>
    </row>
    <row r="574" spans="1:4" x14ac:dyDescent="0.25">
      <c r="B574" s="1">
        <v>0.73099999999999998</v>
      </c>
      <c r="C574" t="s">
        <v>15</v>
      </c>
      <c r="D574" s="3" t="str">
        <f t="shared" si="8"/>
        <v/>
      </c>
    </row>
    <row r="575" spans="1:4" x14ac:dyDescent="0.25">
      <c r="D575" s="3" t="str">
        <f t="shared" si="8"/>
        <v/>
      </c>
    </row>
    <row r="576" spans="1:4" x14ac:dyDescent="0.25">
      <c r="A576" t="s">
        <v>205</v>
      </c>
      <c r="D576" s="3">
        <f t="shared" si="8"/>
        <v>563</v>
      </c>
    </row>
    <row r="577" spans="1:4" x14ac:dyDescent="0.25">
      <c r="D577" s="3" t="str">
        <f t="shared" si="8"/>
        <v/>
      </c>
    </row>
    <row r="578" spans="1:4" x14ac:dyDescent="0.25">
      <c r="B578" s="1">
        <v>0.47299999999999998</v>
      </c>
      <c r="C578" t="s">
        <v>9</v>
      </c>
      <c r="D578" s="3" t="str">
        <f t="shared" ref="D578:D641" si="9">IFERROR(HLOOKUP($A578,$F$3:$JL$4,2,FALSE),"")</f>
        <v/>
      </c>
    </row>
    <row r="579" spans="1:4" x14ac:dyDescent="0.25">
      <c r="B579" s="1">
        <v>8.9999999999999993E-3</v>
      </c>
      <c r="C579" t="s">
        <v>36</v>
      </c>
      <c r="D579" s="3" t="str">
        <f t="shared" si="9"/>
        <v/>
      </c>
    </row>
    <row r="580" spans="1:4" x14ac:dyDescent="0.25">
      <c r="B580" s="1">
        <v>0.441</v>
      </c>
      <c r="C580" t="s">
        <v>10</v>
      </c>
      <c r="D580" s="3" t="str">
        <f t="shared" si="9"/>
        <v/>
      </c>
    </row>
    <row r="581" spans="1:4" x14ac:dyDescent="0.25">
      <c r="B581" s="1">
        <v>4.5999999999999999E-2</v>
      </c>
      <c r="C581" t="s">
        <v>13</v>
      </c>
      <c r="D581" s="3" t="str">
        <f t="shared" si="9"/>
        <v/>
      </c>
    </row>
    <row r="582" spans="1:4" x14ac:dyDescent="0.25">
      <c r="B582" s="1">
        <v>1.2999999999999999E-2</v>
      </c>
      <c r="C582" t="s">
        <v>14</v>
      </c>
      <c r="D582" s="3" t="str">
        <f t="shared" si="9"/>
        <v/>
      </c>
    </row>
    <row r="583" spans="1:4" x14ac:dyDescent="0.25">
      <c r="B583" s="1">
        <v>1.4999999999999999E-2</v>
      </c>
      <c r="C583" t="s">
        <v>15</v>
      </c>
      <c r="D583" s="3" t="str">
        <f t="shared" si="9"/>
        <v/>
      </c>
    </row>
    <row r="584" spans="1:4" x14ac:dyDescent="0.25">
      <c r="A584" t="s">
        <v>6</v>
      </c>
      <c r="B584" t="s">
        <v>206</v>
      </c>
      <c r="C584" t="s">
        <v>207</v>
      </c>
      <c r="D584" s="3" t="str">
        <f t="shared" si="9"/>
        <v/>
      </c>
    </row>
    <row r="585" spans="1:4" x14ac:dyDescent="0.25">
      <c r="A585" t="s">
        <v>208</v>
      </c>
      <c r="D585" s="3">
        <f t="shared" si="9"/>
        <v>66</v>
      </c>
    </row>
    <row r="586" spans="1:4" x14ac:dyDescent="0.25">
      <c r="D586" s="3" t="str">
        <f t="shared" si="9"/>
        <v/>
      </c>
    </row>
    <row r="587" spans="1:4" x14ac:dyDescent="0.25">
      <c r="B587" s="1">
        <v>1</v>
      </c>
      <c r="C587" t="s">
        <v>36</v>
      </c>
      <c r="D587" s="3" t="str">
        <f t="shared" si="9"/>
        <v/>
      </c>
    </row>
    <row r="588" spans="1:4" x14ac:dyDescent="0.25">
      <c r="D588" s="3" t="str">
        <f t="shared" si="9"/>
        <v/>
      </c>
    </row>
    <row r="589" spans="1:4" x14ac:dyDescent="0.25">
      <c r="A589" t="s">
        <v>209</v>
      </c>
      <c r="D589" s="3">
        <f t="shared" si="9"/>
        <v>282</v>
      </c>
    </row>
    <row r="590" spans="1:4" x14ac:dyDescent="0.25">
      <c r="D590" s="3" t="str">
        <f t="shared" si="9"/>
        <v/>
      </c>
    </row>
    <row r="591" spans="1:4" x14ac:dyDescent="0.25">
      <c r="B591" s="1">
        <v>1</v>
      </c>
      <c r="C591" t="s">
        <v>36</v>
      </c>
      <c r="D591" s="3" t="str">
        <f t="shared" si="9"/>
        <v/>
      </c>
    </row>
    <row r="592" spans="1:4" x14ac:dyDescent="0.25">
      <c r="D592" s="3" t="str">
        <f t="shared" si="9"/>
        <v/>
      </c>
    </row>
    <row r="593" spans="1:4" x14ac:dyDescent="0.25">
      <c r="A593" t="s">
        <v>210</v>
      </c>
      <c r="D593" s="3">
        <f t="shared" si="9"/>
        <v>280</v>
      </c>
    </row>
    <row r="594" spans="1:4" x14ac:dyDescent="0.25">
      <c r="D594" s="3" t="str">
        <f t="shared" si="9"/>
        <v/>
      </c>
    </row>
    <row r="595" spans="1:4" x14ac:dyDescent="0.25">
      <c r="B595" s="1">
        <v>1</v>
      </c>
      <c r="C595" t="s">
        <v>36</v>
      </c>
      <c r="D595" s="3" t="str">
        <f t="shared" si="9"/>
        <v/>
      </c>
    </row>
    <row r="596" spans="1:4" x14ac:dyDescent="0.25">
      <c r="D596" s="3" t="str">
        <f t="shared" si="9"/>
        <v/>
      </c>
    </row>
    <row r="597" spans="1:4" x14ac:dyDescent="0.25">
      <c r="A597" t="s">
        <v>211</v>
      </c>
      <c r="D597" s="3">
        <f t="shared" si="9"/>
        <v>8</v>
      </c>
    </row>
    <row r="598" spans="1:4" x14ac:dyDescent="0.25">
      <c r="D598" s="3" t="str">
        <f t="shared" si="9"/>
        <v/>
      </c>
    </row>
    <row r="599" spans="1:4" x14ac:dyDescent="0.25">
      <c r="B599" s="1">
        <v>1</v>
      </c>
      <c r="C599" t="s">
        <v>36</v>
      </c>
      <c r="D599" s="3" t="str">
        <f t="shared" si="9"/>
        <v/>
      </c>
    </row>
    <row r="600" spans="1:4" x14ac:dyDescent="0.25">
      <c r="D600" s="3" t="str">
        <f t="shared" si="9"/>
        <v/>
      </c>
    </row>
    <row r="601" spans="1:4" x14ac:dyDescent="0.25">
      <c r="A601" t="s">
        <v>212</v>
      </c>
      <c r="D601" s="3">
        <f t="shared" si="9"/>
        <v>743</v>
      </c>
    </row>
    <row r="602" spans="1:4" x14ac:dyDescent="0.25">
      <c r="D602" s="3" t="str">
        <f t="shared" si="9"/>
        <v/>
      </c>
    </row>
    <row r="603" spans="1:4" x14ac:dyDescent="0.25">
      <c r="B603" s="1">
        <v>1</v>
      </c>
      <c r="C603" t="s">
        <v>36</v>
      </c>
      <c r="D603" s="3" t="str">
        <f t="shared" si="9"/>
        <v/>
      </c>
    </row>
    <row r="604" spans="1:4" x14ac:dyDescent="0.25">
      <c r="A604" t="s">
        <v>6</v>
      </c>
      <c r="B604" t="s">
        <v>213</v>
      </c>
      <c r="C604" t="s">
        <v>214</v>
      </c>
      <c r="D604" s="3" t="str">
        <f t="shared" si="9"/>
        <v/>
      </c>
    </row>
    <row r="605" spans="1:4" x14ac:dyDescent="0.25">
      <c r="A605" t="s">
        <v>215</v>
      </c>
      <c r="D605" s="3">
        <f t="shared" si="9"/>
        <v>45</v>
      </c>
    </row>
    <row r="606" spans="1:4" x14ac:dyDescent="0.25">
      <c r="D606" s="3" t="str">
        <f t="shared" si="9"/>
        <v/>
      </c>
    </row>
    <row r="607" spans="1:4" x14ac:dyDescent="0.25">
      <c r="B607" s="1">
        <v>1</v>
      </c>
      <c r="C607" t="s">
        <v>216</v>
      </c>
      <c r="D607" s="3" t="str">
        <f t="shared" si="9"/>
        <v/>
      </c>
    </row>
    <row r="608" spans="1:4" x14ac:dyDescent="0.25">
      <c r="D608" s="3" t="str">
        <f t="shared" si="9"/>
        <v/>
      </c>
    </row>
    <row r="609" spans="1:4" x14ac:dyDescent="0.25">
      <c r="A609" t="s">
        <v>217</v>
      </c>
      <c r="D609" s="3">
        <f t="shared" si="9"/>
        <v>14</v>
      </c>
    </row>
    <row r="610" spans="1:4" x14ac:dyDescent="0.25">
      <c r="D610" s="3" t="str">
        <f t="shared" si="9"/>
        <v/>
      </c>
    </row>
    <row r="611" spans="1:4" x14ac:dyDescent="0.25">
      <c r="B611" s="1">
        <v>0.54700000000000004</v>
      </c>
      <c r="C611" t="s">
        <v>218</v>
      </c>
      <c r="D611" s="3" t="str">
        <f t="shared" si="9"/>
        <v/>
      </c>
    </row>
    <row r="612" spans="1:4" x14ac:dyDescent="0.25">
      <c r="B612" s="1">
        <v>0.25700000000000001</v>
      </c>
      <c r="C612" t="s">
        <v>58</v>
      </c>
      <c r="D612" s="3" t="str">
        <f t="shared" si="9"/>
        <v/>
      </c>
    </row>
    <row r="613" spans="1:4" x14ac:dyDescent="0.25">
      <c r="D613" s="3" t="str">
        <f t="shared" si="9"/>
        <v/>
      </c>
    </row>
    <row r="614" spans="1:4" x14ac:dyDescent="0.25">
      <c r="A614" t="s">
        <v>219</v>
      </c>
      <c r="D614" s="3">
        <f t="shared" si="9"/>
        <v>14</v>
      </c>
    </row>
    <row r="615" spans="1:4" x14ac:dyDescent="0.25">
      <c r="D615" s="3" t="str">
        <f t="shared" si="9"/>
        <v/>
      </c>
    </row>
    <row r="616" spans="1:4" x14ac:dyDescent="0.25">
      <c r="B616" s="1">
        <v>0.54700000000000004</v>
      </c>
      <c r="C616" t="s">
        <v>218</v>
      </c>
      <c r="D616" s="3" t="str">
        <f t="shared" si="9"/>
        <v/>
      </c>
    </row>
    <row r="617" spans="1:4" x14ac:dyDescent="0.25">
      <c r="B617" s="1">
        <v>0.25700000000000001</v>
      </c>
      <c r="C617" t="s">
        <v>58</v>
      </c>
      <c r="D617" s="3" t="str">
        <f t="shared" si="9"/>
        <v/>
      </c>
    </row>
    <row r="618" spans="1:4" x14ac:dyDescent="0.25">
      <c r="D618" s="3" t="str">
        <f t="shared" si="9"/>
        <v/>
      </c>
    </row>
    <row r="619" spans="1:4" x14ac:dyDescent="0.25">
      <c r="A619" t="s">
        <v>220</v>
      </c>
      <c r="D619" s="3">
        <f t="shared" si="9"/>
        <v>2</v>
      </c>
    </row>
    <row r="620" spans="1:4" x14ac:dyDescent="0.25">
      <c r="D620" s="3" t="str">
        <f t="shared" si="9"/>
        <v/>
      </c>
    </row>
    <row r="621" spans="1:4" x14ac:dyDescent="0.25">
      <c r="B621" s="1">
        <v>1</v>
      </c>
      <c r="C621" t="s">
        <v>218</v>
      </c>
      <c r="D621" s="3" t="str">
        <f t="shared" si="9"/>
        <v/>
      </c>
    </row>
    <row r="622" spans="1:4" x14ac:dyDescent="0.25">
      <c r="D622" s="3" t="str">
        <f t="shared" si="9"/>
        <v/>
      </c>
    </row>
    <row r="623" spans="1:4" x14ac:dyDescent="0.25">
      <c r="A623" t="s">
        <v>221</v>
      </c>
      <c r="D623" s="3">
        <f t="shared" si="9"/>
        <v>15</v>
      </c>
    </row>
    <row r="624" spans="1:4" x14ac:dyDescent="0.25">
      <c r="D624" s="3" t="str">
        <f t="shared" si="9"/>
        <v/>
      </c>
    </row>
    <row r="625" spans="1:4" x14ac:dyDescent="0.25">
      <c r="B625" s="1">
        <v>1</v>
      </c>
      <c r="C625" t="s">
        <v>100</v>
      </c>
      <c r="D625" s="3" t="str">
        <f t="shared" si="9"/>
        <v/>
      </c>
    </row>
    <row r="626" spans="1:4" x14ac:dyDescent="0.25">
      <c r="A626" t="s">
        <v>6</v>
      </c>
      <c r="B626" t="s">
        <v>222</v>
      </c>
      <c r="D626" s="3" t="str">
        <f t="shared" si="9"/>
        <v/>
      </c>
    </row>
    <row r="627" spans="1:4" x14ac:dyDescent="0.25">
      <c r="A627" t="s">
        <v>223</v>
      </c>
      <c r="D627" s="3">
        <f t="shared" si="9"/>
        <v>70</v>
      </c>
    </row>
    <row r="628" spans="1:4" x14ac:dyDescent="0.25">
      <c r="D628" s="3" t="str">
        <f t="shared" si="9"/>
        <v/>
      </c>
    </row>
    <row r="629" spans="1:4" x14ac:dyDescent="0.25">
      <c r="B629" s="1">
        <v>0.33200000000000002</v>
      </c>
      <c r="C629" t="s">
        <v>26</v>
      </c>
      <c r="D629" s="3" t="str">
        <f t="shared" si="9"/>
        <v/>
      </c>
    </row>
    <row r="630" spans="1:4" x14ac:dyDescent="0.25">
      <c r="B630" s="1">
        <v>0.157</v>
      </c>
      <c r="C630" t="s">
        <v>109</v>
      </c>
      <c r="D630" s="3" t="str">
        <f t="shared" si="9"/>
        <v/>
      </c>
    </row>
    <row r="631" spans="1:4" x14ac:dyDescent="0.25">
      <c r="B631" s="1">
        <v>0.28499999999999998</v>
      </c>
      <c r="C631" t="s">
        <v>18</v>
      </c>
      <c r="D631" s="3" t="str">
        <f t="shared" si="9"/>
        <v/>
      </c>
    </row>
    <row r="632" spans="1:4" x14ac:dyDescent="0.25">
      <c r="B632" s="1">
        <v>0.224</v>
      </c>
      <c r="C632" t="s">
        <v>33</v>
      </c>
      <c r="D632" s="3" t="str">
        <f t="shared" si="9"/>
        <v/>
      </c>
    </row>
    <row r="633" spans="1:4" x14ac:dyDescent="0.25">
      <c r="D633" s="3" t="str">
        <f t="shared" si="9"/>
        <v/>
      </c>
    </row>
    <row r="634" spans="1:4" x14ac:dyDescent="0.25">
      <c r="A634" t="s">
        <v>224</v>
      </c>
      <c r="D634" s="3">
        <f t="shared" si="9"/>
        <v>70</v>
      </c>
    </row>
    <row r="635" spans="1:4" x14ac:dyDescent="0.25">
      <c r="D635" s="3" t="str">
        <f t="shared" si="9"/>
        <v/>
      </c>
    </row>
    <row r="636" spans="1:4" x14ac:dyDescent="0.25">
      <c r="B636" s="1">
        <v>0.33200000000000002</v>
      </c>
      <c r="C636" t="s">
        <v>26</v>
      </c>
      <c r="D636" s="3" t="str">
        <f t="shared" si="9"/>
        <v/>
      </c>
    </row>
    <row r="637" spans="1:4" x14ac:dyDescent="0.25">
      <c r="B637" s="1">
        <v>0.157</v>
      </c>
      <c r="C637" t="s">
        <v>109</v>
      </c>
      <c r="D637" s="3" t="str">
        <f t="shared" si="9"/>
        <v/>
      </c>
    </row>
    <row r="638" spans="1:4" x14ac:dyDescent="0.25">
      <c r="B638" s="1">
        <v>0.28499999999999998</v>
      </c>
      <c r="C638" t="s">
        <v>18</v>
      </c>
      <c r="D638" s="3" t="str">
        <f t="shared" si="9"/>
        <v/>
      </c>
    </row>
    <row r="639" spans="1:4" x14ac:dyDescent="0.25">
      <c r="B639" s="1">
        <v>0.224</v>
      </c>
      <c r="C639" t="s">
        <v>33</v>
      </c>
      <c r="D639" s="3" t="str">
        <f t="shared" si="9"/>
        <v/>
      </c>
    </row>
    <row r="640" spans="1:4" x14ac:dyDescent="0.25">
      <c r="D640" s="3" t="str">
        <f t="shared" si="9"/>
        <v/>
      </c>
    </row>
    <row r="641" spans="1:4" x14ac:dyDescent="0.25">
      <c r="A641" t="s">
        <v>225</v>
      </c>
      <c r="D641" s="3">
        <f t="shared" si="9"/>
        <v>199</v>
      </c>
    </row>
    <row r="642" spans="1:4" x14ac:dyDescent="0.25">
      <c r="D642" s="3" t="str">
        <f t="shared" ref="D642:D705" si="10">IFERROR(HLOOKUP($A642,$F$3:$JL$4,2,FALSE),"")</f>
        <v/>
      </c>
    </row>
    <row r="643" spans="1:4" x14ac:dyDescent="0.25">
      <c r="B643" s="1">
        <v>0.78300000000000003</v>
      </c>
      <c r="C643" t="s">
        <v>33</v>
      </c>
      <c r="D643" s="3" t="str">
        <f t="shared" si="10"/>
        <v/>
      </c>
    </row>
    <row r="644" spans="1:4" x14ac:dyDescent="0.25">
      <c r="B644" s="1">
        <v>0.216</v>
      </c>
      <c r="C644" t="s">
        <v>63</v>
      </c>
      <c r="D644" s="3" t="str">
        <f t="shared" si="10"/>
        <v/>
      </c>
    </row>
    <row r="645" spans="1:4" x14ac:dyDescent="0.25">
      <c r="A645" t="s">
        <v>6</v>
      </c>
      <c r="B645" t="s">
        <v>226</v>
      </c>
      <c r="C645" t="s">
        <v>227</v>
      </c>
      <c r="D645" s="3" t="str">
        <f t="shared" si="10"/>
        <v/>
      </c>
    </row>
    <row r="646" spans="1:4" x14ac:dyDescent="0.25">
      <c r="A646" t="s">
        <v>228</v>
      </c>
      <c r="D646" s="3" t="str">
        <f t="shared" si="10"/>
        <v/>
      </c>
    </row>
    <row r="647" spans="1:4" x14ac:dyDescent="0.25">
      <c r="D647" s="3" t="str">
        <f t="shared" si="10"/>
        <v/>
      </c>
    </row>
    <row r="648" spans="1:4" x14ac:dyDescent="0.25">
      <c r="B648" s="1">
        <v>0.80900000000000005</v>
      </c>
      <c r="C648" t="s">
        <v>26</v>
      </c>
      <c r="D648" s="3" t="str">
        <f t="shared" si="10"/>
        <v/>
      </c>
    </row>
    <row r="649" spans="1:4" x14ac:dyDescent="0.25">
      <c r="B649" s="1">
        <v>0.11799999999999999</v>
      </c>
      <c r="C649" t="s">
        <v>229</v>
      </c>
      <c r="D649" s="3" t="str">
        <f t="shared" si="10"/>
        <v/>
      </c>
    </row>
    <row r="650" spans="1:4" x14ac:dyDescent="0.25">
      <c r="B650" s="1">
        <v>7.1999999999999995E-2</v>
      </c>
      <c r="C650" t="s">
        <v>161</v>
      </c>
      <c r="D650" s="3" t="str">
        <f t="shared" si="10"/>
        <v/>
      </c>
    </row>
    <row r="651" spans="1:4" x14ac:dyDescent="0.25">
      <c r="D651" s="3" t="str">
        <f t="shared" si="10"/>
        <v/>
      </c>
    </row>
    <row r="652" spans="1:4" x14ac:dyDescent="0.25">
      <c r="A652" t="s">
        <v>230</v>
      </c>
      <c r="D652" s="3">
        <f t="shared" si="10"/>
        <v>256</v>
      </c>
    </row>
    <row r="653" spans="1:4" x14ac:dyDescent="0.25">
      <c r="D653" s="3" t="str">
        <f t="shared" si="10"/>
        <v/>
      </c>
    </row>
    <row r="654" spans="1:4" x14ac:dyDescent="0.25">
      <c r="B654" s="1">
        <v>0.157</v>
      </c>
      <c r="C654" t="s">
        <v>109</v>
      </c>
      <c r="D654" s="3" t="str">
        <f t="shared" si="10"/>
        <v/>
      </c>
    </row>
    <row r="655" spans="1:4" x14ac:dyDescent="0.25">
      <c r="B655" s="1">
        <v>0.77</v>
      </c>
      <c r="C655" t="s">
        <v>40</v>
      </c>
      <c r="D655" s="3" t="str">
        <f t="shared" si="10"/>
        <v/>
      </c>
    </row>
    <row r="656" spans="1:4" x14ac:dyDescent="0.25">
      <c r="B656" s="1">
        <v>7.0999999999999994E-2</v>
      </c>
      <c r="C656" t="s">
        <v>43</v>
      </c>
      <c r="D656" s="3" t="str">
        <f t="shared" si="10"/>
        <v/>
      </c>
    </row>
    <row r="657" spans="1:4" x14ac:dyDescent="0.25">
      <c r="D657" s="3" t="str">
        <f t="shared" si="10"/>
        <v/>
      </c>
    </row>
    <row r="658" spans="1:4" x14ac:dyDescent="0.25">
      <c r="A658" t="s">
        <v>231</v>
      </c>
      <c r="D658" s="3">
        <f t="shared" si="10"/>
        <v>2</v>
      </c>
    </row>
    <row r="659" spans="1:4" x14ac:dyDescent="0.25">
      <c r="D659" s="3" t="str">
        <f t="shared" si="10"/>
        <v/>
      </c>
    </row>
    <row r="660" spans="1:4" x14ac:dyDescent="0.25">
      <c r="B660" s="1">
        <v>1</v>
      </c>
      <c r="C660" t="s">
        <v>229</v>
      </c>
      <c r="D660" s="3" t="str">
        <f t="shared" si="10"/>
        <v/>
      </c>
    </row>
    <row r="661" spans="1:4" x14ac:dyDescent="0.25">
      <c r="D661" s="3" t="str">
        <f t="shared" si="10"/>
        <v/>
      </c>
    </row>
    <row r="662" spans="1:4" x14ac:dyDescent="0.25">
      <c r="A662" t="s">
        <v>232</v>
      </c>
      <c r="D662" s="3">
        <f t="shared" si="10"/>
        <v>1269</v>
      </c>
    </row>
    <row r="663" spans="1:4" x14ac:dyDescent="0.25">
      <c r="D663" s="3" t="str">
        <f t="shared" si="10"/>
        <v/>
      </c>
    </row>
    <row r="664" spans="1:4" x14ac:dyDescent="0.25">
      <c r="B664" s="1">
        <v>5.7000000000000002E-2</v>
      </c>
      <c r="C664" t="s">
        <v>26</v>
      </c>
      <c r="D664" s="3" t="str">
        <f t="shared" si="10"/>
        <v/>
      </c>
    </row>
    <row r="665" spans="1:4" x14ac:dyDescent="0.25">
      <c r="B665" s="1">
        <v>0.32300000000000001</v>
      </c>
      <c r="C665" t="s">
        <v>154</v>
      </c>
      <c r="D665" s="3" t="str">
        <f t="shared" si="10"/>
        <v/>
      </c>
    </row>
    <row r="666" spans="1:4" x14ac:dyDescent="0.25">
      <c r="B666" s="1">
        <v>0.22900000000000001</v>
      </c>
      <c r="C666" t="s">
        <v>229</v>
      </c>
      <c r="D666" s="3" t="str">
        <f t="shared" si="10"/>
        <v/>
      </c>
    </row>
    <row r="667" spans="1:4" x14ac:dyDescent="0.25">
      <c r="B667" s="1">
        <v>4.2999999999999997E-2</v>
      </c>
      <c r="C667" t="s">
        <v>130</v>
      </c>
      <c r="D667" s="3" t="str">
        <f t="shared" si="10"/>
        <v/>
      </c>
    </row>
    <row r="668" spans="1:4" x14ac:dyDescent="0.25">
      <c r="B668" s="1">
        <v>3.4000000000000002E-2</v>
      </c>
      <c r="C668" t="s">
        <v>161</v>
      </c>
      <c r="D668" s="3" t="str">
        <f t="shared" si="10"/>
        <v/>
      </c>
    </row>
    <row r="669" spans="1:4" x14ac:dyDescent="0.25">
      <c r="B669" s="1">
        <v>0.23499999999999999</v>
      </c>
      <c r="C669" t="s">
        <v>152</v>
      </c>
      <c r="D669" s="3" t="str">
        <f t="shared" si="10"/>
        <v/>
      </c>
    </row>
    <row r="670" spans="1:4" x14ac:dyDescent="0.25">
      <c r="B670" s="1">
        <v>6.3E-2</v>
      </c>
      <c r="C670" t="s">
        <v>15</v>
      </c>
      <c r="D670" s="3" t="str">
        <f t="shared" si="10"/>
        <v/>
      </c>
    </row>
    <row r="671" spans="1:4" x14ac:dyDescent="0.25">
      <c r="B671" s="1">
        <v>1.2E-2</v>
      </c>
      <c r="C671" t="s">
        <v>63</v>
      </c>
      <c r="D671" s="3" t="str">
        <f t="shared" si="10"/>
        <v/>
      </c>
    </row>
    <row r="672" spans="1:4" x14ac:dyDescent="0.25">
      <c r="D672" s="3" t="str">
        <f t="shared" si="10"/>
        <v/>
      </c>
    </row>
    <row r="673" spans="1:4" x14ac:dyDescent="0.25">
      <c r="A673" t="s">
        <v>233</v>
      </c>
      <c r="D673" s="3">
        <f t="shared" si="10"/>
        <v>66</v>
      </c>
    </row>
    <row r="674" spans="1:4" x14ac:dyDescent="0.25">
      <c r="D674" s="3" t="str">
        <f t="shared" si="10"/>
        <v/>
      </c>
    </row>
    <row r="675" spans="1:4" x14ac:dyDescent="0.25">
      <c r="B675" s="1">
        <v>0.28599999999999998</v>
      </c>
      <c r="C675" t="s">
        <v>109</v>
      </c>
      <c r="D675" s="3" t="str">
        <f t="shared" si="10"/>
        <v/>
      </c>
    </row>
    <row r="676" spans="1:4" x14ac:dyDescent="0.25">
      <c r="B676" s="1">
        <v>0.35499999999999998</v>
      </c>
      <c r="C676" t="s">
        <v>234</v>
      </c>
      <c r="D676" s="3" t="str">
        <f t="shared" si="10"/>
        <v/>
      </c>
    </row>
    <row r="677" spans="1:4" x14ac:dyDescent="0.25">
      <c r="B677" s="1">
        <v>0.35799999999999998</v>
      </c>
      <c r="C677" t="s">
        <v>43</v>
      </c>
      <c r="D677" s="3" t="str">
        <f t="shared" si="10"/>
        <v/>
      </c>
    </row>
    <row r="678" spans="1:4" x14ac:dyDescent="0.25">
      <c r="D678" s="3" t="str">
        <f t="shared" si="10"/>
        <v/>
      </c>
    </row>
    <row r="679" spans="1:4" x14ac:dyDescent="0.25">
      <c r="A679" t="s">
        <v>235</v>
      </c>
      <c r="D679" s="3">
        <f t="shared" si="10"/>
        <v>467</v>
      </c>
    </row>
    <row r="680" spans="1:4" x14ac:dyDescent="0.25">
      <c r="D680" s="3" t="str">
        <f t="shared" si="10"/>
        <v/>
      </c>
    </row>
    <row r="681" spans="1:4" x14ac:dyDescent="0.25">
      <c r="B681" s="1">
        <v>0.755</v>
      </c>
      <c r="C681" t="s">
        <v>109</v>
      </c>
      <c r="D681" s="3" t="str">
        <f t="shared" si="10"/>
        <v/>
      </c>
    </row>
    <row r="682" spans="1:4" x14ac:dyDescent="0.25">
      <c r="B682" s="1">
        <v>0.24399999999999999</v>
      </c>
      <c r="C682" t="s">
        <v>43</v>
      </c>
      <c r="D682" s="3" t="str">
        <f t="shared" si="10"/>
        <v/>
      </c>
    </row>
    <row r="683" spans="1:4" x14ac:dyDescent="0.25">
      <c r="A683" t="s">
        <v>6</v>
      </c>
      <c r="B683" t="s">
        <v>236</v>
      </c>
      <c r="C683" t="s">
        <v>237</v>
      </c>
      <c r="D683" s="3" t="str">
        <f t="shared" si="10"/>
        <v/>
      </c>
    </row>
    <row r="684" spans="1:4" x14ac:dyDescent="0.25">
      <c r="A684" t="s">
        <v>238</v>
      </c>
      <c r="D684" s="3">
        <f t="shared" si="10"/>
        <v>2</v>
      </c>
    </row>
    <row r="685" spans="1:4" x14ac:dyDescent="0.25">
      <c r="D685" s="3" t="str">
        <f t="shared" si="10"/>
        <v/>
      </c>
    </row>
    <row r="686" spans="1:4" x14ac:dyDescent="0.25">
      <c r="B686" s="1">
        <v>1</v>
      </c>
      <c r="C686" t="s">
        <v>63</v>
      </c>
      <c r="D686" s="3" t="str">
        <f t="shared" si="10"/>
        <v/>
      </c>
    </row>
    <row r="687" spans="1:4" x14ac:dyDescent="0.25">
      <c r="D687" s="3" t="str">
        <f t="shared" si="10"/>
        <v/>
      </c>
    </row>
    <row r="688" spans="1:4" x14ac:dyDescent="0.25">
      <c r="A688" t="s">
        <v>239</v>
      </c>
      <c r="D688" s="3">
        <f t="shared" si="10"/>
        <v>991</v>
      </c>
    </row>
    <row r="689" spans="1:4" x14ac:dyDescent="0.25">
      <c r="D689" s="3" t="str">
        <f t="shared" si="10"/>
        <v/>
      </c>
    </row>
    <row r="690" spans="1:4" x14ac:dyDescent="0.25">
      <c r="B690" s="1">
        <v>0.47399999999999998</v>
      </c>
      <c r="C690" t="s">
        <v>10</v>
      </c>
      <c r="D690" s="3" t="str">
        <f t="shared" si="10"/>
        <v/>
      </c>
    </row>
    <row r="691" spans="1:4" x14ac:dyDescent="0.25">
      <c r="B691" s="1">
        <v>0.46500000000000002</v>
      </c>
      <c r="C691" t="s">
        <v>11</v>
      </c>
      <c r="D691" s="3" t="str">
        <f t="shared" si="10"/>
        <v/>
      </c>
    </row>
    <row r="692" spans="1:4" x14ac:dyDescent="0.25">
      <c r="B692" s="1">
        <v>4.2000000000000003E-2</v>
      </c>
      <c r="C692" t="s">
        <v>14</v>
      </c>
      <c r="D692" s="3" t="str">
        <f t="shared" si="10"/>
        <v/>
      </c>
    </row>
    <row r="693" spans="1:4" x14ac:dyDescent="0.25">
      <c r="B693" s="1">
        <v>1.4999999999999999E-2</v>
      </c>
      <c r="C693" t="s">
        <v>50</v>
      </c>
      <c r="D693" s="3" t="str">
        <f t="shared" si="10"/>
        <v/>
      </c>
    </row>
    <row r="694" spans="1:4" x14ac:dyDescent="0.25">
      <c r="B694" s="1">
        <v>2E-3</v>
      </c>
      <c r="C694" t="s">
        <v>63</v>
      </c>
      <c r="D694" s="3" t="str">
        <f t="shared" si="10"/>
        <v/>
      </c>
    </row>
    <row r="695" spans="1:4" x14ac:dyDescent="0.25">
      <c r="D695" s="3" t="str">
        <f t="shared" si="10"/>
        <v/>
      </c>
    </row>
    <row r="696" spans="1:4" x14ac:dyDescent="0.25">
      <c r="A696" t="s">
        <v>240</v>
      </c>
      <c r="D696" s="3">
        <f t="shared" si="10"/>
        <v>358</v>
      </c>
    </row>
    <row r="697" spans="1:4" x14ac:dyDescent="0.25">
      <c r="D697" s="3" t="str">
        <f t="shared" si="10"/>
        <v/>
      </c>
    </row>
    <row r="698" spans="1:4" x14ac:dyDescent="0.25">
      <c r="B698" s="1">
        <v>2E-3</v>
      </c>
      <c r="C698" t="s">
        <v>154</v>
      </c>
      <c r="D698" s="3" t="str">
        <f t="shared" si="10"/>
        <v/>
      </c>
    </row>
    <row r="699" spans="1:4" x14ac:dyDescent="0.25">
      <c r="B699" s="1">
        <v>1.4999999999999999E-2</v>
      </c>
      <c r="C699" t="s">
        <v>159</v>
      </c>
      <c r="D699" s="3" t="str">
        <f t="shared" si="10"/>
        <v/>
      </c>
    </row>
    <row r="700" spans="1:4" x14ac:dyDescent="0.25">
      <c r="B700" s="1">
        <v>0.39800000000000002</v>
      </c>
      <c r="C700" t="s">
        <v>10</v>
      </c>
      <c r="D700" s="3" t="str">
        <f t="shared" si="10"/>
        <v/>
      </c>
    </row>
    <row r="701" spans="1:4" x14ac:dyDescent="0.25">
      <c r="B701" s="1">
        <v>0.34200000000000003</v>
      </c>
      <c r="C701" t="s">
        <v>11</v>
      </c>
      <c r="D701" s="3" t="str">
        <f t="shared" si="10"/>
        <v/>
      </c>
    </row>
    <row r="702" spans="1:4" x14ac:dyDescent="0.25">
      <c r="B702" s="1">
        <v>7.0000000000000001E-3</v>
      </c>
      <c r="C702" t="s">
        <v>12</v>
      </c>
      <c r="D702" s="3" t="str">
        <f t="shared" si="10"/>
        <v/>
      </c>
    </row>
    <row r="703" spans="1:4" x14ac:dyDescent="0.25">
      <c r="B703" s="1">
        <v>0.23</v>
      </c>
      <c r="C703" t="s">
        <v>14</v>
      </c>
      <c r="D703" s="3" t="str">
        <f t="shared" si="10"/>
        <v/>
      </c>
    </row>
    <row r="704" spans="1:4" x14ac:dyDescent="0.25">
      <c r="B704" s="1">
        <v>2E-3</v>
      </c>
      <c r="C704" t="s">
        <v>15</v>
      </c>
      <c r="D704" s="3" t="str">
        <f t="shared" si="10"/>
        <v/>
      </c>
    </row>
    <row r="705" spans="1:4" x14ac:dyDescent="0.25">
      <c r="D705" s="3" t="str">
        <f t="shared" si="10"/>
        <v/>
      </c>
    </row>
    <row r="706" spans="1:4" x14ac:dyDescent="0.25">
      <c r="A706" t="s">
        <v>241</v>
      </c>
      <c r="D706" s="3">
        <f t="shared" ref="D706:D769" si="11">IFERROR(HLOOKUP($A706,$F$3:$JL$4,2,FALSE),"")</f>
        <v>51</v>
      </c>
    </row>
    <row r="707" spans="1:4" x14ac:dyDescent="0.25">
      <c r="D707" s="3" t="str">
        <f t="shared" si="11"/>
        <v/>
      </c>
    </row>
    <row r="708" spans="1:4" x14ac:dyDescent="0.25">
      <c r="B708" s="1">
        <v>0.90200000000000002</v>
      </c>
      <c r="C708" t="s">
        <v>15</v>
      </c>
      <c r="D708" s="3" t="str">
        <f t="shared" si="11"/>
        <v/>
      </c>
    </row>
    <row r="709" spans="1:4" x14ac:dyDescent="0.25">
      <c r="B709" s="1">
        <v>9.7000000000000003E-2</v>
      </c>
      <c r="C709" t="s">
        <v>43</v>
      </c>
      <c r="D709" s="3" t="str">
        <f t="shared" si="11"/>
        <v/>
      </c>
    </row>
    <row r="710" spans="1:4" x14ac:dyDescent="0.25">
      <c r="D710" s="3" t="str">
        <f t="shared" si="11"/>
        <v/>
      </c>
    </row>
    <row r="711" spans="1:4" x14ac:dyDescent="0.25">
      <c r="A711" t="s">
        <v>242</v>
      </c>
      <c r="D711" s="3">
        <f t="shared" si="11"/>
        <v>3</v>
      </c>
    </row>
    <row r="712" spans="1:4" x14ac:dyDescent="0.25">
      <c r="D712" s="3" t="str">
        <f t="shared" si="11"/>
        <v/>
      </c>
    </row>
    <row r="713" spans="1:4" x14ac:dyDescent="0.25">
      <c r="B713" s="1">
        <v>1</v>
      </c>
      <c r="C713" t="s">
        <v>189</v>
      </c>
      <c r="D713" s="3" t="str">
        <f t="shared" si="11"/>
        <v/>
      </c>
    </row>
    <row r="714" spans="1:4" x14ac:dyDescent="0.25">
      <c r="D714" s="3" t="str">
        <f t="shared" si="11"/>
        <v/>
      </c>
    </row>
    <row r="715" spans="1:4" x14ac:dyDescent="0.25">
      <c r="A715" s="2" t="s">
        <v>243</v>
      </c>
      <c r="D715" s="3">
        <f t="shared" si="11"/>
        <v>535</v>
      </c>
    </row>
    <row r="716" spans="1:4" x14ac:dyDescent="0.25">
      <c r="D716" s="3" t="str">
        <f t="shared" si="11"/>
        <v/>
      </c>
    </row>
    <row r="717" spans="1:4" x14ac:dyDescent="0.25">
      <c r="B717" s="1">
        <v>0.88500000000000001</v>
      </c>
      <c r="C717" t="s">
        <v>15</v>
      </c>
      <c r="D717" s="3" t="str">
        <f t="shared" si="11"/>
        <v/>
      </c>
    </row>
    <row r="718" spans="1:4" x14ac:dyDescent="0.25">
      <c r="B718" s="1">
        <v>0.112</v>
      </c>
      <c r="C718" t="s">
        <v>50</v>
      </c>
      <c r="D718" s="3" t="str">
        <f t="shared" si="11"/>
        <v/>
      </c>
    </row>
    <row r="719" spans="1:4" x14ac:dyDescent="0.25">
      <c r="B719" s="1">
        <v>2E-3</v>
      </c>
      <c r="C719" t="s">
        <v>63</v>
      </c>
      <c r="D719" s="3" t="str">
        <f t="shared" si="11"/>
        <v/>
      </c>
    </row>
    <row r="720" spans="1:4" x14ac:dyDescent="0.25">
      <c r="D720" s="3" t="str">
        <f t="shared" si="11"/>
        <v/>
      </c>
    </row>
    <row r="721" spans="1:4" x14ac:dyDescent="0.25">
      <c r="A721" t="s">
        <v>244</v>
      </c>
      <c r="D721" s="3">
        <f t="shared" si="11"/>
        <v>100</v>
      </c>
    </row>
    <row r="722" spans="1:4" x14ac:dyDescent="0.25">
      <c r="D722" s="3" t="str">
        <f t="shared" si="11"/>
        <v/>
      </c>
    </row>
    <row r="723" spans="1:4" x14ac:dyDescent="0.25">
      <c r="B723" s="1">
        <v>5.7000000000000002E-2</v>
      </c>
      <c r="C723" t="s">
        <v>9</v>
      </c>
      <c r="D723" s="3" t="str">
        <f t="shared" si="11"/>
        <v/>
      </c>
    </row>
    <row r="724" spans="1:4" x14ac:dyDescent="0.25">
      <c r="B724" s="1">
        <v>8.9999999999999993E-3</v>
      </c>
      <c r="C724" t="s">
        <v>135</v>
      </c>
      <c r="D724" s="3" t="str">
        <f t="shared" si="11"/>
        <v/>
      </c>
    </row>
    <row r="725" spans="1:4" x14ac:dyDescent="0.25">
      <c r="B725" s="1">
        <v>8.3000000000000004E-2</v>
      </c>
      <c r="C725" t="s">
        <v>18</v>
      </c>
      <c r="D725" s="3" t="str">
        <f t="shared" si="11"/>
        <v/>
      </c>
    </row>
    <row r="726" spans="1:4" x14ac:dyDescent="0.25">
      <c r="B726" s="1">
        <v>8.9999999999999993E-3</v>
      </c>
      <c r="C726" t="s">
        <v>130</v>
      </c>
      <c r="D726" s="3" t="str">
        <f t="shared" si="11"/>
        <v/>
      </c>
    </row>
    <row r="727" spans="1:4" x14ac:dyDescent="0.25">
      <c r="B727" s="1">
        <v>8.9999999999999993E-3</v>
      </c>
      <c r="C727" t="s">
        <v>152</v>
      </c>
      <c r="D727" s="3" t="str">
        <f t="shared" si="11"/>
        <v/>
      </c>
    </row>
    <row r="728" spans="1:4" x14ac:dyDescent="0.25">
      <c r="B728" s="1">
        <v>8.9999999999999993E-3</v>
      </c>
      <c r="C728" t="s">
        <v>10</v>
      </c>
      <c r="D728" s="3" t="str">
        <f t="shared" si="11"/>
        <v/>
      </c>
    </row>
    <row r="729" spans="1:4" x14ac:dyDescent="0.25">
      <c r="B729" s="1">
        <v>8.9999999999999993E-3</v>
      </c>
      <c r="C729" t="s">
        <v>14</v>
      </c>
      <c r="D729" s="3" t="str">
        <f t="shared" si="11"/>
        <v/>
      </c>
    </row>
    <row r="730" spans="1:4" x14ac:dyDescent="0.25">
      <c r="B730" s="1">
        <v>0.30099999999999999</v>
      </c>
      <c r="C730" t="s">
        <v>15</v>
      </c>
      <c r="D730" s="3" t="str">
        <f t="shared" si="11"/>
        <v/>
      </c>
    </row>
    <row r="731" spans="1:4" x14ac:dyDescent="0.25">
      <c r="B731" s="1">
        <v>0.502</v>
      </c>
      <c r="C731" t="s">
        <v>50</v>
      </c>
      <c r="D731" s="3" t="str">
        <f t="shared" si="11"/>
        <v/>
      </c>
    </row>
    <row r="732" spans="1:4" x14ac:dyDescent="0.25">
      <c r="B732" s="1">
        <v>8.9999999999999993E-3</v>
      </c>
      <c r="C732" t="s">
        <v>43</v>
      </c>
      <c r="D732" s="3" t="str">
        <f t="shared" si="11"/>
        <v/>
      </c>
    </row>
    <row r="733" spans="1:4" x14ac:dyDescent="0.25">
      <c r="D733" s="3" t="str">
        <f t="shared" si="11"/>
        <v/>
      </c>
    </row>
    <row r="734" spans="1:4" x14ac:dyDescent="0.25">
      <c r="A734" t="s">
        <v>245</v>
      </c>
      <c r="D734" s="3">
        <f t="shared" si="11"/>
        <v>4</v>
      </c>
    </row>
    <row r="735" spans="1:4" x14ac:dyDescent="0.25">
      <c r="D735" s="3" t="str">
        <f t="shared" si="11"/>
        <v/>
      </c>
    </row>
    <row r="736" spans="1:4" x14ac:dyDescent="0.25">
      <c r="B736" s="1">
        <v>1</v>
      </c>
      <c r="C736" t="s">
        <v>15</v>
      </c>
      <c r="D736" s="3" t="str">
        <f t="shared" si="11"/>
        <v/>
      </c>
    </row>
    <row r="737" spans="1:4" x14ac:dyDescent="0.25">
      <c r="D737" s="3" t="str">
        <f t="shared" si="11"/>
        <v/>
      </c>
    </row>
    <row r="738" spans="1:4" x14ac:dyDescent="0.25">
      <c r="A738" t="s">
        <v>246</v>
      </c>
      <c r="D738" s="3">
        <f t="shared" si="11"/>
        <v>427</v>
      </c>
    </row>
    <row r="739" spans="1:4" x14ac:dyDescent="0.25">
      <c r="D739" s="3" t="str">
        <f t="shared" si="11"/>
        <v/>
      </c>
    </row>
    <row r="740" spans="1:4" x14ac:dyDescent="0.25">
      <c r="B740" s="1">
        <v>0.94299999999999995</v>
      </c>
      <c r="C740" t="s">
        <v>15</v>
      </c>
      <c r="D740" s="3" t="str">
        <f t="shared" si="11"/>
        <v/>
      </c>
    </row>
    <row r="741" spans="1:4" x14ac:dyDescent="0.25">
      <c r="B741" s="1">
        <v>3.5999999999999997E-2</v>
      </c>
      <c r="C741" t="s">
        <v>43</v>
      </c>
      <c r="D741" s="3" t="str">
        <f t="shared" si="11"/>
        <v/>
      </c>
    </row>
    <row r="742" spans="1:4" x14ac:dyDescent="0.25">
      <c r="B742" s="1">
        <v>0.02</v>
      </c>
      <c r="C742" t="s">
        <v>63</v>
      </c>
      <c r="D742" s="3" t="str">
        <f t="shared" si="11"/>
        <v/>
      </c>
    </row>
    <row r="743" spans="1:4" x14ac:dyDescent="0.25">
      <c r="D743" s="3" t="str">
        <f t="shared" si="11"/>
        <v/>
      </c>
    </row>
    <row r="744" spans="1:4" x14ac:dyDescent="0.25">
      <c r="A744" t="s">
        <v>247</v>
      </c>
      <c r="D744" s="3">
        <f t="shared" si="11"/>
        <v>33</v>
      </c>
    </row>
    <row r="745" spans="1:4" x14ac:dyDescent="0.25">
      <c r="D745" s="3" t="str">
        <f t="shared" si="11"/>
        <v/>
      </c>
    </row>
    <row r="746" spans="1:4" x14ac:dyDescent="0.25">
      <c r="B746" s="1">
        <v>0.31</v>
      </c>
      <c r="C746" t="s">
        <v>18</v>
      </c>
      <c r="D746" s="3" t="str">
        <f t="shared" si="11"/>
        <v/>
      </c>
    </row>
    <row r="747" spans="1:4" x14ac:dyDescent="0.25">
      <c r="B747" s="1">
        <v>0.63300000000000001</v>
      </c>
      <c r="C747" t="s">
        <v>130</v>
      </c>
      <c r="D747" s="3" t="str">
        <f t="shared" si="11"/>
        <v/>
      </c>
    </row>
    <row r="748" spans="1:4" x14ac:dyDescent="0.25">
      <c r="B748" s="1">
        <v>1.9E-2</v>
      </c>
      <c r="C748" t="s">
        <v>188</v>
      </c>
      <c r="D748" s="3" t="str">
        <f t="shared" si="11"/>
        <v/>
      </c>
    </row>
    <row r="749" spans="1:4" x14ac:dyDescent="0.25">
      <c r="B749" s="1">
        <v>3.5999999999999997E-2</v>
      </c>
      <c r="C749" t="s">
        <v>15</v>
      </c>
      <c r="D749" s="3" t="str">
        <f t="shared" si="11"/>
        <v/>
      </c>
    </row>
    <row r="750" spans="1:4" x14ac:dyDescent="0.25">
      <c r="D750" s="3" t="str">
        <f t="shared" si="11"/>
        <v/>
      </c>
    </row>
    <row r="751" spans="1:4" x14ac:dyDescent="0.25">
      <c r="A751" t="s">
        <v>248</v>
      </c>
      <c r="D751" s="3">
        <f t="shared" si="11"/>
        <v>2</v>
      </c>
    </row>
    <row r="752" spans="1:4" x14ac:dyDescent="0.25">
      <c r="D752" s="3" t="str">
        <f t="shared" si="11"/>
        <v/>
      </c>
    </row>
    <row r="753" spans="1:4" x14ac:dyDescent="0.25">
      <c r="B753" s="1">
        <v>1</v>
      </c>
      <c r="C753" t="s">
        <v>10</v>
      </c>
      <c r="D753" s="3" t="str">
        <f t="shared" si="11"/>
        <v/>
      </c>
    </row>
    <row r="754" spans="1:4" x14ac:dyDescent="0.25">
      <c r="D754" s="3" t="str">
        <f t="shared" si="11"/>
        <v/>
      </c>
    </row>
    <row r="755" spans="1:4" x14ac:dyDescent="0.25">
      <c r="A755" t="s">
        <v>249</v>
      </c>
      <c r="D755" s="3">
        <f t="shared" si="11"/>
        <v>126</v>
      </c>
    </row>
    <row r="756" spans="1:4" x14ac:dyDescent="0.25">
      <c r="D756" s="3" t="str">
        <f t="shared" si="11"/>
        <v/>
      </c>
    </row>
    <row r="757" spans="1:4" x14ac:dyDescent="0.25">
      <c r="B757" s="1">
        <v>0.81</v>
      </c>
      <c r="C757" t="s">
        <v>154</v>
      </c>
      <c r="D757" s="3" t="str">
        <f t="shared" si="11"/>
        <v/>
      </c>
    </row>
    <row r="758" spans="1:4" x14ac:dyDescent="0.25">
      <c r="B758" s="1">
        <v>0.18099999999999999</v>
      </c>
      <c r="C758" t="s">
        <v>152</v>
      </c>
      <c r="D758" s="3" t="str">
        <f t="shared" si="11"/>
        <v/>
      </c>
    </row>
    <row r="759" spans="1:4" x14ac:dyDescent="0.25">
      <c r="B759" s="1">
        <v>8.0000000000000002E-3</v>
      </c>
      <c r="C759" t="s">
        <v>50</v>
      </c>
      <c r="D759" s="3" t="str">
        <f t="shared" si="11"/>
        <v/>
      </c>
    </row>
    <row r="760" spans="1:4" x14ac:dyDescent="0.25">
      <c r="D760" s="3" t="str">
        <f t="shared" si="11"/>
        <v/>
      </c>
    </row>
    <row r="761" spans="1:4" x14ac:dyDescent="0.25">
      <c r="A761" t="s">
        <v>250</v>
      </c>
      <c r="D761" s="3">
        <f t="shared" si="11"/>
        <v>2</v>
      </c>
    </row>
    <row r="762" spans="1:4" x14ac:dyDescent="0.25">
      <c r="D762" s="3" t="str">
        <f t="shared" si="11"/>
        <v/>
      </c>
    </row>
    <row r="763" spans="1:4" x14ac:dyDescent="0.25">
      <c r="B763" s="1">
        <v>1</v>
      </c>
      <c r="C763" t="s">
        <v>15</v>
      </c>
      <c r="D763" s="3" t="str">
        <f t="shared" si="11"/>
        <v/>
      </c>
    </row>
    <row r="764" spans="1:4" x14ac:dyDescent="0.25">
      <c r="D764" s="3" t="str">
        <f t="shared" si="11"/>
        <v/>
      </c>
    </row>
    <row r="765" spans="1:4" x14ac:dyDescent="0.25">
      <c r="A765" t="s">
        <v>251</v>
      </c>
      <c r="D765" s="3">
        <f t="shared" si="11"/>
        <v>138</v>
      </c>
    </row>
    <row r="766" spans="1:4" x14ac:dyDescent="0.25">
      <c r="D766" s="3" t="str">
        <f t="shared" si="11"/>
        <v/>
      </c>
    </row>
    <row r="767" spans="1:4" x14ac:dyDescent="0.25">
      <c r="B767" s="1">
        <v>0.311</v>
      </c>
      <c r="C767" t="s">
        <v>36</v>
      </c>
      <c r="D767" s="3" t="str">
        <f t="shared" si="11"/>
        <v/>
      </c>
    </row>
    <row r="768" spans="1:4" x14ac:dyDescent="0.25">
      <c r="B768" s="1">
        <v>0.68799999999999994</v>
      </c>
      <c r="C768" t="s">
        <v>15</v>
      </c>
      <c r="D768" s="3" t="str">
        <f t="shared" si="11"/>
        <v/>
      </c>
    </row>
    <row r="769" spans="1:4" x14ac:dyDescent="0.25">
      <c r="A769" t="s">
        <v>6</v>
      </c>
      <c r="B769" t="s">
        <v>252</v>
      </c>
      <c r="C769" t="s">
        <v>253</v>
      </c>
      <c r="D769" s="3" t="str">
        <f t="shared" si="11"/>
        <v/>
      </c>
    </row>
    <row r="770" spans="1:4" x14ac:dyDescent="0.25">
      <c r="A770" t="s">
        <v>254</v>
      </c>
      <c r="D770" s="3">
        <f t="shared" ref="D770:D833" si="12">IFERROR(HLOOKUP($A770,$F$3:$JL$4,2,FALSE),"")</f>
        <v>11</v>
      </c>
    </row>
    <row r="771" spans="1:4" x14ac:dyDescent="0.25">
      <c r="D771" s="3" t="str">
        <f t="shared" si="12"/>
        <v/>
      </c>
    </row>
    <row r="772" spans="1:4" x14ac:dyDescent="0.25">
      <c r="B772" s="1">
        <v>1</v>
      </c>
      <c r="C772" t="s">
        <v>100</v>
      </c>
      <c r="D772" s="3" t="str">
        <f t="shared" si="12"/>
        <v/>
      </c>
    </row>
    <row r="773" spans="1:4" x14ac:dyDescent="0.25">
      <c r="A773" t="s">
        <v>6</v>
      </c>
      <c r="B773" t="s">
        <v>255</v>
      </c>
      <c r="C773" t="s">
        <v>256</v>
      </c>
      <c r="D773" s="3" t="str">
        <f t="shared" si="12"/>
        <v/>
      </c>
    </row>
    <row r="774" spans="1:4" x14ac:dyDescent="0.25">
      <c r="A774" t="s">
        <v>257</v>
      </c>
      <c r="D774" s="3">
        <f t="shared" si="12"/>
        <v>2</v>
      </c>
    </row>
    <row r="775" spans="1:4" x14ac:dyDescent="0.25">
      <c r="D775" s="3" t="str">
        <f t="shared" si="12"/>
        <v/>
      </c>
    </row>
    <row r="776" spans="1:4" x14ac:dyDescent="0.25">
      <c r="A776" t="s">
        <v>6</v>
      </c>
      <c r="B776" t="s">
        <v>258</v>
      </c>
      <c r="C776" t="s">
        <v>259</v>
      </c>
      <c r="D776" s="3" t="str">
        <f t="shared" si="12"/>
        <v/>
      </c>
    </row>
    <row r="777" spans="1:4" x14ac:dyDescent="0.25">
      <c r="A777" t="s">
        <v>260</v>
      </c>
      <c r="D777" s="3">
        <f t="shared" si="12"/>
        <v>50</v>
      </c>
    </row>
    <row r="778" spans="1:4" x14ac:dyDescent="0.25">
      <c r="D778" s="3" t="str">
        <f t="shared" si="12"/>
        <v/>
      </c>
    </row>
    <row r="779" spans="1:4" x14ac:dyDescent="0.25">
      <c r="B779" s="1">
        <v>1</v>
      </c>
      <c r="C779" t="s">
        <v>45</v>
      </c>
      <c r="D779" s="3" t="str">
        <f t="shared" si="12"/>
        <v/>
      </c>
    </row>
    <row r="780" spans="1:4" x14ac:dyDescent="0.25">
      <c r="D780" s="3" t="str">
        <f t="shared" si="12"/>
        <v/>
      </c>
    </row>
    <row r="781" spans="1:4" x14ac:dyDescent="0.25">
      <c r="A781" t="s">
        <v>261</v>
      </c>
      <c r="D781" s="3">
        <f t="shared" si="12"/>
        <v>119</v>
      </c>
    </row>
    <row r="782" spans="1:4" x14ac:dyDescent="0.25">
      <c r="D782" s="3" t="str">
        <f t="shared" si="12"/>
        <v/>
      </c>
    </row>
    <row r="783" spans="1:4" x14ac:dyDescent="0.25">
      <c r="B783" s="1">
        <v>0.25</v>
      </c>
      <c r="C783" t="s">
        <v>109</v>
      </c>
      <c r="D783" s="3" t="str">
        <f t="shared" si="12"/>
        <v/>
      </c>
    </row>
    <row r="784" spans="1:4" x14ac:dyDescent="0.25">
      <c r="B784" s="1">
        <v>0.749</v>
      </c>
      <c r="C784" t="s">
        <v>152</v>
      </c>
      <c r="D784" s="3" t="str">
        <f t="shared" si="12"/>
        <v/>
      </c>
    </row>
    <row r="785" spans="1:4" x14ac:dyDescent="0.25">
      <c r="D785" s="3" t="str">
        <f t="shared" si="12"/>
        <v/>
      </c>
    </row>
    <row r="786" spans="1:4" x14ac:dyDescent="0.25">
      <c r="A786" t="s">
        <v>262</v>
      </c>
      <c r="D786" s="3">
        <f t="shared" si="12"/>
        <v>16</v>
      </c>
    </row>
    <row r="787" spans="1:4" x14ac:dyDescent="0.25">
      <c r="D787" s="3" t="str">
        <f t="shared" si="12"/>
        <v/>
      </c>
    </row>
    <row r="788" spans="1:4" x14ac:dyDescent="0.25">
      <c r="B788" s="1">
        <v>1</v>
      </c>
      <c r="C788" t="s">
        <v>26</v>
      </c>
      <c r="D788" s="3" t="str">
        <f t="shared" si="12"/>
        <v/>
      </c>
    </row>
    <row r="789" spans="1:4" x14ac:dyDescent="0.25">
      <c r="D789" s="3" t="str">
        <f t="shared" si="12"/>
        <v/>
      </c>
    </row>
    <row r="790" spans="1:4" x14ac:dyDescent="0.25">
      <c r="A790" t="s">
        <v>263</v>
      </c>
      <c r="D790" s="3">
        <f t="shared" si="12"/>
        <v>4</v>
      </c>
    </row>
    <row r="791" spans="1:4" x14ac:dyDescent="0.25">
      <c r="D791" s="3" t="str">
        <f t="shared" si="12"/>
        <v/>
      </c>
    </row>
    <row r="792" spans="1:4" x14ac:dyDescent="0.25">
      <c r="B792" s="1">
        <v>1</v>
      </c>
      <c r="C792" t="s">
        <v>189</v>
      </c>
      <c r="D792" s="3" t="str">
        <f t="shared" si="12"/>
        <v/>
      </c>
    </row>
    <row r="793" spans="1:4" x14ac:dyDescent="0.25">
      <c r="D793" s="3" t="str">
        <f t="shared" si="12"/>
        <v/>
      </c>
    </row>
    <row r="794" spans="1:4" x14ac:dyDescent="0.25">
      <c r="A794" t="s">
        <v>264</v>
      </c>
      <c r="D794" s="3">
        <f t="shared" si="12"/>
        <v>59</v>
      </c>
    </row>
    <row r="795" spans="1:4" x14ac:dyDescent="0.25">
      <c r="D795" s="3" t="str">
        <f t="shared" si="12"/>
        <v/>
      </c>
    </row>
    <row r="796" spans="1:4" x14ac:dyDescent="0.25">
      <c r="B796" s="1">
        <v>1</v>
      </c>
      <c r="C796" t="s">
        <v>189</v>
      </c>
      <c r="D796" s="3" t="str">
        <f t="shared" si="12"/>
        <v/>
      </c>
    </row>
    <row r="797" spans="1:4" x14ac:dyDescent="0.25">
      <c r="D797" s="3" t="str">
        <f t="shared" si="12"/>
        <v/>
      </c>
    </row>
    <row r="798" spans="1:4" x14ac:dyDescent="0.25">
      <c r="A798" t="s">
        <v>265</v>
      </c>
      <c r="D798" s="3">
        <f t="shared" si="12"/>
        <v>3</v>
      </c>
    </row>
    <row r="799" spans="1:4" x14ac:dyDescent="0.25">
      <c r="D799" s="3" t="str">
        <f t="shared" si="12"/>
        <v/>
      </c>
    </row>
    <row r="800" spans="1:4" x14ac:dyDescent="0.25">
      <c r="B800" s="1">
        <v>1</v>
      </c>
      <c r="C800" t="s">
        <v>188</v>
      </c>
      <c r="D800" s="3" t="str">
        <f t="shared" si="12"/>
        <v/>
      </c>
    </row>
    <row r="801" spans="1:4" x14ac:dyDescent="0.25">
      <c r="A801" t="s">
        <v>6</v>
      </c>
      <c r="B801" t="s">
        <v>266</v>
      </c>
      <c r="D801" s="3" t="str">
        <f t="shared" si="12"/>
        <v/>
      </c>
    </row>
    <row r="802" spans="1:4" x14ac:dyDescent="0.25">
      <c r="A802" t="s">
        <v>267</v>
      </c>
      <c r="D802" s="3">
        <f t="shared" si="12"/>
        <v>5</v>
      </c>
    </row>
    <row r="803" spans="1:4" x14ac:dyDescent="0.25">
      <c r="D803" s="3" t="str">
        <f t="shared" si="12"/>
        <v/>
      </c>
    </row>
    <row r="804" spans="1:4" x14ac:dyDescent="0.25">
      <c r="D804" s="3" t="str">
        <f t="shared" si="12"/>
        <v/>
      </c>
    </row>
    <row r="805" spans="1:4" x14ac:dyDescent="0.25">
      <c r="A805" t="s">
        <v>268</v>
      </c>
      <c r="D805" s="3">
        <f t="shared" si="12"/>
        <v>12</v>
      </c>
    </row>
    <row r="806" spans="1:4" x14ac:dyDescent="0.25">
      <c r="D806" s="3" t="str">
        <f t="shared" si="12"/>
        <v/>
      </c>
    </row>
    <row r="807" spans="1:4" x14ac:dyDescent="0.25">
      <c r="B807" s="1">
        <v>1</v>
      </c>
      <c r="C807" t="s">
        <v>269</v>
      </c>
      <c r="D807" s="3" t="str">
        <f t="shared" si="12"/>
        <v/>
      </c>
    </row>
    <row r="808" spans="1:4" x14ac:dyDescent="0.25">
      <c r="D808" s="3" t="str">
        <f t="shared" si="12"/>
        <v/>
      </c>
    </row>
    <row r="809" spans="1:4" x14ac:dyDescent="0.25">
      <c r="A809" t="s">
        <v>270</v>
      </c>
      <c r="D809" s="3">
        <f t="shared" si="12"/>
        <v>176</v>
      </c>
    </row>
    <row r="810" spans="1:4" x14ac:dyDescent="0.25">
      <c r="D810" s="3" t="str">
        <f t="shared" si="12"/>
        <v/>
      </c>
    </row>
    <row r="811" spans="1:4" x14ac:dyDescent="0.25">
      <c r="B811" s="1">
        <v>1</v>
      </c>
      <c r="C811" t="s">
        <v>269</v>
      </c>
      <c r="D811" s="3" t="str">
        <f t="shared" si="12"/>
        <v/>
      </c>
    </row>
    <row r="812" spans="1:4" x14ac:dyDescent="0.25">
      <c r="A812" t="s">
        <v>6</v>
      </c>
      <c r="B812" t="s">
        <v>266</v>
      </c>
      <c r="C812" t="s">
        <v>271</v>
      </c>
      <c r="D812" s="3" t="str">
        <f t="shared" si="12"/>
        <v/>
      </c>
    </row>
    <row r="813" spans="1:4" x14ac:dyDescent="0.25">
      <c r="A813" t="s">
        <v>267</v>
      </c>
      <c r="D813" s="3">
        <f t="shared" si="12"/>
        <v>5</v>
      </c>
    </row>
    <row r="814" spans="1:4" x14ac:dyDescent="0.25">
      <c r="D814" s="3" t="str">
        <f t="shared" si="12"/>
        <v/>
      </c>
    </row>
    <row r="815" spans="1:4" x14ac:dyDescent="0.25">
      <c r="A815" t="s">
        <v>6</v>
      </c>
      <c r="B815" t="s">
        <v>272</v>
      </c>
      <c r="C815" t="s">
        <v>273</v>
      </c>
      <c r="D815" s="3" t="str">
        <f t="shared" si="12"/>
        <v/>
      </c>
    </row>
    <row r="816" spans="1:4" x14ac:dyDescent="0.25">
      <c r="A816" t="s">
        <v>274</v>
      </c>
      <c r="D816" s="3">
        <f t="shared" si="12"/>
        <v>1908</v>
      </c>
    </row>
    <row r="817" spans="1:4" x14ac:dyDescent="0.25">
      <c r="D817" s="3" t="str">
        <f t="shared" si="12"/>
        <v/>
      </c>
    </row>
    <row r="818" spans="1:4" x14ac:dyDescent="0.25">
      <c r="B818" s="1">
        <v>4.0000000000000001E-3</v>
      </c>
      <c r="C818" t="s">
        <v>9</v>
      </c>
      <c r="D818" s="3" t="str">
        <f t="shared" si="12"/>
        <v/>
      </c>
    </row>
    <row r="819" spans="1:4" x14ac:dyDescent="0.25">
      <c r="B819" s="1">
        <v>5.0000000000000001E-3</v>
      </c>
      <c r="C819" t="s">
        <v>135</v>
      </c>
      <c r="D819" s="3" t="str">
        <f t="shared" si="12"/>
        <v/>
      </c>
    </row>
    <row r="820" spans="1:4" x14ac:dyDescent="0.25">
      <c r="B820" s="1">
        <v>2.1000000000000001E-2</v>
      </c>
      <c r="C820" t="s">
        <v>18</v>
      </c>
      <c r="D820" s="3" t="str">
        <f t="shared" si="12"/>
        <v/>
      </c>
    </row>
    <row r="821" spans="1:4" x14ac:dyDescent="0.25">
      <c r="B821" s="1">
        <v>2E-3</v>
      </c>
      <c r="C821" t="s">
        <v>188</v>
      </c>
      <c r="D821" s="3" t="str">
        <f t="shared" si="12"/>
        <v/>
      </c>
    </row>
    <row r="822" spans="1:4" x14ac:dyDescent="0.25">
      <c r="B822" s="1">
        <v>1.7999999999999999E-2</v>
      </c>
      <c r="C822" t="s">
        <v>36</v>
      </c>
      <c r="D822" s="3" t="str">
        <f t="shared" si="12"/>
        <v/>
      </c>
    </row>
    <row r="823" spans="1:4" x14ac:dyDescent="0.25">
      <c r="B823" s="1">
        <v>7.0000000000000001E-3</v>
      </c>
      <c r="C823" t="s">
        <v>10</v>
      </c>
      <c r="D823" s="3" t="str">
        <f t="shared" si="12"/>
        <v/>
      </c>
    </row>
    <row r="824" spans="1:4" x14ac:dyDescent="0.25">
      <c r="B824" s="1">
        <v>4.9000000000000002E-2</v>
      </c>
      <c r="C824" t="s">
        <v>15</v>
      </c>
      <c r="D824" s="3" t="str">
        <f t="shared" si="12"/>
        <v/>
      </c>
    </row>
    <row r="825" spans="1:4" x14ac:dyDescent="0.25">
      <c r="B825" s="1">
        <v>1E-3</v>
      </c>
      <c r="C825" t="s">
        <v>275</v>
      </c>
      <c r="D825" s="3" t="str">
        <f t="shared" si="12"/>
        <v/>
      </c>
    </row>
    <row r="826" spans="1:4" x14ac:dyDescent="0.25">
      <c r="B826" s="1">
        <v>0.88800000000000001</v>
      </c>
      <c r="C826" t="s">
        <v>50</v>
      </c>
      <c r="D826" s="3" t="str">
        <f t="shared" si="12"/>
        <v/>
      </c>
    </row>
    <row r="827" spans="1:4" x14ac:dyDescent="0.25">
      <c r="B827" s="1">
        <v>1E-3</v>
      </c>
      <c r="C827" t="s">
        <v>43</v>
      </c>
      <c r="D827" s="3" t="str">
        <f t="shared" si="12"/>
        <v/>
      </c>
    </row>
    <row r="828" spans="1:4" x14ac:dyDescent="0.25">
      <c r="D828" s="3" t="str">
        <f t="shared" si="12"/>
        <v/>
      </c>
    </row>
    <row r="829" spans="1:4" x14ac:dyDescent="0.25">
      <c r="A829" t="s">
        <v>276</v>
      </c>
      <c r="D829" s="3">
        <f t="shared" si="12"/>
        <v>1937</v>
      </c>
    </row>
    <row r="830" spans="1:4" x14ac:dyDescent="0.25">
      <c r="D830" s="3" t="str">
        <f t="shared" si="12"/>
        <v/>
      </c>
    </row>
    <row r="831" spans="1:4" x14ac:dyDescent="0.25">
      <c r="B831" s="1">
        <v>4.0000000000000001E-3</v>
      </c>
      <c r="C831" t="s">
        <v>9</v>
      </c>
      <c r="D831" s="3" t="str">
        <f t="shared" si="12"/>
        <v/>
      </c>
    </row>
    <row r="832" spans="1:4" x14ac:dyDescent="0.25">
      <c r="B832" s="1">
        <v>5.0000000000000001E-3</v>
      </c>
      <c r="C832" t="s">
        <v>135</v>
      </c>
      <c r="D832" s="3" t="str">
        <f t="shared" si="12"/>
        <v/>
      </c>
    </row>
    <row r="833" spans="1:4" x14ac:dyDescent="0.25">
      <c r="B833" s="1">
        <v>2.1000000000000001E-2</v>
      </c>
      <c r="C833" t="s">
        <v>18</v>
      </c>
      <c r="D833" s="3" t="str">
        <f t="shared" si="12"/>
        <v/>
      </c>
    </row>
    <row r="834" spans="1:4" x14ac:dyDescent="0.25">
      <c r="B834" s="1">
        <v>2E-3</v>
      </c>
      <c r="C834" t="s">
        <v>188</v>
      </c>
      <c r="D834" s="3" t="str">
        <f t="shared" ref="D834:D897" si="13">IFERROR(HLOOKUP($A834,$F$3:$JL$4,2,FALSE),"")</f>
        <v/>
      </c>
    </row>
    <row r="835" spans="1:4" x14ac:dyDescent="0.25">
      <c r="B835" s="1">
        <v>1.7999999999999999E-2</v>
      </c>
      <c r="C835" t="s">
        <v>36</v>
      </c>
      <c r="D835" s="3" t="str">
        <f t="shared" si="13"/>
        <v/>
      </c>
    </row>
    <row r="836" spans="1:4" x14ac:dyDescent="0.25">
      <c r="B836" s="1">
        <v>7.0000000000000001E-3</v>
      </c>
      <c r="C836" t="s">
        <v>10</v>
      </c>
      <c r="D836" s="3" t="str">
        <f t="shared" si="13"/>
        <v/>
      </c>
    </row>
    <row r="837" spans="1:4" x14ac:dyDescent="0.25">
      <c r="B837" s="1">
        <v>4.8000000000000001E-2</v>
      </c>
      <c r="C837" t="s">
        <v>15</v>
      </c>
      <c r="D837" s="3" t="str">
        <f t="shared" si="13"/>
        <v/>
      </c>
    </row>
    <row r="838" spans="1:4" x14ac:dyDescent="0.25">
      <c r="B838" s="1">
        <v>1E-3</v>
      </c>
      <c r="C838" t="s">
        <v>275</v>
      </c>
      <c r="D838" s="3" t="str">
        <f t="shared" si="13"/>
        <v/>
      </c>
    </row>
    <row r="839" spans="1:4" x14ac:dyDescent="0.25">
      <c r="B839" s="1">
        <v>0.88900000000000001</v>
      </c>
      <c r="C839" t="s">
        <v>50</v>
      </c>
      <c r="D839" s="3" t="str">
        <f t="shared" si="13"/>
        <v/>
      </c>
    </row>
    <row r="840" spans="1:4" x14ac:dyDescent="0.25">
      <c r="B840" s="1">
        <v>1E-3</v>
      </c>
      <c r="C840" t="s">
        <v>43</v>
      </c>
      <c r="D840" s="3" t="str">
        <f t="shared" si="13"/>
        <v/>
      </c>
    </row>
    <row r="841" spans="1:4" x14ac:dyDescent="0.25">
      <c r="D841" s="3" t="str">
        <f t="shared" si="13"/>
        <v/>
      </c>
    </row>
    <row r="842" spans="1:4" x14ac:dyDescent="0.25">
      <c r="A842" t="s">
        <v>277</v>
      </c>
      <c r="D842" s="3">
        <f t="shared" si="13"/>
        <v>1937</v>
      </c>
    </row>
    <row r="843" spans="1:4" x14ac:dyDescent="0.25">
      <c r="D843" s="3" t="str">
        <f t="shared" si="13"/>
        <v/>
      </c>
    </row>
    <row r="844" spans="1:4" x14ac:dyDescent="0.25">
      <c r="B844" s="1">
        <v>4.0000000000000001E-3</v>
      </c>
      <c r="C844" t="s">
        <v>9</v>
      </c>
      <c r="D844" s="3" t="str">
        <f t="shared" si="13"/>
        <v/>
      </c>
    </row>
    <row r="845" spans="1:4" x14ac:dyDescent="0.25">
      <c r="B845" s="1">
        <v>5.0000000000000001E-3</v>
      </c>
      <c r="C845" t="s">
        <v>135</v>
      </c>
      <c r="D845" s="3" t="str">
        <f t="shared" si="13"/>
        <v/>
      </c>
    </row>
    <row r="846" spans="1:4" x14ac:dyDescent="0.25">
      <c r="B846" s="1">
        <v>2.1000000000000001E-2</v>
      </c>
      <c r="C846" t="s">
        <v>18</v>
      </c>
      <c r="D846" s="3" t="str">
        <f t="shared" si="13"/>
        <v/>
      </c>
    </row>
    <row r="847" spans="1:4" x14ac:dyDescent="0.25">
      <c r="B847" s="1">
        <v>2E-3</v>
      </c>
      <c r="C847" t="s">
        <v>188</v>
      </c>
      <c r="D847" s="3" t="str">
        <f t="shared" si="13"/>
        <v/>
      </c>
    </row>
    <row r="848" spans="1:4" x14ac:dyDescent="0.25">
      <c r="B848" s="1">
        <v>1.7999999999999999E-2</v>
      </c>
      <c r="C848" t="s">
        <v>36</v>
      </c>
      <c r="D848" s="3" t="str">
        <f t="shared" si="13"/>
        <v/>
      </c>
    </row>
    <row r="849" spans="1:4" x14ac:dyDescent="0.25">
      <c r="B849" s="1">
        <v>7.0000000000000001E-3</v>
      </c>
      <c r="C849" t="s">
        <v>10</v>
      </c>
      <c r="D849" s="3" t="str">
        <f t="shared" si="13"/>
        <v/>
      </c>
    </row>
    <row r="850" spans="1:4" x14ac:dyDescent="0.25">
      <c r="B850" s="1">
        <v>4.8000000000000001E-2</v>
      </c>
      <c r="C850" t="s">
        <v>15</v>
      </c>
      <c r="D850" s="3" t="str">
        <f t="shared" si="13"/>
        <v/>
      </c>
    </row>
    <row r="851" spans="1:4" x14ac:dyDescent="0.25">
      <c r="B851" s="1">
        <v>1E-3</v>
      </c>
      <c r="C851" t="s">
        <v>275</v>
      </c>
      <c r="D851" s="3" t="str">
        <f t="shared" si="13"/>
        <v/>
      </c>
    </row>
    <row r="852" spans="1:4" x14ac:dyDescent="0.25">
      <c r="B852" s="1">
        <v>0.88900000000000001</v>
      </c>
      <c r="C852" t="s">
        <v>50</v>
      </c>
      <c r="D852" s="3" t="str">
        <f t="shared" si="13"/>
        <v/>
      </c>
    </row>
    <row r="853" spans="1:4" x14ac:dyDescent="0.25">
      <c r="B853" s="1">
        <v>1E-3</v>
      </c>
      <c r="C853" t="s">
        <v>43</v>
      </c>
      <c r="D853" s="3" t="str">
        <f t="shared" si="13"/>
        <v/>
      </c>
    </row>
    <row r="854" spans="1:4" x14ac:dyDescent="0.25">
      <c r="D854" s="3" t="str">
        <f t="shared" si="13"/>
        <v/>
      </c>
    </row>
    <row r="855" spans="1:4" x14ac:dyDescent="0.25">
      <c r="A855" t="s">
        <v>278</v>
      </c>
      <c r="D855" s="3">
        <f t="shared" si="13"/>
        <v>16</v>
      </c>
    </row>
    <row r="856" spans="1:4" x14ac:dyDescent="0.25">
      <c r="D856" s="3" t="str">
        <f t="shared" si="13"/>
        <v/>
      </c>
    </row>
    <row r="857" spans="1:4" x14ac:dyDescent="0.25">
      <c r="B857" s="1">
        <v>1</v>
      </c>
      <c r="C857" t="s">
        <v>36</v>
      </c>
      <c r="D857" s="3" t="str">
        <f t="shared" si="13"/>
        <v/>
      </c>
    </row>
    <row r="858" spans="1:4" x14ac:dyDescent="0.25">
      <c r="D858" s="3" t="str">
        <f t="shared" si="13"/>
        <v/>
      </c>
    </row>
    <row r="859" spans="1:4" x14ac:dyDescent="0.25">
      <c r="A859" t="s">
        <v>279</v>
      </c>
      <c r="D859" s="3">
        <f t="shared" si="13"/>
        <v>90</v>
      </c>
    </row>
    <row r="860" spans="1:4" x14ac:dyDescent="0.25">
      <c r="D860" s="3" t="str">
        <f t="shared" si="13"/>
        <v/>
      </c>
    </row>
    <row r="861" spans="1:4" x14ac:dyDescent="0.25">
      <c r="B861" s="1">
        <v>0.93500000000000005</v>
      </c>
      <c r="C861" t="s">
        <v>15</v>
      </c>
      <c r="D861" s="3" t="str">
        <f t="shared" si="13"/>
        <v/>
      </c>
    </row>
    <row r="862" spans="1:4" x14ac:dyDescent="0.25">
      <c r="B862" s="1">
        <v>6.4000000000000001E-2</v>
      </c>
      <c r="C862" t="s">
        <v>189</v>
      </c>
      <c r="D862" s="3" t="str">
        <f t="shared" si="13"/>
        <v/>
      </c>
    </row>
    <row r="863" spans="1:4" x14ac:dyDescent="0.25">
      <c r="D863" s="3" t="str">
        <f t="shared" si="13"/>
        <v/>
      </c>
    </row>
    <row r="864" spans="1:4" x14ac:dyDescent="0.25">
      <c r="A864" t="s">
        <v>280</v>
      </c>
      <c r="D864" s="3">
        <f t="shared" si="13"/>
        <v>8</v>
      </c>
    </row>
    <row r="865" spans="1:4" x14ac:dyDescent="0.25">
      <c r="D865" s="3" t="str">
        <f t="shared" si="13"/>
        <v/>
      </c>
    </row>
    <row r="866" spans="1:4" x14ac:dyDescent="0.25">
      <c r="B866" s="1">
        <v>1</v>
      </c>
      <c r="C866" t="s">
        <v>36</v>
      </c>
      <c r="D866" s="3" t="str">
        <f t="shared" si="13"/>
        <v/>
      </c>
    </row>
    <row r="867" spans="1:4" x14ac:dyDescent="0.25">
      <c r="D867" s="3" t="str">
        <f t="shared" si="13"/>
        <v/>
      </c>
    </row>
    <row r="868" spans="1:4" x14ac:dyDescent="0.25">
      <c r="A868" t="s">
        <v>281</v>
      </c>
      <c r="D868" s="3">
        <f t="shared" si="13"/>
        <v>585</v>
      </c>
    </row>
    <row r="869" spans="1:4" x14ac:dyDescent="0.25">
      <c r="D869" s="3" t="str">
        <f t="shared" si="13"/>
        <v/>
      </c>
    </row>
    <row r="870" spans="1:4" x14ac:dyDescent="0.25">
      <c r="B870" s="1">
        <v>3.0000000000000001E-3</v>
      </c>
      <c r="C870" t="s">
        <v>40</v>
      </c>
      <c r="D870" s="3" t="str">
        <f t="shared" si="13"/>
        <v/>
      </c>
    </row>
    <row r="871" spans="1:4" x14ac:dyDescent="0.25">
      <c r="B871" s="1">
        <v>6.0000000000000001E-3</v>
      </c>
      <c r="C871" t="s">
        <v>18</v>
      </c>
      <c r="D871" s="3" t="str">
        <f t="shared" si="13"/>
        <v/>
      </c>
    </row>
    <row r="872" spans="1:4" x14ac:dyDescent="0.25">
      <c r="B872" s="1">
        <v>5.0000000000000001E-3</v>
      </c>
      <c r="C872" t="s">
        <v>159</v>
      </c>
      <c r="D872" s="3" t="str">
        <f t="shared" si="13"/>
        <v/>
      </c>
    </row>
    <row r="873" spans="1:4" x14ac:dyDescent="0.25">
      <c r="B873" s="1">
        <v>0.89700000000000002</v>
      </c>
      <c r="C873" t="s">
        <v>15</v>
      </c>
      <c r="D873" s="3" t="str">
        <f t="shared" si="13"/>
        <v/>
      </c>
    </row>
    <row r="874" spans="1:4" x14ac:dyDescent="0.25">
      <c r="B874" s="1">
        <v>7.2999999999999995E-2</v>
      </c>
      <c r="C874" t="s">
        <v>50</v>
      </c>
      <c r="D874" s="3" t="str">
        <f t="shared" si="13"/>
        <v/>
      </c>
    </row>
    <row r="875" spans="1:4" x14ac:dyDescent="0.25">
      <c r="B875" s="1">
        <v>4.0000000000000001E-3</v>
      </c>
      <c r="C875" t="s">
        <v>43</v>
      </c>
      <c r="D875" s="3" t="str">
        <f t="shared" si="13"/>
        <v/>
      </c>
    </row>
    <row r="876" spans="1:4" x14ac:dyDescent="0.25">
      <c r="B876" s="1">
        <v>8.9999999999999993E-3</v>
      </c>
      <c r="C876" t="s">
        <v>282</v>
      </c>
      <c r="D876" s="3" t="str">
        <f t="shared" si="13"/>
        <v/>
      </c>
    </row>
    <row r="877" spans="1:4" x14ac:dyDescent="0.25">
      <c r="D877" s="3" t="str">
        <f t="shared" si="13"/>
        <v/>
      </c>
    </row>
    <row r="878" spans="1:4" x14ac:dyDescent="0.25">
      <c r="A878" t="s">
        <v>283</v>
      </c>
      <c r="D878" s="3">
        <f t="shared" si="13"/>
        <v>15</v>
      </c>
    </row>
    <row r="879" spans="1:4" x14ac:dyDescent="0.25">
      <c r="D879" s="3" t="str">
        <f t="shared" si="13"/>
        <v/>
      </c>
    </row>
    <row r="880" spans="1:4" x14ac:dyDescent="0.25">
      <c r="B880" s="1">
        <v>1</v>
      </c>
      <c r="C880" t="s">
        <v>43</v>
      </c>
      <c r="D880" s="3" t="str">
        <f t="shared" si="13"/>
        <v/>
      </c>
    </row>
    <row r="881" spans="1:4" x14ac:dyDescent="0.25">
      <c r="D881" s="3" t="str">
        <f t="shared" si="13"/>
        <v/>
      </c>
    </row>
    <row r="882" spans="1:4" x14ac:dyDescent="0.25">
      <c r="A882" t="s">
        <v>284</v>
      </c>
      <c r="D882" s="3">
        <f t="shared" si="13"/>
        <v>553</v>
      </c>
    </row>
    <row r="883" spans="1:4" x14ac:dyDescent="0.25">
      <c r="D883" s="3" t="str">
        <f t="shared" si="13"/>
        <v/>
      </c>
    </row>
    <row r="884" spans="1:4" x14ac:dyDescent="0.25">
      <c r="B884" s="1">
        <v>0.17699999999999999</v>
      </c>
      <c r="C884" t="s">
        <v>9</v>
      </c>
      <c r="D884" s="3" t="str">
        <f t="shared" si="13"/>
        <v/>
      </c>
    </row>
    <row r="885" spans="1:4" x14ac:dyDescent="0.25">
      <c r="B885" s="1">
        <v>5.2999999999999999E-2</v>
      </c>
      <c r="C885" t="s">
        <v>135</v>
      </c>
      <c r="D885" s="3" t="str">
        <f t="shared" si="13"/>
        <v/>
      </c>
    </row>
    <row r="886" spans="1:4" x14ac:dyDescent="0.25">
      <c r="B886" s="1">
        <v>2.1000000000000001E-2</v>
      </c>
      <c r="C886" t="s">
        <v>18</v>
      </c>
      <c r="D886" s="3" t="str">
        <f t="shared" si="13"/>
        <v/>
      </c>
    </row>
    <row r="887" spans="1:4" x14ac:dyDescent="0.25">
      <c r="B887" s="1">
        <v>4.0000000000000001E-3</v>
      </c>
      <c r="C887" t="s">
        <v>188</v>
      </c>
      <c r="D887" s="3" t="str">
        <f t="shared" si="13"/>
        <v/>
      </c>
    </row>
    <row r="888" spans="1:4" x14ac:dyDescent="0.25">
      <c r="B888" s="1">
        <v>7.6999999999999999E-2</v>
      </c>
      <c r="C888" t="s">
        <v>36</v>
      </c>
      <c r="D888" s="3" t="str">
        <f t="shared" si="13"/>
        <v/>
      </c>
    </row>
    <row r="889" spans="1:4" x14ac:dyDescent="0.25">
      <c r="B889" s="1">
        <v>1.6E-2</v>
      </c>
      <c r="C889" t="s">
        <v>45</v>
      </c>
      <c r="D889" s="3" t="str">
        <f t="shared" si="13"/>
        <v/>
      </c>
    </row>
    <row r="890" spans="1:4" x14ac:dyDescent="0.25">
      <c r="B890" s="1">
        <v>7.0000000000000007E-2</v>
      </c>
      <c r="C890" t="s">
        <v>10</v>
      </c>
      <c r="D890" s="3" t="str">
        <f t="shared" si="13"/>
        <v/>
      </c>
    </row>
    <row r="891" spans="1:4" x14ac:dyDescent="0.25">
      <c r="B891" s="1">
        <v>5.0999999999999997E-2</v>
      </c>
      <c r="C891" t="s">
        <v>11</v>
      </c>
      <c r="D891" s="3" t="str">
        <f t="shared" si="13"/>
        <v/>
      </c>
    </row>
    <row r="892" spans="1:4" x14ac:dyDescent="0.25">
      <c r="B892" s="1">
        <v>1.4E-2</v>
      </c>
      <c r="C892" t="s">
        <v>13</v>
      </c>
      <c r="D892" s="3" t="str">
        <f t="shared" si="13"/>
        <v/>
      </c>
    </row>
    <row r="893" spans="1:4" x14ac:dyDescent="0.25">
      <c r="B893" s="1">
        <v>4.0000000000000001E-3</v>
      </c>
      <c r="C893" t="s">
        <v>14</v>
      </c>
      <c r="D893" s="3" t="str">
        <f t="shared" si="13"/>
        <v/>
      </c>
    </row>
    <row r="894" spans="1:4" x14ac:dyDescent="0.25">
      <c r="B894" s="1">
        <v>0.30299999999999999</v>
      </c>
      <c r="C894" t="s">
        <v>15</v>
      </c>
      <c r="D894" s="3" t="str">
        <f t="shared" si="13"/>
        <v/>
      </c>
    </row>
    <row r="895" spans="1:4" x14ac:dyDescent="0.25">
      <c r="B895" s="1">
        <v>2.1000000000000001E-2</v>
      </c>
      <c r="C895" t="s">
        <v>50</v>
      </c>
      <c r="D895" s="3" t="str">
        <f t="shared" si="13"/>
        <v/>
      </c>
    </row>
    <row r="896" spans="1:4" x14ac:dyDescent="0.25">
      <c r="B896" s="1">
        <v>0.17399999999999999</v>
      </c>
      <c r="C896" t="s">
        <v>43</v>
      </c>
      <c r="D896" s="3" t="str">
        <f t="shared" si="13"/>
        <v/>
      </c>
    </row>
    <row r="897" spans="1:4" x14ac:dyDescent="0.25">
      <c r="B897" s="1">
        <v>5.0000000000000001E-3</v>
      </c>
      <c r="C897" t="s">
        <v>189</v>
      </c>
      <c r="D897" s="3" t="str">
        <f t="shared" si="13"/>
        <v/>
      </c>
    </row>
    <row r="898" spans="1:4" x14ac:dyDescent="0.25">
      <c r="B898" s="1">
        <v>2E-3</v>
      </c>
      <c r="C898" t="s">
        <v>58</v>
      </c>
      <c r="D898" s="3" t="str">
        <f t="shared" ref="D898:D961" si="14">IFERROR(HLOOKUP($A898,$F$3:$JL$4,2,FALSE),"")</f>
        <v/>
      </c>
    </row>
    <row r="899" spans="1:4" x14ac:dyDescent="0.25">
      <c r="D899" s="3" t="str">
        <f t="shared" si="14"/>
        <v/>
      </c>
    </row>
    <row r="900" spans="1:4" x14ac:dyDescent="0.25">
      <c r="A900" t="s">
        <v>285</v>
      </c>
      <c r="D900" s="3">
        <f t="shared" si="14"/>
        <v>166</v>
      </c>
    </row>
    <row r="901" spans="1:4" x14ac:dyDescent="0.25">
      <c r="D901" s="3" t="str">
        <f t="shared" si="14"/>
        <v/>
      </c>
    </row>
    <row r="902" spans="1:4" x14ac:dyDescent="0.25">
      <c r="B902" s="1">
        <v>2.4E-2</v>
      </c>
      <c r="C902" t="s">
        <v>9</v>
      </c>
      <c r="D902" s="3" t="str">
        <f t="shared" si="14"/>
        <v/>
      </c>
    </row>
    <row r="903" spans="1:4" x14ac:dyDescent="0.25">
      <c r="B903" s="1">
        <v>2.4E-2</v>
      </c>
      <c r="C903" t="s">
        <v>18</v>
      </c>
      <c r="D903" s="3" t="str">
        <f t="shared" si="14"/>
        <v/>
      </c>
    </row>
    <row r="904" spans="1:4" x14ac:dyDescent="0.25">
      <c r="B904" s="1">
        <v>1.2E-2</v>
      </c>
      <c r="C904" t="s">
        <v>36</v>
      </c>
      <c r="D904" s="3" t="str">
        <f t="shared" si="14"/>
        <v/>
      </c>
    </row>
    <row r="905" spans="1:4" x14ac:dyDescent="0.25">
      <c r="B905" s="1">
        <v>0.82099999999999995</v>
      </c>
      <c r="C905" t="s">
        <v>10</v>
      </c>
      <c r="D905" s="3" t="str">
        <f t="shared" si="14"/>
        <v/>
      </c>
    </row>
    <row r="906" spans="1:4" x14ac:dyDescent="0.25">
      <c r="B906" s="1">
        <v>0.105</v>
      </c>
      <c r="C906" t="s">
        <v>15</v>
      </c>
      <c r="D906" s="3" t="str">
        <f t="shared" si="14"/>
        <v/>
      </c>
    </row>
    <row r="907" spans="1:4" x14ac:dyDescent="0.25">
      <c r="B907" s="1">
        <v>1.2E-2</v>
      </c>
      <c r="C907" t="s">
        <v>43</v>
      </c>
      <c r="D907" s="3" t="str">
        <f t="shared" si="14"/>
        <v/>
      </c>
    </row>
    <row r="908" spans="1:4" x14ac:dyDescent="0.25">
      <c r="D908" s="3" t="str">
        <f t="shared" si="14"/>
        <v/>
      </c>
    </row>
    <row r="909" spans="1:4" x14ac:dyDescent="0.25">
      <c r="A909" t="s">
        <v>286</v>
      </c>
      <c r="D909" s="3">
        <f t="shared" si="14"/>
        <v>150</v>
      </c>
    </row>
    <row r="910" spans="1:4" x14ac:dyDescent="0.25">
      <c r="D910" s="3" t="str">
        <f t="shared" si="14"/>
        <v/>
      </c>
    </row>
    <row r="911" spans="1:4" x14ac:dyDescent="0.25">
      <c r="B911" s="1">
        <v>0.20599999999999999</v>
      </c>
      <c r="C911" t="s">
        <v>9</v>
      </c>
      <c r="D911" s="3" t="str">
        <f t="shared" si="14"/>
        <v/>
      </c>
    </row>
    <row r="912" spans="1:4" x14ac:dyDescent="0.25">
      <c r="B912" s="1">
        <v>1.7999999999999999E-2</v>
      </c>
      <c r="C912" t="s">
        <v>18</v>
      </c>
      <c r="D912" s="3" t="str">
        <f t="shared" si="14"/>
        <v/>
      </c>
    </row>
    <row r="913" spans="1:4" x14ac:dyDescent="0.25">
      <c r="B913" s="1">
        <v>0.443</v>
      </c>
      <c r="C913" t="s">
        <v>15</v>
      </c>
      <c r="D913" s="3" t="str">
        <f t="shared" si="14"/>
        <v/>
      </c>
    </row>
    <row r="914" spans="1:4" x14ac:dyDescent="0.25">
      <c r="B914" s="1">
        <v>0.33100000000000002</v>
      </c>
      <c r="C914" t="s">
        <v>50</v>
      </c>
      <c r="D914" s="3" t="str">
        <f t="shared" si="14"/>
        <v/>
      </c>
    </row>
    <row r="915" spans="1:4" x14ac:dyDescent="0.25">
      <c r="D915" s="3" t="str">
        <f t="shared" si="14"/>
        <v/>
      </c>
    </row>
    <row r="916" spans="1:4" x14ac:dyDescent="0.25">
      <c r="A916" t="s">
        <v>287</v>
      </c>
      <c r="D916" s="3">
        <f t="shared" si="14"/>
        <v>77</v>
      </c>
    </row>
    <row r="917" spans="1:4" x14ac:dyDescent="0.25">
      <c r="D917" s="3" t="str">
        <f t="shared" si="14"/>
        <v/>
      </c>
    </row>
    <row r="918" spans="1:4" x14ac:dyDescent="0.25">
      <c r="B918" s="1">
        <v>0.66900000000000004</v>
      </c>
      <c r="C918" t="s">
        <v>36</v>
      </c>
      <c r="D918" s="3" t="str">
        <f t="shared" si="14"/>
        <v/>
      </c>
    </row>
    <row r="919" spans="1:4" x14ac:dyDescent="0.25">
      <c r="B919" s="1">
        <v>0.33</v>
      </c>
      <c r="C919" t="s">
        <v>15</v>
      </c>
      <c r="D919" s="3" t="str">
        <f t="shared" si="14"/>
        <v/>
      </c>
    </row>
    <row r="920" spans="1:4" x14ac:dyDescent="0.25">
      <c r="D920" s="3" t="str">
        <f t="shared" si="14"/>
        <v/>
      </c>
    </row>
    <row r="921" spans="1:4" x14ac:dyDescent="0.25">
      <c r="A921" t="s">
        <v>288</v>
      </c>
      <c r="D921" s="3">
        <f t="shared" si="14"/>
        <v>3</v>
      </c>
    </row>
    <row r="922" spans="1:4" x14ac:dyDescent="0.25">
      <c r="D922" s="3" t="str">
        <f t="shared" si="14"/>
        <v/>
      </c>
    </row>
    <row r="923" spans="1:4" x14ac:dyDescent="0.25">
      <c r="B923" s="1">
        <v>1</v>
      </c>
      <c r="C923" t="s">
        <v>15</v>
      </c>
      <c r="D923" s="3" t="str">
        <f t="shared" si="14"/>
        <v/>
      </c>
    </row>
    <row r="924" spans="1:4" x14ac:dyDescent="0.25">
      <c r="D924" s="3" t="str">
        <f t="shared" si="14"/>
        <v/>
      </c>
    </row>
    <row r="925" spans="1:4" x14ac:dyDescent="0.25">
      <c r="A925" t="s">
        <v>289</v>
      </c>
      <c r="D925" s="3">
        <f t="shared" si="14"/>
        <v>179</v>
      </c>
    </row>
    <row r="926" spans="1:4" x14ac:dyDescent="0.25">
      <c r="D926" s="3" t="str">
        <f t="shared" si="14"/>
        <v/>
      </c>
    </row>
    <row r="927" spans="1:4" x14ac:dyDescent="0.25">
      <c r="B927" s="1">
        <v>4.5999999999999999E-2</v>
      </c>
      <c r="C927" t="s">
        <v>18</v>
      </c>
      <c r="D927" s="3" t="str">
        <f t="shared" si="14"/>
        <v/>
      </c>
    </row>
    <row r="928" spans="1:4" x14ac:dyDescent="0.25">
      <c r="B928" s="1">
        <v>0.38700000000000001</v>
      </c>
      <c r="C928" t="s">
        <v>36</v>
      </c>
      <c r="D928" s="3" t="str">
        <f t="shared" si="14"/>
        <v/>
      </c>
    </row>
    <row r="929" spans="1:4" x14ac:dyDescent="0.25">
      <c r="B929" s="1">
        <v>0.56599999999999995</v>
      </c>
      <c r="C929" t="s">
        <v>15</v>
      </c>
      <c r="D929" s="3" t="str">
        <f t="shared" si="14"/>
        <v/>
      </c>
    </row>
    <row r="930" spans="1:4" x14ac:dyDescent="0.25">
      <c r="D930" s="3" t="str">
        <f t="shared" si="14"/>
        <v/>
      </c>
    </row>
    <row r="931" spans="1:4" x14ac:dyDescent="0.25">
      <c r="A931" s="2" t="s">
        <v>290</v>
      </c>
      <c r="D931" s="3">
        <f t="shared" si="14"/>
        <v>14</v>
      </c>
    </row>
    <row r="932" spans="1:4" x14ac:dyDescent="0.25">
      <c r="D932" s="3" t="str">
        <f t="shared" si="14"/>
        <v/>
      </c>
    </row>
    <row r="933" spans="1:4" x14ac:dyDescent="0.25">
      <c r="B933" s="1">
        <v>1</v>
      </c>
      <c r="C933" t="s">
        <v>70</v>
      </c>
      <c r="D933" s="3" t="str">
        <f t="shared" si="14"/>
        <v/>
      </c>
    </row>
    <row r="934" spans="1:4" x14ac:dyDescent="0.25">
      <c r="D934" s="3" t="str">
        <f t="shared" si="14"/>
        <v/>
      </c>
    </row>
    <row r="935" spans="1:4" x14ac:dyDescent="0.25">
      <c r="A935" t="s">
        <v>291</v>
      </c>
      <c r="D935" s="3">
        <f t="shared" si="14"/>
        <v>158</v>
      </c>
    </row>
    <row r="936" spans="1:4" x14ac:dyDescent="0.25">
      <c r="D936" s="3" t="str">
        <f t="shared" si="14"/>
        <v/>
      </c>
    </row>
    <row r="937" spans="1:4" x14ac:dyDescent="0.25">
      <c r="B937" s="1">
        <v>9.5000000000000001E-2</v>
      </c>
      <c r="C937" t="s">
        <v>9</v>
      </c>
      <c r="D937" s="3" t="str">
        <f t="shared" si="14"/>
        <v/>
      </c>
    </row>
    <row r="938" spans="1:4" x14ac:dyDescent="0.25">
      <c r="B938" s="1">
        <v>2.4E-2</v>
      </c>
      <c r="C938" t="s">
        <v>18</v>
      </c>
      <c r="D938" s="3" t="str">
        <f t="shared" si="14"/>
        <v/>
      </c>
    </row>
    <row r="939" spans="1:4" x14ac:dyDescent="0.25">
      <c r="B939" s="1">
        <v>0.624</v>
      </c>
      <c r="C939" t="s">
        <v>36</v>
      </c>
      <c r="D939" s="3" t="str">
        <f t="shared" si="14"/>
        <v/>
      </c>
    </row>
    <row r="940" spans="1:4" x14ac:dyDescent="0.25">
      <c r="B940" s="1">
        <v>1.4E-2</v>
      </c>
      <c r="C940" t="s">
        <v>10</v>
      </c>
      <c r="D940" s="3" t="str">
        <f t="shared" si="14"/>
        <v/>
      </c>
    </row>
    <row r="941" spans="1:4" x14ac:dyDescent="0.25">
      <c r="B941" s="1">
        <v>1.4999999999999999E-2</v>
      </c>
      <c r="C941" t="s">
        <v>11</v>
      </c>
      <c r="D941" s="3" t="str">
        <f t="shared" si="14"/>
        <v/>
      </c>
    </row>
    <row r="942" spans="1:4" x14ac:dyDescent="0.25">
      <c r="B942" s="1">
        <v>0.20699999999999999</v>
      </c>
      <c r="C942" t="s">
        <v>15</v>
      </c>
      <c r="D942" s="3" t="str">
        <f t="shared" si="14"/>
        <v/>
      </c>
    </row>
    <row r="943" spans="1:4" x14ac:dyDescent="0.25">
      <c r="B943" s="1">
        <v>1.6E-2</v>
      </c>
      <c r="C943" t="s">
        <v>43</v>
      </c>
      <c r="D943" s="3" t="str">
        <f t="shared" si="14"/>
        <v/>
      </c>
    </row>
    <row r="944" spans="1:4" x14ac:dyDescent="0.25">
      <c r="D944" s="3" t="str">
        <f t="shared" si="14"/>
        <v/>
      </c>
    </row>
    <row r="945" spans="1:4" x14ac:dyDescent="0.25">
      <c r="A945" t="s">
        <v>292</v>
      </c>
      <c r="D945" s="3">
        <f t="shared" si="14"/>
        <v>7</v>
      </c>
    </row>
    <row r="946" spans="1:4" x14ac:dyDescent="0.25">
      <c r="D946" s="3" t="str">
        <f t="shared" si="14"/>
        <v/>
      </c>
    </row>
    <row r="947" spans="1:4" x14ac:dyDescent="0.25">
      <c r="B947" s="1">
        <v>1</v>
      </c>
      <c r="C947" t="s">
        <v>20</v>
      </c>
      <c r="D947" s="3" t="str">
        <f t="shared" si="14"/>
        <v/>
      </c>
    </row>
    <row r="948" spans="1:4" x14ac:dyDescent="0.25">
      <c r="D948" s="3" t="str">
        <f t="shared" si="14"/>
        <v/>
      </c>
    </row>
    <row r="949" spans="1:4" x14ac:dyDescent="0.25">
      <c r="A949" t="s">
        <v>293</v>
      </c>
      <c r="D949" s="3">
        <f t="shared" si="14"/>
        <v>230</v>
      </c>
    </row>
    <row r="950" spans="1:4" x14ac:dyDescent="0.25">
      <c r="D950" s="3" t="str">
        <f t="shared" si="14"/>
        <v/>
      </c>
    </row>
    <row r="951" spans="1:4" x14ac:dyDescent="0.25">
      <c r="B951" s="1">
        <v>0.50700000000000001</v>
      </c>
      <c r="C951" t="s">
        <v>10</v>
      </c>
      <c r="D951" s="3" t="str">
        <f t="shared" si="14"/>
        <v/>
      </c>
    </row>
    <row r="952" spans="1:4" x14ac:dyDescent="0.25">
      <c r="B952" s="1">
        <v>0.41099999999999998</v>
      </c>
      <c r="C952" t="s">
        <v>11</v>
      </c>
      <c r="D952" s="3" t="str">
        <f t="shared" si="14"/>
        <v/>
      </c>
    </row>
    <row r="953" spans="1:4" x14ac:dyDescent="0.25">
      <c r="B953" s="1">
        <v>8.1000000000000003E-2</v>
      </c>
      <c r="C953" t="s">
        <v>13</v>
      </c>
      <c r="D953" s="3" t="str">
        <f t="shared" si="14"/>
        <v/>
      </c>
    </row>
    <row r="954" spans="1:4" x14ac:dyDescent="0.25">
      <c r="D954" s="3" t="str">
        <f t="shared" si="14"/>
        <v/>
      </c>
    </row>
    <row r="955" spans="1:4" x14ac:dyDescent="0.25">
      <c r="A955" t="s">
        <v>294</v>
      </c>
      <c r="D955" s="3">
        <f t="shared" si="14"/>
        <v>77</v>
      </c>
    </row>
    <row r="956" spans="1:4" x14ac:dyDescent="0.25">
      <c r="D956" s="3" t="str">
        <f t="shared" si="14"/>
        <v/>
      </c>
    </row>
    <row r="957" spans="1:4" x14ac:dyDescent="0.25">
      <c r="B957" s="1">
        <v>0.23699999999999999</v>
      </c>
      <c r="C957" t="s">
        <v>9</v>
      </c>
      <c r="D957" s="3" t="str">
        <f t="shared" si="14"/>
        <v/>
      </c>
    </row>
    <row r="958" spans="1:4" x14ac:dyDescent="0.25">
      <c r="B958" s="1">
        <v>0.17699999999999999</v>
      </c>
      <c r="C958" t="s">
        <v>36</v>
      </c>
      <c r="D958" s="3" t="str">
        <f t="shared" si="14"/>
        <v/>
      </c>
    </row>
    <row r="959" spans="1:4" x14ac:dyDescent="0.25">
      <c r="B959" s="1">
        <v>3.4000000000000002E-2</v>
      </c>
      <c r="C959" t="s">
        <v>10</v>
      </c>
      <c r="D959" s="3" t="str">
        <f t="shared" si="14"/>
        <v/>
      </c>
    </row>
    <row r="960" spans="1:4" x14ac:dyDescent="0.25">
      <c r="B960" s="1">
        <v>0.43</v>
      </c>
      <c r="C960" t="s">
        <v>15</v>
      </c>
      <c r="D960" s="3" t="str">
        <f t="shared" si="14"/>
        <v/>
      </c>
    </row>
    <row r="961" spans="1:4" x14ac:dyDescent="0.25">
      <c r="B961" s="1">
        <v>0.05</v>
      </c>
      <c r="C961" t="s">
        <v>50</v>
      </c>
      <c r="D961" s="3" t="str">
        <f t="shared" si="14"/>
        <v/>
      </c>
    </row>
    <row r="962" spans="1:4" x14ac:dyDescent="0.25">
      <c r="B962" s="1">
        <v>3.2000000000000001E-2</v>
      </c>
      <c r="C962" t="s">
        <v>43</v>
      </c>
      <c r="D962" s="3" t="str">
        <f t="shared" ref="D962:D1025" si="15">IFERROR(HLOOKUP($A962,$F$3:$JL$4,2,FALSE),"")</f>
        <v/>
      </c>
    </row>
    <row r="963" spans="1:4" x14ac:dyDescent="0.25">
      <c r="B963" s="1">
        <v>3.5000000000000003E-2</v>
      </c>
      <c r="C963" t="s">
        <v>189</v>
      </c>
      <c r="D963" s="3" t="str">
        <f t="shared" si="15"/>
        <v/>
      </c>
    </row>
    <row r="964" spans="1:4" x14ac:dyDescent="0.25">
      <c r="D964" s="3" t="str">
        <f t="shared" si="15"/>
        <v/>
      </c>
    </row>
    <row r="965" spans="1:4" x14ac:dyDescent="0.25">
      <c r="A965" t="s">
        <v>295</v>
      </c>
      <c r="D965" s="3">
        <f t="shared" si="15"/>
        <v>1374</v>
      </c>
    </row>
    <row r="966" spans="1:4" x14ac:dyDescent="0.25">
      <c r="D966" s="3" t="str">
        <f t="shared" si="15"/>
        <v/>
      </c>
    </row>
    <row r="967" spans="1:4" x14ac:dyDescent="0.25">
      <c r="B967" s="1">
        <v>1.6E-2</v>
      </c>
      <c r="C967" t="s">
        <v>20</v>
      </c>
      <c r="D967" s="3" t="str">
        <f t="shared" si="15"/>
        <v/>
      </c>
    </row>
    <row r="968" spans="1:4" x14ac:dyDescent="0.25">
      <c r="B968" s="1">
        <v>4.0000000000000001E-3</v>
      </c>
      <c r="C968" t="s">
        <v>9</v>
      </c>
      <c r="D968" s="3" t="str">
        <f t="shared" si="15"/>
        <v/>
      </c>
    </row>
    <row r="969" spans="1:4" x14ac:dyDescent="0.25">
      <c r="B969" s="1">
        <v>4.5999999999999999E-2</v>
      </c>
      <c r="C969" t="s">
        <v>18</v>
      </c>
      <c r="D969" s="3" t="str">
        <f t="shared" si="15"/>
        <v/>
      </c>
    </row>
    <row r="970" spans="1:4" x14ac:dyDescent="0.25">
      <c r="B970" s="1">
        <v>0.18099999999999999</v>
      </c>
      <c r="C970" t="s">
        <v>36</v>
      </c>
      <c r="D970" s="3" t="str">
        <f t="shared" si="15"/>
        <v/>
      </c>
    </row>
    <row r="971" spans="1:4" x14ac:dyDescent="0.25">
      <c r="B971" s="1">
        <v>1.4E-2</v>
      </c>
      <c r="C971" t="s">
        <v>10</v>
      </c>
      <c r="D971" s="3" t="str">
        <f t="shared" si="15"/>
        <v/>
      </c>
    </row>
    <row r="972" spans="1:4" x14ac:dyDescent="0.25">
      <c r="B972" s="1">
        <v>0.33900000000000002</v>
      </c>
      <c r="C972" t="s">
        <v>15</v>
      </c>
      <c r="D972" s="3" t="str">
        <f t="shared" si="15"/>
        <v/>
      </c>
    </row>
    <row r="973" spans="1:4" x14ac:dyDescent="0.25">
      <c r="B973" s="1">
        <v>0.35699999999999998</v>
      </c>
      <c r="C973" t="s">
        <v>50</v>
      </c>
      <c r="D973" s="3" t="str">
        <f t="shared" si="15"/>
        <v/>
      </c>
    </row>
    <row r="974" spans="1:4" x14ac:dyDescent="0.25">
      <c r="B974" s="1">
        <v>3.7999999999999999E-2</v>
      </c>
      <c r="C974" t="s">
        <v>43</v>
      </c>
      <c r="D974" s="3" t="str">
        <f t="shared" si="15"/>
        <v/>
      </c>
    </row>
    <row r="975" spans="1:4" x14ac:dyDescent="0.25">
      <c r="A975" t="s">
        <v>6</v>
      </c>
      <c r="B975" t="s">
        <v>296</v>
      </c>
      <c r="C975" t="s">
        <v>297</v>
      </c>
      <c r="D975" s="3" t="str">
        <f t="shared" si="15"/>
        <v/>
      </c>
    </row>
    <row r="976" spans="1:4" x14ac:dyDescent="0.25">
      <c r="A976" t="s">
        <v>298</v>
      </c>
      <c r="D976" s="3">
        <f t="shared" si="15"/>
        <v>4</v>
      </c>
    </row>
    <row r="977" spans="1:4" x14ac:dyDescent="0.25">
      <c r="D977" s="3" t="str">
        <f t="shared" si="15"/>
        <v/>
      </c>
    </row>
    <row r="978" spans="1:4" x14ac:dyDescent="0.25">
      <c r="B978" s="1">
        <v>1</v>
      </c>
      <c r="C978" t="s">
        <v>33</v>
      </c>
      <c r="D978" s="3" t="str">
        <f t="shared" si="15"/>
        <v/>
      </c>
    </row>
    <row r="979" spans="1:4" x14ac:dyDescent="0.25">
      <c r="A979" t="s">
        <v>6</v>
      </c>
      <c r="B979" t="s">
        <v>299</v>
      </c>
      <c r="C979" t="s">
        <v>300</v>
      </c>
      <c r="D979" s="3" t="str">
        <f t="shared" si="15"/>
        <v/>
      </c>
    </row>
    <row r="980" spans="1:4" x14ac:dyDescent="0.25">
      <c r="A980" t="s">
        <v>301</v>
      </c>
      <c r="D980" s="3">
        <f t="shared" si="15"/>
        <v>21</v>
      </c>
    </row>
    <row r="981" spans="1:4" x14ac:dyDescent="0.25">
      <c r="D981" s="3" t="str">
        <f t="shared" si="15"/>
        <v/>
      </c>
    </row>
    <row r="982" spans="1:4" x14ac:dyDescent="0.25">
      <c r="B982" s="1">
        <v>1</v>
      </c>
      <c r="C982" t="s">
        <v>13</v>
      </c>
      <c r="D982" s="3" t="str">
        <f t="shared" si="15"/>
        <v/>
      </c>
    </row>
    <row r="983" spans="1:4" x14ac:dyDescent="0.25">
      <c r="A983" t="s">
        <v>6</v>
      </c>
      <c r="B983" t="s">
        <v>302</v>
      </c>
      <c r="C983" t="s">
        <v>303</v>
      </c>
      <c r="D983" s="3" t="str">
        <f t="shared" si="15"/>
        <v/>
      </c>
    </row>
    <row r="984" spans="1:4" x14ac:dyDescent="0.25">
      <c r="A984" t="s">
        <v>304</v>
      </c>
      <c r="D984" s="3">
        <f t="shared" si="15"/>
        <v>59</v>
      </c>
    </row>
    <row r="985" spans="1:4" x14ac:dyDescent="0.25">
      <c r="D985" s="3" t="str">
        <f t="shared" si="15"/>
        <v/>
      </c>
    </row>
    <row r="986" spans="1:4" x14ac:dyDescent="0.25">
      <c r="B986" s="1">
        <v>0.871</v>
      </c>
      <c r="C986" t="s">
        <v>62</v>
      </c>
      <c r="D986" s="3" t="str">
        <f t="shared" si="15"/>
        <v/>
      </c>
    </row>
    <row r="987" spans="1:4" x14ac:dyDescent="0.25">
      <c r="B987" s="1">
        <v>6.4000000000000001E-2</v>
      </c>
      <c r="C987" t="s">
        <v>46</v>
      </c>
      <c r="D987" s="3" t="str">
        <f t="shared" si="15"/>
        <v/>
      </c>
    </row>
    <row r="988" spans="1:4" x14ac:dyDescent="0.25">
      <c r="B988" s="1">
        <v>6.4000000000000001E-2</v>
      </c>
      <c r="C988" t="s">
        <v>305</v>
      </c>
      <c r="D988" s="3" t="str">
        <f t="shared" si="15"/>
        <v/>
      </c>
    </row>
    <row r="989" spans="1:4" x14ac:dyDescent="0.25">
      <c r="D989" s="3" t="str">
        <f t="shared" si="15"/>
        <v/>
      </c>
    </row>
    <row r="990" spans="1:4" x14ac:dyDescent="0.25">
      <c r="A990" t="s">
        <v>306</v>
      </c>
      <c r="D990" s="3">
        <f t="shared" si="15"/>
        <v>8</v>
      </c>
    </row>
    <row r="991" spans="1:4" x14ac:dyDescent="0.25">
      <c r="D991" s="3" t="str">
        <f t="shared" si="15"/>
        <v/>
      </c>
    </row>
    <row r="992" spans="1:4" x14ac:dyDescent="0.25">
      <c r="B992" s="1">
        <v>1</v>
      </c>
      <c r="C992" t="s">
        <v>50</v>
      </c>
      <c r="D992" s="3" t="str">
        <f t="shared" si="15"/>
        <v/>
      </c>
    </row>
    <row r="993" spans="1:4" x14ac:dyDescent="0.25">
      <c r="D993" s="3" t="str">
        <f t="shared" si="15"/>
        <v/>
      </c>
    </row>
    <row r="994" spans="1:4" x14ac:dyDescent="0.25">
      <c r="A994" t="s">
        <v>307</v>
      </c>
      <c r="D994" s="3">
        <f t="shared" si="15"/>
        <v>31</v>
      </c>
    </row>
    <row r="995" spans="1:4" x14ac:dyDescent="0.25">
      <c r="D995" s="3" t="str">
        <f t="shared" si="15"/>
        <v/>
      </c>
    </row>
    <row r="996" spans="1:4" x14ac:dyDescent="0.25">
      <c r="B996" s="1">
        <v>5.6000000000000001E-2</v>
      </c>
      <c r="C996" t="s">
        <v>188</v>
      </c>
      <c r="D996" s="3" t="str">
        <f t="shared" si="15"/>
        <v/>
      </c>
    </row>
    <row r="997" spans="1:4" x14ac:dyDescent="0.25">
      <c r="D997" s="3" t="str">
        <f t="shared" si="15"/>
        <v/>
      </c>
    </row>
    <row r="998" spans="1:4" x14ac:dyDescent="0.25">
      <c r="A998" t="s">
        <v>308</v>
      </c>
      <c r="D998" s="3">
        <f t="shared" si="15"/>
        <v>34803</v>
      </c>
    </row>
    <row r="999" spans="1:4" x14ac:dyDescent="0.25">
      <c r="D999" s="3" t="str">
        <f t="shared" si="15"/>
        <v/>
      </c>
    </row>
    <row r="1000" spans="1:4" x14ac:dyDescent="0.25">
      <c r="B1000" s="1">
        <v>8.0000000000000002E-3</v>
      </c>
      <c r="C1000" t="s">
        <v>172</v>
      </c>
      <c r="D1000" s="3" t="str">
        <f t="shared" si="15"/>
        <v/>
      </c>
    </row>
    <row r="1001" spans="1:4" x14ac:dyDescent="0.25">
      <c r="B1001" s="1">
        <v>0.30499999999999999</v>
      </c>
      <c r="C1001" t="s">
        <v>15</v>
      </c>
      <c r="D1001" s="3" t="str">
        <f t="shared" si="15"/>
        <v/>
      </c>
    </row>
    <row r="1002" spans="1:4" x14ac:dyDescent="0.25">
      <c r="B1002" s="1">
        <v>0.29499999999999998</v>
      </c>
      <c r="C1002" t="s">
        <v>50</v>
      </c>
      <c r="D1002" s="3" t="str">
        <f t="shared" si="15"/>
        <v/>
      </c>
    </row>
    <row r="1003" spans="1:4" x14ac:dyDescent="0.25">
      <c r="B1003" s="1">
        <v>0.25600000000000001</v>
      </c>
      <c r="C1003" t="s">
        <v>43</v>
      </c>
      <c r="D1003" s="3" t="str">
        <f t="shared" si="15"/>
        <v/>
      </c>
    </row>
    <row r="1004" spans="1:4" x14ac:dyDescent="0.25">
      <c r="B1004" s="1">
        <v>0.127</v>
      </c>
      <c r="C1004" t="s">
        <v>33</v>
      </c>
      <c r="D1004" s="3" t="str">
        <f t="shared" si="15"/>
        <v/>
      </c>
    </row>
    <row r="1005" spans="1:4" x14ac:dyDescent="0.25">
      <c r="B1005" s="1">
        <v>2E-3</v>
      </c>
      <c r="C1005" t="s">
        <v>47</v>
      </c>
      <c r="D1005" s="3" t="str">
        <f t="shared" si="15"/>
        <v/>
      </c>
    </row>
    <row r="1006" spans="1:4" x14ac:dyDescent="0.25">
      <c r="B1006" s="1">
        <v>1E-3</v>
      </c>
      <c r="C1006" t="s">
        <v>126</v>
      </c>
      <c r="D1006" s="3" t="str">
        <f t="shared" si="15"/>
        <v/>
      </c>
    </row>
    <row r="1007" spans="1:4" x14ac:dyDescent="0.25">
      <c r="B1007" s="1">
        <v>2E-3</v>
      </c>
      <c r="C1007" t="s">
        <v>309</v>
      </c>
      <c r="D1007" s="3" t="str">
        <f t="shared" si="15"/>
        <v/>
      </c>
    </row>
    <row r="1008" spans="1:4" x14ac:dyDescent="0.25">
      <c r="D1008" s="3" t="str">
        <f t="shared" si="15"/>
        <v/>
      </c>
    </row>
    <row r="1009" spans="1:4" x14ac:dyDescent="0.25">
      <c r="A1009" t="s">
        <v>310</v>
      </c>
      <c r="D1009" s="3">
        <f t="shared" si="15"/>
        <v>232</v>
      </c>
    </row>
    <row r="1010" spans="1:4" x14ac:dyDescent="0.25">
      <c r="D1010" s="3" t="str">
        <f t="shared" si="15"/>
        <v/>
      </c>
    </row>
    <row r="1011" spans="1:4" x14ac:dyDescent="0.25">
      <c r="B1011" s="1">
        <v>0.80400000000000005</v>
      </c>
      <c r="C1011" t="s">
        <v>216</v>
      </c>
      <c r="D1011" s="3" t="str">
        <f t="shared" si="15"/>
        <v/>
      </c>
    </row>
    <row r="1012" spans="1:4" x14ac:dyDescent="0.25">
      <c r="B1012" s="1">
        <v>0.19500000000000001</v>
      </c>
      <c r="C1012" t="s">
        <v>311</v>
      </c>
      <c r="D1012" s="3" t="str">
        <f t="shared" si="15"/>
        <v/>
      </c>
    </row>
    <row r="1013" spans="1:4" x14ac:dyDescent="0.25">
      <c r="D1013" s="3" t="str">
        <f t="shared" si="15"/>
        <v/>
      </c>
    </row>
    <row r="1014" spans="1:4" x14ac:dyDescent="0.25">
      <c r="A1014" t="s">
        <v>312</v>
      </c>
      <c r="D1014" s="3">
        <f t="shared" si="15"/>
        <v>19</v>
      </c>
    </row>
    <row r="1015" spans="1:4" x14ac:dyDescent="0.25">
      <c r="D1015" s="3" t="str">
        <f t="shared" si="15"/>
        <v/>
      </c>
    </row>
    <row r="1016" spans="1:4" x14ac:dyDescent="0.25">
      <c r="B1016" s="1">
        <v>1</v>
      </c>
      <c r="C1016" t="s">
        <v>58</v>
      </c>
      <c r="D1016" s="3" t="str">
        <f t="shared" si="15"/>
        <v/>
      </c>
    </row>
    <row r="1017" spans="1:4" x14ac:dyDescent="0.25">
      <c r="D1017" s="3" t="str">
        <f t="shared" si="15"/>
        <v/>
      </c>
    </row>
    <row r="1018" spans="1:4" x14ac:dyDescent="0.25">
      <c r="A1018" t="s">
        <v>313</v>
      </c>
      <c r="D1018" s="3">
        <f t="shared" si="15"/>
        <v>97</v>
      </c>
    </row>
    <row r="1019" spans="1:4" x14ac:dyDescent="0.25">
      <c r="D1019" s="3" t="str">
        <f t="shared" si="15"/>
        <v/>
      </c>
    </row>
    <row r="1020" spans="1:4" x14ac:dyDescent="0.25">
      <c r="B1020" s="1">
        <v>0.23699999999999999</v>
      </c>
      <c r="C1020" t="s">
        <v>15</v>
      </c>
      <c r="D1020" s="3" t="str">
        <f t="shared" si="15"/>
        <v/>
      </c>
    </row>
    <row r="1021" spans="1:4" x14ac:dyDescent="0.25">
      <c r="B1021" s="1">
        <v>0.61199999999999999</v>
      </c>
      <c r="C1021" t="s">
        <v>46</v>
      </c>
      <c r="D1021" s="3" t="str">
        <f t="shared" si="15"/>
        <v/>
      </c>
    </row>
    <row r="1022" spans="1:4" x14ac:dyDescent="0.25">
      <c r="B1022" s="1">
        <v>0.15</v>
      </c>
      <c r="C1022" t="s">
        <v>58</v>
      </c>
      <c r="D1022" s="3" t="str">
        <f t="shared" si="15"/>
        <v/>
      </c>
    </row>
    <row r="1023" spans="1:4" x14ac:dyDescent="0.25">
      <c r="D1023" s="3" t="str">
        <f t="shared" si="15"/>
        <v/>
      </c>
    </row>
    <row r="1024" spans="1:4" x14ac:dyDescent="0.25">
      <c r="A1024" t="s">
        <v>314</v>
      </c>
      <c r="D1024" s="3">
        <f t="shared" si="15"/>
        <v>73</v>
      </c>
    </row>
    <row r="1025" spans="1:4" x14ac:dyDescent="0.25">
      <c r="D1025" s="3" t="str">
        <f t="shared" si="15"/>
        <v/>
      </c>
    </row>
    <row r="1026" spans="1:4" x14ac:dyDescent="0.25">
      <c r="B1026" s="1">
        <v>0.57899999999999996</v>
      </c>
      <c r="C1026" t="s">
        <v>315</v>
      </c>
      <c r="D1026" s="3" t="str">
        <f t="shared" ref="D1026:D1089" si="16">IFERROR(HLOOKUP($A1026,$F$3:$JL$4,2,FALSE),"")</f>
        <v/>
      </c>
    </row>
    <row r="1027" spans="1:4" x14ac:dyDescent="0.25">
      <c r="B1027" s="1">
        <v>0.21299999999999999</v>
      </c>
      <c r="C1027" t="s">
        <v>126</v>
      </c>
      <c r="D1027" s="3" t="str">
        <f t="shared" si="16"/>
        <v/>
      </c>
    </row>
    <row r="1028" spans="1:4" x14ac:dyDescent="0.25">
      <c r="D1028" s="3" t="str">
        <f t="shared" si="16"/>
        <v/>
      </c>
    </row>
    <row r="1029" spans="1:4" x14ac:dyDescent="0.25">
      <c r="A1029" t="s">
        <v>316</v>
      </c>
      <c r="D1029" s="3">
        <f t="shared" si="16"/>
        <v>8</v>
      </c>
    </row>
    <row r="1030" spans="1:4" x14ac:dyDescent="0.25">
      <c r="D1030" s="3" t="str">
        <f t="shared" si="16"/>
        <v/>
      </c>
    </row>
    <row r="1031" spans="1:4" x14ac:dyDescent="0.25">
      <c r="B1031" s="1">
        <v>0.185</v>
      </c>
      <c r="C1031" t="s">
        <v>154</v>
      </c>
      <c r="D1031" s="3" t="str">
        <f t="shared" si="16"/>
        <v/>
      </c>
    </row>
    <row r="1032" spans="1:4" x14ac:dyDescent="0.25">
      <c r="B1032" s="1">
        <v>0.67700000000000005</v>
      </c>
      <c r="C1032" t="s">
        <v>188</v>
      </c>
      <c r="D1032" s="3" t="str">
        <f t="shared" si="16"/>
        <v/>
      </c>
    </row>
    <row r="1033" spans="1:4" x14ac:dyDescent="0.25">
      <c r="B1033" s="1">
        <v>0.13700000000000001</v>
      </c>
      <c r="C1033" t="s">
        <v>43</v>
      </c>
      <c r="D1033" s="3" t="str">
        <f t="shared" si="16"/>
        <v/>
      </c>
    </row>
    <row r="1034" spans="1:4" x14ac:dyDescent="0.25">
      <c r="D1034" s="3" t="str">
        <f t="shared" si="16"/>
        <v/>
      </c>
    </row>
    <row r="1035" spans="1:4" x14ac:dyDescent="0.25">
      <c r="A1035" t="s">
        <v>317</v>
      </c>
      <c r="D1035" s="3">
        <f t="shared" si="16"/>
        <v>29</v>
      </c>
    </row>
    <row r="1036" spans="1:4" x14ac:dyDescent="0.25">
      <c r="D1036" s="3" t="str">
        <f t="shared" si="16"/>
        <v/>
      </c>
    </row>
    <row r="1037" spans="1:4" x14ac:dyDescent="0.25">
      <c r="B1037" s="1">
        <v>1</v>
      </c>
      <c r="C1037" t="s">
        <v>58</v>
      </c>
      <c r="D1037" s="3" t="str">
        <f t="shared" si="16"/>
        <v/>
      </c>
    </row>
    <row r="1038" spans="1:4" x14ac:dyDescent="0.25">
      <c r="D1038" s="3" t="str">
        <f t="shared" si="16"/>
        <v/>
      </c>
    </row>
    <row r="1039" spans="1:4" x14ac:dyDescent="0.25">
      <c r="A1039" t="s">
        <v>318</v>
      </c>
      <c r="D1039" s="3">
        <f t="shared" si="16"/>
        <v>80</v>
      </c>
    </row>
    <row r="1040" spans="1:4" x14ac:dyDescent="0.25">
      <c r="D1040" s="3" t="str">
        <f t="shared" si="16"/>
        <v/>
      </c>
    </row>
    <row r="1041" spans="1:4" x14ac:dyDescent="0.25">
      <c r="B1041" s="1">
        <v>5.2999999999999999E-2</v>
      </c>
      <c r="C1041" t="s">
        <v>10</v>
      </c>
      <c r="D1041" s="3" t="str">
        <f t="shared" si="16"/>
        <v/>
      </c>
    </row>
    <row r="1042" spans="1:4" x14ac:dyDescent="0.25">
      <c r="B1042" s="1">
        <v>0.94599999999999995</v>
      </c>
      <c r="C1042" t="s">
        <v>58</v>
      </c>
      <c r="D1042" s="3" t="str">
        <f t="shared" si="16"/>
        <v/>
      </c>
    </row>
    <row r="1043" spans="1:4" x14ac:dyDescent="0.25">
      <c r="D1043" s="3" t="str">
        <f t="shared" si="16"/>
        <v/>
      </c>
    </row>
    <row r="1044" spans="1:4" x14ac:dyDescent="0.25">
      <c r="A1044" t="s">
        <v>319</v>
      </c>
      <c r="D1044" s="3">
        <f t="shared" si="16"/>
        <v>420</v>
      </c>
    </row>
    <row r="1045" spans="1:4" x14ac:dyDescent="0.25">
      <c r="D1045" s="3" t="str">
        <f t="shared" si="16"/>
        <v/>
      </c>
    </row>
    <row r="1046" spans="1:4" x14ac:dyDescent="0.25">
      <c r="B1046" s="1">
        <v>2.4E-2</v>
      </c>
      <c r="C1046" t="s">
        <v>15</v>
      </c>
      <c r="D1046" s="3" t="str">
        <f t="shared" si="16"/>
        <v/>
      </c>
    </row>
    <row r="1047" spans="1:4" x14ac:dyDescent="0.25">
      <c r="B1047" s="1">
        <v>1.4E-2</v>
      </c>
      <c r="C1047" t="s">
        <v>43</v>
      </c>
      <c r="D1047" s="3" t="str">
        <f t="shared" si="16"/>
        <v/>
      </c>
    </row>
    <row r="1048" spans="1:4" x14ac:dyDescent="0.25">
      <c r="B1048" s="1">
        <v>0.20300000000000001</v>
      </c>
      <c r="C1048" t="s">
        <v>33</v>
      </c>
      <c r="D1048" s="3" t="str">
        <f t="shared" si="16"/>
        <v/>
      </c>
    </row>
    <row r="1049" spans="1:4" x14ac:dyDescent="0.25">
      <c r="B1049" s="1">
        <v>8.9999999999999993E-3</v>
      </c>
      <c r="C1049" t="s">
        <v>189</v>
      </c>
      <c r="D1049" s="3" t="str">
        <f t="shared" si="16"/>
        <v/>
      </c>
    </row>
    <row r="1050" spans="1:4" x14ac:dyDescent="0.25">
      <c r="B1050" s="1">
        <v>0.72499999999999998</v>
      </c>
      <c r="C1050" t="s">
        <v>58</v>
      </c>
      <c r="D1050" s="3" t="str">
        <f t="shared" si="16"/>
        <v/>
      </c>
    </row>
    <row r="1051" spans="1:4" x14ac:dyDescent="0.25">
      <c r="B1051" s="1">
        <v>2.1000000000000001E-2</v>
      </c>
      <c r="C1051" t="s">
        <v>63</v>
      </c>
      <c r="D1051" s="3" t="str">
        <f t="shared" si="16"/>
        <v/>
      </c>
    </row>
    <row r="1052" spans="1:4" x14ac:dyDescent="0.25">
      <c r="D1052" s="3" t="str">
        <f t="shared" si="16"/>
        <v/>
      </c>
    </row>
    <row r="1053" spans="1:4" x14ac:dyDescent="0.25">
      <c r="A1053" t="s">
        <v>320</v>
      </c>
      <c r="D1053" s="3">
        <f t="shared" si="16"/>
        <v>230</v>
      </c>
    </row>
    <row r="1054" spans="1:4" x14ac:dyDescent="0.25">
      <c r="D1054" s="3" t="str">
        <f t="shared" si="16"/>
        <v/>
      </c>
    </row>
    <row r="1055" spans="1:4" x14ac:dyDescent="0.25">
      <c r="B1055" s="1">
        <v>0.50700000000000001</v>
      </c>
      <c r="C1055" t="s">
        <v>10</v>
      </c>
      <c r="D1055" s="3" t="str">
        <f t="shared" si="16"/>
        <v/>
      </c>
    </row>
    <row r="1056" spans="1:4" x14ac:dyDescent="0.25">
      <c r="B1056" s="1">
        <v>0.41099999999999998</v>
      </c>
      <c r="C1056" t="s">
        <v>11</v>
      </c>
      <c r="D1056" s="3" t="str">
        <f t="shared" si="16"/>
        <v/>
      </c>
    </row>
    <row r="1057" spans="1:4" x14ac:dyDescent="0.25">
      <c r="B1057" s="1">
        <v>8.1000000000000003E-2</v>
      </c>
      <c r="C1057" t="s">
        <v>13</v>
      </c>
      <c r="D1057" s="3" t="str">
        <f t="shared" si="16"/>
        <v/>
      </c>
    </row>
    <row r="1058" spans="1:4" x14ac:dyDescent="0.25">
      <c r="D1058" s="3" t="str">
        <f t="shared" si="16"/>
        <v/>
      </c>
    </row>
    <row r="1059" spans="1:4" x14ac:dyDescent="0.25">
      <c r="A1059" t="s">
        <v>321</v>
      </c>
      <c r="D1059" s="3">
        <f t="shared" si="16"/>
        <v>619518</v>
      </c>
    </row>
    <row r="1060" spans="1:4" x14ac:dyDescent="0.25">
      <c r="D1060" s="3" t="str">
        <f t="shared" si="16"/>
        <v/>
      </c>
    </row>
    <row r="1061" spans="1:4" x14ac:dyDescent="0.25">
      <c r="B1061" s="1">
        <v>2E-3</v>
      </c>
      <c r="C1061" t="s">
        <v>322</v>
      </c>
      <c r="D1061" s="3" t="str">
        <f t="shared" si="16"/>
        <v/>
      </c>
    </row>
    <row r="1062" spans="1:4" x14ac:dyDescent="0.25">
      <c r="B1062" s="1">
        <v>0</v>
      </c>
      <c r="C1062" t="s">
        <v>323</v>
      </c>
      <c r="D1062" s="3" t="str">
        <f t="shared" si="16"/>
        <v/>
      </c>
    </row>
    <row r="1063" spans="1:4" x14ac:dyDescent="0.25">
      <c r="B1063" s="1">
        <v>0</v>
      </c>
      <c r="C1063" t="s">
        <v>324</v>
      </c>
      <c r="D1063" s="3" t="str">
        <f t="shared" si="16"/>
        <v/>
      </c>
    </row>
    <row r="1064" spans="1:4" x14ac:dyDescent="0.25">
      <c r="B1064" s="1">
        <v>1E-3</v>
      </c>
      <c r="C1064" t="s">
        <v>325</v>
      </c>
      <c r="D1064" s="3" t="str">
        <f t="shared" si="16"/>
        <v/>
      </c>
    </row>
    <row r="1065" spans="1:4" x14ac:dyDescent="0.25">
      <c r="B1065" s="1">
        <v>4.0000000000000001E-3</v>
      </c>
      <c r="C1065" t="s">
        <v>326</v>
      </c>
      <c r="D1065" s="3" t="str">
        <f t="shared" si="16"/>
        <v/>
      </c>
    </row>
    <row r="1066" spans="1:4" x14ac:dyDescent="0.25">
      <c r="B1066" s="1">
        <v>0</v>
      </c>
      <c r="C1066" t="s">
        <v>327</v>
      </c>
      <c r="D1066" s="3" t="str">
        <f t="shared" si="16"/>
        <v/>
      </c>
    </row>
    <row r="1067" spans="1:4" x14ac:dyDescent="0.25">
      <c r="B1067" s="1">
        <v>0.01</v>
      </c>
      <c r="C1067" t="s">
        <v>328</v>
      </c>
      <c r="D1067" s="3" t="str">
        <f t="shared" si="16"/>
        <v/>
      </c>
    </row>
    <row r="1068" spans="1:4" x14ac:dyDescent="0.25">
      <c r="B1068" s="1">
        <v>1E-3</v>
      </c>
      <c r="C1068" t="s">
        <v>329</v>
      </c>
      <c r="D1068" s="3" t="str">
        <f t="shared" si="16"/>
        <v/>
      </c>
    </row>
    <row r="1069" spans="1:4" x14ac:dyDescent="0.25">
      <c r="B1069" s="1">
        <v>3.0000000000000001E-3</v>
      </c>
      <c r="C1069" t="s">
        <v>330</v>
      </c>
      <c r="D1069" s="3" t="str">
        <f t="shared" si="16"/>
        <v/>
      </c>
    </row>
    <row r="1070" spans="1:4" x14ac:dyDescent="0.25">
      <c r="B1070" s="1">
        <v>3.0000000000000001E-3</v>
      </c>
      <c r="C1070" t="s">
        <v>331</v>
      </c>
      <c r="D1070" s="3" t="str">
        <f t="shared" si="16"/>
        <v/>
      </c>
    </row>
    <row r="1071" spans="1:4" x14ac:dyDescent="0.25">
      <c r="B1071" s="1">
        <v>2E-3</v>
      </c>
      <c r="C1071" t="s">
        <v>332</v>
      </c>
      <c r="D1071" s="3" t="str">
        <f t="shared" si="16"/>
        <v/>
      </c>
    </row>
    <row r="1072" spans="1:4" x14ac:dyDescent="0.25">
      <c r="B1072" s="1">
        <v>6.0000000000000001E-3</v>
      </c>
      <c r="C1072" t="s">
        <v>333</v>
      </c>
      <c r="D1072" s="3" t="str">
        <f t="shared" si="16"/>
        <v/>
      </c>
    </row>
    <row r="1073" spans="2:4" x14ac:dyDescent="0.25">
      <c r="B1073" s="1">
        <v>0</v>
      </c>
      <c r="C1073" t="s">
        <v>334</v>
      </c>
      <c r="D1073" s="3" t="str">
        <f t="shared" si="16"/>
        <v/>
      </c>
    </row>
    <row r="1074" spans="2:4" x14ac:dyDescent="0.25">
      <c r="B1074" s="1">
        <v>1.6E-2</v>
      </c>
      <c r="C1074" t="s">
        <v>335</v>
      </c>
      <c r="D1074" s="3" t="str">
        <f t="shared" si="16"/>
        <v/>
      </c>
    </row>
    <row r="1075" spans="2:4" x14ac:dyDescent="0.25">
      <c r="B1075" s="1">
        <v>0</v>
      </c>
      <c r="C1075" t="s">
        <v>336</v>
      </c>
      <c r="D1075" s="3" t="str">
        <f t="shared" si="16"/>
        <v/>
      </c>
    </row>
    <row r="1076" spans="2:4" x14ac:dyDescent="0.25">
      <c r="B1076" s="1">
        <v>7.0000000000000001E-3</v>
      </c>
      <c r="C1076" t="s">
        <v>337</v>
      </c>
      <c r="D1076" s="3" t="str">
        <f t="shared" si="16"/>
        <v/>
      </c>
    </row>
    <row r="1077" spans="2:4" x14ac:dyDescent="0.25">
      <c r="B1077" s="1">
        <v>0</v>
      </c>
      <c r="C1077" t="s">
        <v>338</v>
      </c>
      <c r="D1077" s="3" t="str">
        <f t="shared" si="16"/>
        <v/>
      </c>
    </row>
    <row r="1078" spans="2:4" x14ac:dyDescent="0.25">
      <c r="B1078" s="1">
        <v>0</v>
      </c>
      <c r="C1078" t="s">
        <v>339</v>
      </c>
      <c r="D1078" s="3" t="str">
        <f t="shared" si="16"/>
        <v/>
      </c>
    </row>
    <row r="1079" spans="2:4" x14ac:dyDescent="0.25">
      <c r="B1079" s="1">
        <v>0</v>
      </c>
      <c r="C1079" t="s">
        <v>340</v>
      </c>
      <c r="D1079" s="3" t="str">
        <f t="shared" si="16"/>
        <v/>
      </c>
    </row>
    <row r="1080" spans="2:4" x14ac:dyDescent="0.25">
      <c r="B1080" s="1">
        <v>0</v>
      </c>
      <c r="C1080" t="s">
        <v>341</v>
      </c>
      <c r="D1080" s="3" t="str">
        <f t="shared" si="16"/>
        <v/>
      </c>
    </row>
    <row r="1081" spans="2:4" x14ac:dyDescent="0.25">
      <c r="B1081" s="1">
        <v>0</v>
      </c>
      <c r="C1081" t="s">
        <v>342</v>
      </c>
      <c r="D1081" s="3" t="str">
        <f t="shared" si="16"/>
        <v/>
      </c>
    </row>
    <row r="1082" spans="2:4" x14ac:dyDescent="0.25">
      <c r="B1082" s="1">
        <v>0</v>
      </c>
      <c r="C1082" t="s">
        <v>343</v>
      </c>
      <c r="D1082" s="3" t="str">
        <f t="shared" si="16"/>
        <v/>
      </c>
    </row>
    <row r="1083" spans="2:4" x14ac:dyDescent="0.25">
      <c r="B1083" s="1">
        <v>0</v>
      </c>
      <c r="C1083" t="s">
        <v>344</v>
      </c>
      <c r="D1083" s="3" t="str">
        <f t="shared" si="16"/>
        <v/>
      </c>
    </row>
    <row r="1084" spans="2:4" x14ac:dyDescent="0.25">
      <c r="B1084" s="1">
        <v>6.0000000000000001E-3</v>
      </c>
      <c r="C1084" t="s">
        <v>345</v>
      </c>
      <c r="D1084" s="3" t="str">
        <f t="shared" si="16"/>
        <v/>
      </c>
    </row>
    <row r="1085" spans="2:4" x14ac:dyDescent="0.25">
      <c r="B1085" s="1">
        <v>0</v>
      </c>
      <c r="C1085" t="s">
        <v>346</v>
      </c>
      <c r="D1085" s="3" t="str">
        <f t="shared" si="16"/>
        <v/>
      </c>
    </row>
    <row r="1086" spans="2:4" x14ac:dyDescent="0.25">
      <c r="B1086" s="1">
        <v>0</v>
      </c>
      <c r="C1086" t="s">
        <v>347</v>
      </c>
      <c r="D1086" s="3" t="str">
        <f t="shared" si="16"/>
        <v/>
      </c>
    </row>
    <row r="1087" spans="2:4" x14ac:dyDescent="0.25">
      <c r="B1087" s="1">
        <v>0</v>
      </c>
      <c r="C1087" t="s">
        <v>348</v>
      </c>
      <c r="D1087" s="3" t="str">
        <f t="shared" si="16"/>
        <v/>
      </c>
    </row>
    <row r="1088" spans="2:4" x14ac:dyDescent="0.25">
      <c r="B1088" s="1">
        <v>3.0000000000000001E-3</v>
      </c>
      <c r="C1088" t="s">
        <v>349</v>
      </c>
      <c r="D1088" s="3" t="str">
        <f t="shared" si="16"/>
        <v/>
      </c>
    </row>
    <row r="1089" spans="2:4" x14ac:dyDescent="0.25">
      <c r="B1089" s="1">
        <v>0</v>
      </c>
      <c r="C1089" t="s">
        <v>350</v>
      </c>
      <c r="D1089" s="3" t="str">
        <f t="shared" si="16"/>
        <v/>
      </c>
    </row>
    <row r="1090" spans="2:4" x14ac:dyDescent="0.25">
      <c r="B1090" s="1">
        <v>0</v>
      </c>
      <c r="C1090" t="s">
        <v>351</v>
      </c>
      <c r="D1090" s="3" t="str">
        <f t="shared" ref="D1090:D1153" si="17">IFERROR(HLOOKUP($A1090,$F$3:$JL$4,2,FALSE),"")</f>
        <v/>
      </c>
    </row>
    <row r="1091" spans="2:4" x14ac:dyDescent="0.25">
      <c r="B1091" s="1">
        <v>0</v>
      </c>
      <c r="C1091" t="s">
        <v>352</v>
      </c>
      <c r="D1091" s="3" t="str">
        <f t="shared" si="17"/>
        <v/>
      </c>
    </row>
    <row r="1092" spans="2:4" x14ac:dyDescent="0.25">
      <c r="B1092" s="1">
        <v>3.0000000000000001E-3</v>
      </c>
      <c r="C1092" t="s">
        <v>353</v>
      </c>
      <c r="D1092" s="3" t="str">
        <f t="shared" si="17"/>
        <v/>
      </c>
    </row>
    <row r="1093" spans="2:4" x14ac:dyDescent="0.25">
      <c r="B1093" s="1">
        <v>0</v>
      </c>
      <c r="C1093" t="s">
        <v>354</v>
      </c>
      <c r="D1093" s="3" t="str">
        <f t="shared" si="17"/>
        <v/>
      </c>
    </row>
    <row r="1094" spans="2:4" x14ac:dyDescent="0.25">
      <c r="B1094" s="1">
        <v>1E-3</v>
      </c>
      <c r="C1094" t="s">
        <v>355</v>
      </c>
      <c r="D1094" s="3" t="str">
        <f t="shared" si="17"/>
        <v/>
      </c>
    </row>
    <row r="1095" spans="2:4" x14ac:dyDescent="0.25">
      <c r="B1095" s="1">
        <v>1E-3</v>
      </c>
      <c r="C1095" t="s">
        <v>356</v>
      </c>
      <c r="D1095" s="3" t="str">
        <f t="shared" si="17"/>
        <v/>
      </c>
    </row>
    <row r="1096" spans="2:4" x14ac:dyDescent="0.25">
      <c r="B1096" s="1">
        <v>3.0000000000000001E-3</v>
      </c>
      <c r="C1096" t="s">
        <v>357</v>
      </c>
      <c r="D1096" s="3" t="str">
        <f t="shared" si="17"/>
        <v/>
      </c>
    </row>
    <row r="1097" spans="2:4" x14ac:dyDescent="0.25">
      <c r="B1097" s="1">
        <v>1.2E-2</v>
      </c>
      <c r="C1097" t="s">
        <v>358</v>
      </c>
      <c r="D1097" s="3" t="str">
        <f t="shared" si="17"/>
        <v/>
      </c>
    </row>
    <row r="1098" spans="2:4" x14ac:dyDescent="0.25">
      <c r="B1098" s="1">
        <v>3.5000000000000003E-2</v>
      </c>
      <c r="C1098" t="s">
        <v>359</v>
      </c>
      <c r="D1098" s="3" t="str">
        <f t="shared" si="17"/>
        <v/>
      </c>
    </row>
    <row r="1099" spans="2:4" x14ac:dyDescent="0.25">
      <c r="B1099" s="1">
        <v>4.0000000000000001E-3</v>
      </c>
      <c r="C1099" t="s">
        <v>360</v>
      </c>
      <c r="D1099" s="3" t="str">
        <f t="shared" si="17"/>
        <v/>
      </c>
    </row>
    <row r="1100" spans="2:4" x14ac:dyDescent="0.25">
      <c r="B1100" s="1">
        <v>2E-3</v>
      </c>
      <c r="C1100" t="s">
        <v>361</v>
      </c>
      <c r="D1100" s="3" t="str">
        <f t="shared" si="17"/>
        <v/>
      </c>
    </row>
    <row r="1101" spans="2:4" x14ac:dyDescent="0.25">
      <c r="B1101" s="1">
        <v>2E-3</v>
      </c>
      <c r="C1101" t="s">
        <v>362</v>
      </c>
      <c r="D1101" s="3" t="str">
        <f t="shared" si="17"/>
        <v/>
      </c>
    </row>
    <row r="1102" spans="2:4" x14ac:dyDescent="0.25">
      <c r="B1102" s="1">
        <v>1.9E-2</v>
      </c>
      <c r="C1102" t="s">
        <v>363</v>
      </c>
      <c r="D1102" s="3" t="str">
        <f t="shared" si="17"/>
        <v/>
      </c>
    </row>
    <row r="1103" spans="2:4" x14ac:dyDescent="0.25">
      <c r="B1103" s="1">
        <v>0</v>
      </c>
      <c r="C1103" t="s">
        <v>364</v>
      </c>
      <c r="D1103" s="3" t="str">
        <f t="shared" si="17"/>
        <v/>
      </c>
    </row>
    <row r="1104" spans="2:4" x14ac:dyDescent="0.25">
      <c r="B1104" s="1">
        <v>7.0000000000000001E-3</v>
      </c>
      <c r="C1104" t="s">
        <v>365</v>
      </c>
      <c r="D1104" s="3" t="str">
        <f t="shared" si="17"/>
        <v/>
      </c>
    </row>
    <row r="1105" spans="2:4" x14ac:dyDescent="0.25">
      <c r="B1105" s="1">
        <v>1E-3</v>
      </c>
      <c r="C1105" t="s">
        <v>366</v>
      </c>
      <c r="D1105" s="3" t="str">
        <f t="shared" si="17"/>
        <v/>
      </c>
    </row>
    <row r="1106" spans="2:4" x14ac:dyDescent="0.25">
      <c r="B1106" s="1">
        <v>1E-3</v>
      </c>
      <c r="C1106" t="s">
        <v>367</v>
      </c>
      <c r="D1106" s="3" t="str">
        <f t="shared" si="17"/>
        <v/>
      </c>
    </row>
    <row r="1107" spans="2:4" x14ac:dyDescent="0.25">
      <c r="B1107" s="1">
        <v>0</v>
      </c>
      <c r="C1107" t="s">
        <v>368</v>
      </c>
      <c r="D1107" s="3" t="str">
        <f t="shared" si="17"/>
        <v/>
      </c>
    </row>
    <row r="1108" spans="2:4" x14ac:dyDescent="0.25">
      <c r="B1108" s="1">
        <v>3.0000000000000001E-3</v>
      </c>
      <c r="C1108" t="s">
        <v>369</v>
      </c>
      <c r="D1108" s="3" t="str">
        <f t="shared" si="17"/>
        <v/>
      </c>
    </row>
    <row r="1109" spans="2:4" x14ac:dyDescent="0.25">
      <c r="B1109" s="1">
        <v>0</v>
      </c>
      <c r="C1109" t="s">
        <v>370</v>
      </c>
      <c r="D1109" s="3" t="str">
        <f t="shared" si="17"/>
        <v/>
      </c>
    </row>
    <row r="1110" spans="2:4" x14ac:dyDescent="0.25">
      <c r="B1110" s="1">
        <v>4.0000000000000001E-3</v>
      </c>
      <c r="C1110" t="s">
        <v>371</v>
      </c>
      <c r="D1110" s="3" t="str">
        <f t="shared" si="17"/>
        <v/>
      </c>
    </row>
    <row r="1111" spans="2:4" x14ac:dyDescent="0.25">
      <c r="B1111" s="1">
        <v>0</v>
      </c>
      <c r="C1111" t="s">
        <v>372</v>
      </c>
      <c r="D1111" s="3" t="str">
        <f t="shared" si="17"/>
        <v/>
      </c>
    </row>
    <row r="1112" spans="2:4" x14ac:dyDescent="0.25">
      <c r="B1112" s="1">
        <v>3.0000000000000001E-3</v>
      </c>
      <c r="C1112" t="s">
        <v>373</v>
      </c>
      <c r="D1112" s="3" t="str">
        <f t="shared" si="17"/>
        <v/>
      </c>
    </row>
    <row r="1113" spans="2:4" x14ac:dyDescent="0.25">
      <c r="B1113" s="1">
        <v>0</v>
      </c>
      <c r="C1113" t="s">
        <v>374</v>
      </c>
      <c r="D1113" s="3" t="str">
        <f t="shared" si="17"/>
        <v/>
      </c>
    </row>
    <row r="1114" spans="2:4" x14ac:dyDescent="0.25">
      <c r="B1114" s="1">
        <v>1E-3</v>
      </c>
      <c r="C1114" t="s">
        <v>375</v>
      </c>
      <c r="D1114" s="3" t="str">
        <f t="shared" si="17"/>
        <v/>
      </c>
    </row>
    <row r="1115" spans="2:4" x14ac:dyDescent="0.25">
      <c r="B1115" s="1">
        <v>0</v>
      </c>
      <c r="C1115" t="s">
        <v>376</v>
      </c>
      <c r="D1115" s="3" t="str">
        <f t="shared" si="17"/>
        <v/>
      </c>
    </row>
    <row r="1116" spans="2:4" x14ac:dyDescent="0.25">
      <c r="B1116" s="1">
        <v>0</v>
      </c>
      <c r="C1116" t="s">
        <v>377</v>
      </c>
      <c r="D1116" s="3" t="str">
        <f t="shared" si="17"/>
        <v/>
      </c>
    </row>
    <row r="1117" spans="2:4" x14ac:dyDescent="0.25">
      <c r="B1117" s="1">
        <v>0</v>
      </c>
      <c r="C1117" t="s">
        <v>378</v>
      </c>
      <c r="D1117" s="3" t="str">
        <f t="shared" si="17"/>
        <v/>
      </c>
    </row>
    <row r="1118" spans="2:4" x14ac:dyDescent="0.25">
      <c r="B1118" s="1">
        <v>1E-3</v>
      </c>
      <c r="C1118" t="s">
        <v>379</v>
      </c>
      <c r="D1118" s="3" t="str">
        <f t="shared" si="17"/>
        <v/>
      </c>
    </row>
    <row r="1119" spans="2:4" x14ac:dyDescent="0.25">
      <c r="B1119" s="1">
        <v>0</v>
      </c>
      <c r="C1119" t="s">
        <v>380</v>
      </c>
      <c r="D1119" s="3" t="str">
        <f t="shared" si="17"/>
        <v/>
      </c>
    </row>
    <row r="1120" spans="2:4" x14ac:dyDescent="0.25">
      <c r="B1120" s="1">
        <v>0</v>
      </c>
      <c r="C1120" t="s">
        <v>381</v>
      </c>
      <c r="D1120" s="3" t="str">
        <f t="shared" si="17"/>
        <v/>
      </c>
    </row>
    <row r="1121" spans="2:4" x14ac:dyDescent="0.25">
      <c r="B1121" s="1">
        <v>0</v>
      </c>
      <c r="C1121" t="s">
        <v>382</v>
      </c>
      <c r="D1121" s="3" t="str">
        <f t="shared" si="17"/>
        <v/>
      </c>
    </row>
    <row r="1122" spans="2:4" x14ac:dyDescent="0.25">
      <c r="B1122" s="1">
        <v>0</v>
      </c>
      <c r="C1122" t="s">
        <v>383</v>
      </c>
      <c r="D1122" s="3" t="str">
        <f t="shared" si="17"/>
        <v/>
      </c>
    </row>
    <row r="1123" spans="2:4" x14ac:dyDescent="0.25">
      <c r="B1123" s="1">
        <v>0</v>
      </c>
      <c r="C1123" t="s">
        <v>384</v>
      </c>
      <c r="D1123" s="3" t="str">
        <f t="shared" si="17"/>
        <v/>
      </c>
    </row>
    <row r="1124" spans="2:4" x14ac:dyDescent="0.25">
      <c r="B1124" s="1">
        <v>0</v>
      </c>
      <c r="C1124" t="s">
        <v>385</v>
      </c>
      <c r="D1124" s="3" t="str">
        <f t="shared" si="17"/>
        <v/>
      </c>
    </row>
    <row r="1125" spans="2:4" x14ac:dyDescent="0.25">
      <c r="B1125" s="1">
        <v>0</v>
      </c>
      <c r="C1125" t="s">
        <v>386</v>
      </c>
      <c r="D1125" s="3" t="str">
        <f t="shared" si="17"/>
        <v/>
      </c>
    </row>
    <row r="1126" spans="2:4" x14ac:dyDescent="0.25">
      <c r="B1126" s="1">
        <v>5.8000000000000003E-2</v>
      </c>
      <c r="C1126" t="s">
        <v>387</v>
      </c>
      <c r="D1126" s="3" t="str">
        <f t="shared" si="17"/>
        <v/>
      </c>
    </row>
    <row r="1127" spans="2:4" x14ac:dyDescent="0.25">
      <c r="B1127" s="1">
        <v>1E-3</v>
      </c>
      <c r="C1127" t="s">
        <v>388</v>
      </c>
      <c r="D1127" s="3" t="str">
        <f t="shared" si="17"/>
        <v/>
      </c>
    </row>
    <row r="1128" spans="2:4" x14ac:dyDescent="0.25">
      <c r="B1128" s="1">
        <v>1E-3</v>
      </c>
      <c r="C1128" t="s">
        <v>389</v>
      </c>
      <c r="D1128" s="3" t="str">
        <f t="shared" si="17"/>
        <v/>
      </c>
    </row>
    <row r="1129" spans="2:4" x14ac:dyDescent="0.25">
      <c r="B1129" s="1">
        <v>0</v>
      </c>
      <c r="C1129" t="s">
        <v>390</v>
      </c>
      <c r="D1129" s="3" t="str">
        <f t="shared" si="17"/>
        <v/>
      </c>
    </row>
    <row r="1130" spans="2:4" x14ac:dyDescent="0.25">
      <c r="B1130" s="1">
        <v>0</v>
      </c>
      <c r="C1130" t="s">
        <v>391</v>
      </c>
      <c r="D1130" s="3" t="str">
        <f t="shared" si="17"/>
        <v/>
      </c>
    </row>
    <row r="1131" spans="2:4" x14ac:dyDescent="0.25">
      <c r="B1131" s="1">
        <v>0</v>
      </c>
      <c r="C1131" t="s">
        <v>392</v>
      </c>
      <c r="D1131" s="3" t="str">
        <f t="shared" si="17"/>
        <v/>
      </c>
    </row>
    <row r="1132" spans="2:4" x14ac:dyDescent="0.25">
      <c r="B1132" s="1">
        <v>1E-3</v>
      </c>
      <c r="C1132" t="s">
        <v>393</v>
      </c>
      <c r="D1132" s="3" t="str">
        <f t="shared" si="17"/>
        <v/>
      </c>
    </row>
    <row r="1133" spans="2:4" x14ac:dyDescent="0.25">
      <c r="B1133" s="1">
        <v>0</v>
      </c>
      <c r="C1133" t="s">
        <v>394</v>
      </c>
      <c r="D1133" s="3" t="str">
        <f t="shared" si="17"/>
        <v/>
      </c>
    </row>
    <row r="1134" spans="2:4" x14ac:dyDescent="0.25">
      <c r="B1134" s="1">
        <v>0</v>
      </c>
      <c r="C1134" t="s">
        <v>395</v>
      </c>
      <c r="D1134" s="3" t="str">
        <f t="shared" si="17"/>
        <v/>
      </c>
    </row>
    <row r="1135" spans="2:4" x14ac:dyDescent="0.25">
      <c r="B1135" s="1">
        <v>0</v>
      </c>
      <c r="C1135" t="s">
        <v>396</v>
      </c>
      <c r="D1135" s="3" t="str">
        <f t="shared" si="17"/>
        <v/>
      </c>
    </row>
    <row r="1136" spans="2:4" x14ac:dyDescent="0.25">
      <c r="B1136" s="1">
        <v>0</v>
      </c>
      <c r="C1136" t="s">
        <v>397</v>
      </c>
      <c r="D1136" s="3" t="str">
        <f t="shared" si="17"/>
        <v/>
      </c>
    </row>
    <row r="1137" spans="2:4" x14ac:dyDescent="0.25">
      <c r="B1137" s="1">
        <v>0</v>
      </c>
      <c r="C1137" t="s">
        <v>398</v>
      </c>
      <c r="D1137" s="3" t="str">
        <f t="shared" si="17"/>
        <v/>
      </c>
    </row>
    <row r="1138" spans="2:4" x14ac:dyDescent="0.25">
      <c r="B1138" s="1">
        <v>0</v>
      </c>
      <c r="C1138" t="s">
        <v>399</v>
      </c>
      <c r="D1138" s="3" t="str">
        <f t="shared" si="17"/>
        <v/>
      </c>
    </row>
    <row r="1139" spans="2:4" x14ac:dyDescent="0.25">
      <c r="B1139" s="1">
        <v>0</v>
      </c>
      <c r="C1139" t="s">
        <v>400</v>
      </c>
      <c r="D1139" s="3" t="str">
        <f t="shared" si="17"/>
        <v/>
      </c>
    </row>
    <row r="1140" spans="2:4" x14ac:dyDescent="0.25">
      <c r="B1140" s="1">
        <v>0</v>
      </c>
      <c r="C1140" t="s">
        <v>401</v>
      </c>
      <c r="D1140" s="3" t="str">
        <f t="shared" si="17"/>
        <v/>
      </c>
    </row>
    <row r="1141" spans="2:4" x14ac:dyDescent="0.25">
      <c r="B1141" s="1">
        <v>0</v>
      </c>
      <c r="C1141" t="s">
        <v>402</v>
      </c>
      <c r="D1141" s="3" t="str">
        <f t="shared" si="17"/>
        <v/>
      </c>
    </row>
    <row r="1142" spans="2:4" x14ac:dyDescent="0.25">
      <c r="B1142" s="1">
        <v>0</v>
      </c>
      <c r="C1142" t="s">
        <v>403</v>
      </c>
      <c r="D1142" s="3" t="str">
        <f t="shared" si="17"/>
        <v/>
      </c>
    </row>
    <row r="1143" spans="2:4" x14ac:dyDescent="0.25">
      <c r="B1143" s="1">
        <v>3.5000000000000003E-2</v>
      </c>
      <c r="C1143" t="s">
        <v>404</v>
      </c>
      <c r="D1143" s="3" t="str">
        <f t="shared" si="17"/>
        <v/>
      </c>
    </row>
    <row r="1144" spans="2:4" x14ac:dyDescent="0.25">
      <c r="B1144" s="1">
        <v>0</v>
      </c>
      <c r="C1144" t="s">
        <v>405</v>
      </c>
      <c r="D1144" s="3" t="str">
        <f t="shared" si="17"/>
        <v/>
      </c>
    </row>
    <row r="1145" spans="2:4" x14ac:dyDescent="0.25">
      <c r="B1145" s="1">
        <v>0</v>
      </c>
      <c r="C1145" t="s">
        <v>406</v>
      </c>
      <c r="D1145" s="3" t="str">
        <f t="shared" si="17"/>
        <v/>
      </c>
    </row>
    <row r="1146" spans="2:4" x14ac:dyDescent="0.25">
      <c r="B1146" s="1">
        <v>1E-3</v>
      </c>
      <c r="C1146" t="s">
        <v>407</v>
      </c>
      <c r="D1146" s="3" t="str">
        <f t="shared" si="17"/>
        <v/>
      </c>
    </row>
    <row r="1147" spans="2:4" x14ac:dyDescent="0.25">
      <c r="B1147" s="1">
        <v>0</v>
      </c>
      <c r="C1147" t="s">
        <v>408</v>
      </c>
      <c r="D1147" s="3" t="str">
        <f t="shared" si="17"/>
        <v/>
      </c>
    </row>
    <row r="1148" spans="2:4" x14ac:dyDescent="0.25">
      <c r="B1148" s="1">
        <v>0</v>
      </c>
      <c r="C1148" t="s">
        <v>409</v>
      </c>
      <c r="D1148" s="3" t="str">
        <f t="shared" si="17"/>
        <v/>
      </c>
    </row>
    <row r="1149" spans="2:4" x14ac:dyDescent="0.25">
      <c r="B1149" s="1">
        <v>0</v>
      </c>
      <c r="C1149" t="s">
        <v>410</v>
      </c>
      <c r="D1149" s="3" t="str">
        <f t="shared" si="17"/>
        <v/>
      </c>
    </row>
    <row r="1150" spans="2:4" x14ac:dyDescent="0.25">
      <c r="B1150" s="1">
        <v>0</v>
      </c>
      <c r="C1150" t="s">
        <v>411</v>
      </c>
      <c r="D1150" s="3" t="str">
        <f t="shared" si="17"/>
        <v/>
      </c>
    </row>
    <row r="1151" spans="2:4" x14ac:dyDescent="0.25">
      <c r="B1151" s="1">
        <v>0</v>
      </c>
      <c r="C1151" t="s">
        <v>412</v>
      </c>
      <c r="D1151" s="3" t="str">
        <f t="shared" si="17"/>
        <v/>
      </c>
    </row>
    <row r="1152" spans="2:4" x14ac:dyDescent="0.25">
      <c r="B1152" s="1">
        <v>0</v>
      </c>
      <c r="C1152" t="s">
        <v>413</v>
      </c>
      <c r="D1152" s="3" t="str">
        <f t="shared" si="17"/>
        <v/>
      </c>
    </row>
    <row r="1153" spans="2:4" x14ac:dyDescent="0.25">
      <c r="B1153" s="1">
        <v>0</v>
      </c>
      <c r="C1153" t="s">
        <v>414</v>
      </c>
      <c r="D1153" s="3" t="str">
        <f t="shared" si="17"/>
        <v/>
      </c>
    </row>
    <row r="1154" spans="2:4" x14ac:dyDescent="0.25">
      <c r="B1154" s="1">
        <v>0</v>
      </c>
      <c r="C1154" t="s">
        <v>415</v>
      </c>
      <c r="D1154" s="3" t="str">
        <f t="shared" ref="D1154:D1217" si="18">IFERROR(HLOOKUP($A1154,$F$3:$JL$4,2,FALSE),"")</f>
        <v/>
      </c>
    </row>
    <row r="1155" spans="2:4" x14ac:dyDescent="0.25">
      <c r="B1155" s="1">
        <v>1E-3</v>
      </c>
      <c r="C1155" t="s">
        <v>416</v>
      </c>
      <c r="D1155" s="3" t="str">
        <f t="shared" si="18"/>
        <v/>
      </c>
    </row>
    <row r="1156" spans="2:4" x14ac:dyDescent="0.25">
      <c r="B1156" s="1">
        <v>0</v>
      </c>
      <c r="C1156" t="s">
        <v>417</v>
      </c>
      <c r="D1156" s="3" t="str">
        <f t="shared" si="18"/>
        <v/>
      </c>
    </row>
    <row r="1157" spans="2:4" x14ac:dyDescent="0.25">
      <c r="B1157" s="1">
        <v>0</v>
      </c>
      <c r="C1157" t="s">
        <v>418</v>
      </c>
      <c r="D1157" s="3" t="str">
        <f t="shared" si="18"/>
        <v/>
      </c>
    </row>
    <row r="1158" spans="2:4" x14ac:dyDescent="0.25">
      <c r="B1158" s="1">
        <v>1.2E-2</v>
      </c>
      <c r="C1158" t="s">
        <v>419</v>
      </c>
      <c r="D1158" s="3" t="str">
        <f t="shared" si="18"/>
        <v/>
      </c>
    </row>
    <row r="1159" spans="2:4" x14ac:dyDescent="0.25">
      <c r="B1159" s="1">
        <v>0</v>
      </c>
      <c r="C1159" t="s">
        <v>420</v>
      </c>
      <c r="D1159" s="3" t="str">
        <f t="shared" si="18"/>
        <v/>
      </c>
    </row>
    <row r="1160" spans="2:4" x14ac:dyDescent="0.25">
      <c r="B1160" s="1">
        <v>1E-3</v>
      </c>
      <c r="C1160" t="s">
        <v>421</v>
      </c>
      <c r="D1160" s="3" t="str">
        <f t="shared" si="18"/>
        <v/>
      </c>
    </row>
    <row r="1161" spans="2:4" x14ac:dyDescent="0.25">
      <c r="B1161" s="1">
        <v>2E-3</v>
      </c>
      <c r="C1161" t="s">
        <v>422</v>
      </c>
      <c r="D1161" s="3" t="str">
        <f t="shared" si="18"/>
        <v/>
      </c>
    </row>
    <row r="1162" spans="2:4" x14ac:dyDescent="0.25">
      <c r="B1162" s="1">
        <v>0</v>
      </c>
      <c r="C1162" t="s">
        <v>423</v>
      </c>
      <c r="D1162" s="3" t="str">
        <f t="shared" si="18"/>
        <v/>
      </c>
    </row>
    <row r="1163" spans="2:4" x14ac:dyDescent="0.25">
      <c r="B1163" s="1">
        <v>0</v>
      </c>
      <c r="C1163" t="s">
        <v>424</v>
      </c>
      <c r="D1163" s="3" t="str">
        <f t="shared" si="18"/>
        <v/>
      </c>
    </row>
    <row r="1164" spans="2:4" x14ac:dyDescent="0.25">
      <c r="B1164" s="1">
        <v>0</v>
      </c>
      <c r="C1164" t="s">
        <v>425</v>
      </c>
      <c r="D1164" s="3" t="str">
        <f t="shared" si="18"/>
        <v/>
      </c>
    </row>
    <row r="1165" spans="2:4" x14ac:dyDescent="0.25">
      <c r="B1165" s="1">
        <v>0</v>
      </c>
      <c r="C1165" t="s">
        <v>426</v>
      </c>
      <c r="D1165" s="3" t="str">
        <f t="shared" si="18"/>
        <v/>
      </c>
    </row>
    <row r="1166" spans="2:4" x14ac:dyDescent="0.25">
      <c r="B1166" s="1">
        <v>0</v>
      </c>
      <c r="C1166" t="s">
        <v>427</v>
      </c>
      <c r="D1166" s="3" t="str">
        <f t="shared" si="18"/>
        <v/>
      </c>
    </row>
    <row r="1167" spans="2:4" x14ac:dyDescent="0.25">
      <c r="B1167" s="1">
        <v>1E-3</v>
      </c>
      <c r="C1167" t="s">
        <v>428</v>
      </c>
      <c r="D1167" s="3" t="str">
        <f t="shared" si="18"/>
        <v/>
      </c>
    </row>
    <row r="1168" spans="2:4" x14ac:dyDescent="0.25">
      <c r="B1168" s="1">
        <v>6.0000000000000001E-3</v>
      </c>
      <c r="C1168" t="s">
        <v>429</v>
      </c>
      <c r="D1168" s="3" t="str">
        <f t="shared" si="18"/>
        <v/>
      </c>
    </row>
    <row r="1169" spans="2:4" x14ac:dyDescent="0.25">
      <c r="B1169" s="1">
        <v>6.0000000000000001E-3</v>
      </c>
      <c r="C1169" t="s">
        <v>430</v>
      </c>
      <c r="D1169" s="3" t="str">
        <f t="shared" si="18"/>
        <v/>
      </c>
    </row>
    <row r="1170" spans="2:4" x14ac:dyDescent="0.25">
      <c r="B1170" s="1">
        <v>5.0999999999999997E-2</v>
      </c>
      <c r="C1170" t="s">
        <v>431</v>
      </c>
      <c r="D1170" s="3" t="str">
        <f t="shared" si="18"/>
        <v/>
      </c>
    </row>
    <row r="1171" spans="2:4" x14ac:dyDescent="0.25">
      <c r="B1171" s="1">
        <v>0</v>
      </c>
      <c r="C1171" t="s">
        <v>432</v>
      </c>
      <c r="D1171" s="3" t="str">
        <f t="shared" si="18"/>
        <v/>
      </c>
    </row>
    <row r="1172" spans="2:4" x14ac:dyDescent="0.25">
      <c r="B1172" s="1">
        <v>0</v>
      </c>
      <c r="C1172" t="s">
        <v>433</v>
      </c>
      <c r="D1172" s="3" t="str">
        <f t="shared" si="18"/>
        <v/>
      </c>
    </row>
    <row r="1173" spans="2:4" x14ac:dyDescent="0.25">
      <c r="B1173" s="1">
        <v>0</v>
      </c>
      <c r="C1173" t="s">
        <v>434</v>
      </c>
      <c r="D1173" s="3" t="str">
        <f t="shared" si="18"/>
        <v/>
      </c>
    </row>
    <row r="1174" spans="2:4" x14ac:dyDescent="0.25">
      <c r="B1174" s="1">
        <v>2E-3</v>
      </c>
      <c r="C1174" t="s">
        <v>435</v>
      </c>
      <c r="D1174" s="3" t="str">
        <f t="shared" si="18"/>
        <v/>
      </c>
    </row>
    <row r="1175" spans="2:4" x14ac:dyDescent="0.25">
      <c r="B1175" s="1">
        <v>1.0999999999999999E-2</v>
      </c>
      <c r="C1175" t="s">
        <v>436</v>
      </c>
      <c r="D1175" s="3" t="str">
        <f t="shared" si="18"/>
        <v/>
      </c>
    </row>
    <row r="1176" spans="2:4" x14ac:dyDescent="0.25">
      <c r="B1176" s="1">
        <v>0</v>
      </c>
      <c r="C1176" t="s">
        <v>437</v>
      </c>
      <c r="D1176" s="3" t="str">
        <f t="shared" si="18"/>
        <v/>
      </c>
    </row>
    <row r="1177" spans="2:4" x14ac:dyDescent="0.25">
      <c r="B1177" s="1">
        <v>2E-3</v>
      </c>
      <c r="C1177" t="s">
        <v>438</v>
      </c>
      <c r="D1177" s="3" t="str">
        <f t="shared" si="18"/>
        <v/>
      </c>
    </row>
    <row r="1178" spans="2:4" x14ac:dyDescent="0.25">
      <c r="B1178" s="1">
        <v>1E-3</v>
      </c>
      <c r="C1178" t="s">
        <v>439</v>
      </c>
      <c r="D1178" s="3" t="str">
        <f t="shared" si="18"/>
        <v/>
      </c>
    </row>
    <row r="1179" spans="2:4" x14ac:dyDescent="0.25">
      <c r="B1179" s="1">
        <v>0.01</v>
      </c>
      <c r="C1179" t="s">
        <v>440</v>
      </c>
      <c r="D1179" s="3" t="str">
        <f t="shared" si="18"/>
        <v/>
      </c>
    </row>
    <row r="1180" spans="2:4" x14ac:dyDescent="0.25">
      <c r="B1180" s="1">
        <v>2E-3</v>
      </c>
      <c r="C1180" t="s">
        <v>441</v>
      </c>
      <c r="D1180" s="3" t="str">
        <f t="shared" si="18"/>
        <v/>
      </c>
    </row>
    <row r="1181" spans="2:4" x14ac:dyDescent="0.25">
      <c r="B1181" s="1">
        <v>1.4999999999999999E-2</v>
      </c>
      <c r="C1181" t="s">
        <v>442</v>
      </c>
      <c r="D1181" s="3" t="str">
        <f t="shared" si="18"/>
        <v/>
      </c>
    </row>
    <row r="1182" spans="2:4" x14ac:dyDescent="0.25">
      <c r="B1182" s="1">
        <v>2.9000000000000001E-2</v>
      </c>
      <c r="C1182" t="s">
        <v>443</v>
      </c>
      <c r="D1182" s="3" t="str">
        <f t="shared" si="18"/>
        <v/>
      </c>
    </row>
    <row r="1183" spans="2:4" x14ac:dyDescent="0.25">
      <c r="B1183" s="1">
        <v>3.3000000000000002E-2</v>
      </c>
      <c r="C1183" t="s">
        <v>444</v>
      </c>
      <c r="D1183" s="3" t="str">
        <f t="shared" si="18"/>
        <v/>
      </c>
    </row>
    <row r="1184" spans="2:4" x14ac:dyDescent="0.25">
      <c r="B1184" s="1">
        <v>3.0000000000000001E-3</v>
      </c>
      <c r="C1184" t="s">
        <v>445</v>
      </c>
      <c r="D1184" s="3" t="str">
        <f t="shared" si="18"/>
        <v/>
      </c>
    </row>
    <row r="1185" spans="2:4" x14ac:dyDescent="0.25">
      <c r="B1185" s="1">
        <v>0</v>
      </c>
      <c r="C1185" t="s">
        <v>446</v>
      </c>
      <c r="D1185" s="3" t="str">
        <f t="shared" si="18"/>
        <v/>
      </c>
    </row>
    <row r="1186" spans="2:4" x14ac:dyDescent="0.25">
      <c r="B1186" s="1">
        <v>0</v>
      </c>
      <c r="C1186" t="s">
        <v>447</v>
      </c>
      <c r="D1186" s="3" t="str">
        <f t="shared" si="18"/>
        <v/>
      </c>
    </row>
    <row r="1187" spans="2:4" x14ac:dyDescent="0.25">
      <c r="B1187" s="1">
        <v>1E-3</v>
      </c>
      <c r="C1187" t="s">
        <v>448</v>
      </c>
      <c r="D1187" s="3" t="str">
        <f t="shared" si="18"/>
        <v/>
      </c>
    </row>
    <row r="1188" spans="2:4" x14ac:dyDescent="0.25">
      <c r="B1188" s="1">
        <v>1E-3</v>
      </c>
      <c r="C1188" t="s">
        <v>449</v>
      </c>
      <c r="D1188" s="3" t="str">
        <f t="shared" si="18"/>
        <v/>
      </c>
    </row>
    <row r="1189" spans="2:4" x14ac:dyDescent="0.25">
      <c r="B1189" s="1">
        <v>8.9999999999999993E-3</v>
      </c>
      <c r="C1189" t="s">
        <v>450</v>
      </c>
      <c r="D1189" s="3" t="str">
        <f t="shared" si="18"/>
        <v/>
      </c>
    </row>
    <row r="1190" spans="2:4" x14ac:dyDescent="0.25">
      <c r="B1190" s="1">
        <v>0.01</v>
      </c>
      <c r="C1190" t="s">
        <v>451</v>
      </c>
      <c r="D1190" s="3" t="str">
        <f t="shared" si="18"/>
        <v/>
      </c>
    </row>
    <row r="1191" spans="2:4" x14ac:dyDescent="0.25">
      <c r="B1191" s="1">
        <v>8.9999999999999993E-3</v>
      </c>
      <c r="C1191" t="s">
        <v>452</v>
      </c>
      <c r="D1191" s="3" t="str">
        <f t="shared" si="18"/>
        <v/>
      </c>
    </row>
    <row r="1192" spans="2:4" x14ac:dyDescent="0.25">
      <c r="B1192" s="1">
        <v>8.9999999999999993E-3</v>
      </c>
      <c r="C1192" t="s">
        <v>453</v>
      </c>
      <c r="D1192" s="3" t="str">
        <f t="shared" si="18"/>
        <v/>
      </c>
    </row>
    <row r="1193" spans="2:4" x14ac:dyDescent="0.25">
      <c r="B1193" s="1">
        <v>1E-3</v>
      </c>
      <c r="C1193" t="s">
        <v>454</v>
      </c>
      <c r="D1193" s="3" t="str">
        <f t="shared" si="18"/>
        <v/>
      </c>
    </row>
    <row r="1194" spans="2:4" x14ac:dyDescent="0.25">
      <c r="B1194" s="1">
        <v>7.0000000000000001E-3</v>
      </c>
      <c r="C1194" t="s">
        <v>455</v>
      </c>
      <c r="D1194" s="3" t="str">
        <f t="shared" si="18"/>
        <v/>
      </c>
    </row>
    <row r="1195" spans="2:4" x14ac:dyDescent="0.25">
      <c r="B1195" s="1">
        <v>0</v>
      </c>
      <c r="C1195" t="s">
        <v>456</v>
      </c>
      <c r="D1195" s="3" t="str">
        <f t="shared" si="18"/>
        <v/>
      </c>
    </row>
    <row r="1196" spans="2:4" x14ac:dyDescent="0.25">
      <c r="B1196" s="1">
        <v>2E-3</v>
      </c>
      <c r="C1196" t="s">
        <v>457</v>
      </c>
      <c r="D1196" s="3" t="str">
        <f t="shared" si="18"/>
        <v/>
      </c>
    </row>
    <row r="1197" spans="2:4" x14ac:dyDescent="0.25">
      <c r="B1197" s="1">
        <v>0</v>
      </c>
      <c r="C1197" t="s">
        <v>458</v>
      </c>
      <c r="D1197" s="3" t="str">
        <f t="shared" si="18"/>
        <v/>
      </c>
    </row>
    <row r="1198" spans="2:4" x14ac:dyDescent="0.25">
      <c r="B1198" s="1">
        <v>0</v>
      </c>
      <c r="C1198" t="s">
        <v>459</v>
      </c>
      <c r="D1198" s="3" t="str">
        <f t="shared" si="18"/>
        <v/>
      </c>
    </row>
    <row r="1199" spans="2:4" x14ac:dyDescent="0.25">
      <c r="B1199" s="1">
        <v>0</v>
      </c>
      <c r="C1199" t="s">
        <v>460</v>
      </c>
      <c r="D1199" s="3" t="str">
        <f t="shared" si="18"/>
        <v/>
      </c>
    </row>
    <row r="1200" spans="2:4" x14ac:dyDescent="0.25">
      <c r="B1200" s="1">
        <v>0</v>
      </c>
      <c r="C1200" t="s">
        <v>461</v>
      </c>
      <c r="D1200" s="3" t="str">
        <f t="shared" si="18"/>
        <v/>
      </c>
    </row>
    <row r="1201" spans="2:4" x14ac:dyDescent="0.25">
      <c r="B1201" s="1">
        <v>1.4999999999999999E-2</v>
      </c>
      <c r="C1201" t="s">
        <v>462</v>
      </c>
      <c r="D1201" s="3" t="str">
        <f t="shared" si="18"/>
        <v/>
      </c>
    </row>
    <row r="1202" spans="2:4" x14ac:dyDescent="0.25">
      <c r="B1202" s="1">
        <v>1.2E-2</v>
      </c>
      <c r="C1202" t="s">
        <v>463</v>
      </c>
      <c r="D1202" s="3" t="str">
        <f t="shared" si="18"/>
        <v/>
      </c>
    </row>
    <row r="1203" spans="2:4" x14ac:dyDescent="0.25">
      <c r="B1203" s="1">
        <v>2E-3</v>
      </c>
      <c r="C1203" t="s">
        <v>464</v>
      </c>
      <c r="D1203" s="3" t="str">
        <f t="shared" si="18"/>
        <v/>
      </c>
    </row>
    <row r="1204" spans="2:4" x14ac:dyDescent="0.25">
      <c r="B1204" s="1">
        <v>1E-3</v>
      </c>
      <c r="C1204" t="s">
        <v>465</v>
      </c>
      <c r="D1204" s="3" t="str">
        <f t="shared" si="18"/>
        <v/>
      </c>
    </row>
    <row r="1205" spans="2:4" x14ac:dyDescent="0.25">
      <c r="B1205" s="1">
        <v>0</v>
      </c>
      <c r="C1205" t="s">
        <v>466</v>
      </c>
      <c r="D1205" s="3" t="str">
        <f t="shared" si="18"/>
        <v/>
      </c>
    </row>
    <row r="1206" spans="2:4" x14ac:dyDescent="0.25">
      <c r="B1206" s="1">
        <v>8.0000000000000002E-3</v>
      </c>
      <c r="C1206" t="s">
        <v>467</v>
      </c>
      <c r="D1206" s="3" t="str">
        <f t="shared" si="18"/>
        <v/>
      </c>
    </row>
    <row r="1207" spans="2:4" x14ac:dyDescent="0.25">
      <c r="B1207" s="1">
        <v>5.0000000000000001E-3</v>
      </c>
      <c r="C1207" t="s">
        <v>468</v>
      </c>
      <c r="D1207" s="3" t="str">
        <f t="shared" si="18"/>
        <v/>
      </c>
    </row>
    <row r="1208" spans="2:4" x14ac:dyDescent="0.25">
      <c r="B1208" s="1">
        <v>3.0000000000000001E-3</v>
      </c>
      <c r="C1208" t="s">
        <v>469</v>
      </c>
      <c r="D1208" s="3" t="str">
        <f t="shared" si="18"/>
        <v/>
      </c>
    </row>
    <row r="1209" spans="2:4" x14ac:dyDescent="0.25">
      <c r="B1209" s="1">
        <v>2E-3</v>
      </c>
      <c r="C1209" t="s">
        <v>470</v>
      </c>
      <c r="D1209" s="3" t="str">
        <f t="shared" si="18"/>
        <v/>
      </c>
    </row>
    <row r="1210" spans="2:4" x14ac:dyDescent="0.25">
      <c r="B1210" s="1">
        <v>2E-3</v>
      </c>
      <c r="C1210" t="s">
        <v>471</v>
      </c>
      <c r="D1210" s="3" t="str">
        <f t="shared" si="18"/>
        <v/>
      </c>
    </row>
    <row r="1211" spans="2:4" x14ac:dyDescent="0.25">
      <c r="B1211" s="1">
        <v>0</v>
      </c>
      <c r="C1211" t="s">
        <v>472</v>
      </c>
      <c r="D1211" s="3" t="str">
        <f t="shared" si="18"/>
        <v/>
      </c>
    </row>
    <row r="1212" spans="2:4" x14ac:dyDescent="0.25">
      <c r="B1212" s="1">
        <v>1E-3</v>
      </c>
      <c r="C1212" t="s">
        <v>473</v>
      </c>
      <c r="D1212" s="3" t="str">
        <f t="shared" si="18"/>
        <v/>
      </c>
    </row>
    <row r="1213" spans="2:4" x14ac:dyDescent="0.25">
      <c r="B1213" s="1">
        <v>0</v>
      </c>
      <c r="C1213" t="s">
        <v>474</v>
      </c>
      <c r="D1213" s="3" t="str">
        <f t="shared" si="18"/>
        <v/>
      </c>
    </row>
    <row r="1214" spans="2:4" x14ac:dyDescent="0.25">
      <c r="B1214" s="1">
        <v>0</v>
      </c>
      <c r="C1214" t="s">
        <v>475</v>
      </c>
      <c r="D1214" s="3" t="str">
        <f t="shared" si="18"/>
        <v/>
      </c>
    </row>
    <row r="1215" spans="2:4" x14ac:dyDescent="0.25">
      <c r="B1215" s="1">
        <v>0</v>
      </c>
      <c r="C1215" t="s">
        <v>476</v>
      </c>
      <c r="D1215" s="3" t="str">
        <f t="shared" si="18"/>
        <v/>
      </c>
    </row>
    <row r="1216" spans="2:4" x14ac:dyDescent="0.25">
      <c r="B1216" s="1">
        <v>1E-3</v>
      </c>
      <c r="C1216" t="s">
        <v>477</v>
      </c>
      <c r="D1216" s="3" t="str">
        <f t="shared" si="18"/>
        <v/>
      </c>
    </row>
    <row r="1217" spans="2:4" x14ac:dyDescent="0.25">
      <c r="B1217" s="1">
        <v>0</v>
      </c>
      <c r="C1217" t="s">
        <v>478</v>
      </c>
      <c r="D1217" s="3" t="str">
        <f t="shared" si="18"/>
        <v/>
      </c>
    </row>
    <row r="1218" spans="2:4" x14ac:dyDescent="0.25">
      <c r="B1218" s="1">
        <v>0</v>
      </c>
      <c r="C1218" t="s">
        <v>479</v>
      </c>
      <c r="D1218" s="3" t="str">
        <f t="shared" ref="D1218:D1281" si="19">IFERROR(HLOOKUP($A1218,$F$3:$JL$4,2,FALSE),"")</f>
        <v/>
      </c>
    </row>
    <row r="1219" spans="2:4" x14ac:dyDescent="0.25">
      <c r="B1219" s="1">
        <v>0</v>
      </c>
      <c r="C1219" t="s">
        <v>480</v>
      </c>
      <c r="D1219" s="3" t="str">
        <f t="shared" si="19"/>
        <v/>
      </c>
    </row>
    <row r="1220" spans="2:4" x14ac:dyDescent="0.25">
      <c r="B1220" s="1">
        <v>0</v>
      </c>
      <c r="C1220" t="s">
        <v>481</v>
      </c>
      <c r="D1220" s="3" t="str">
        <f t="shared" si="19"/>
        <v/>
      </c>
    </row>
    <row r="1221" spans="2:4" x14ac:dyDescent="0.25">
      <c r="B1221" s="1">
        <v>0</v>
      </c>
      <c r="C1221" t="s">
        <v>482</v>
      </c>
      <c r="D1221" s="3" t="str">
        <f t="shared" si="19"/>
        <v/>
      </c>
    </row>
    <row r="1222" spans="2:4" x14ac:dyDescent="0.25">
      <c r="B1222" s="1">
        <v>0</v>
      </c>
      <c r="C1222" t="s">
        <v>483</v>
      </c>
      <c r="D1222" s="3" t="str">
        <f t="shared" si="19"/>
        <v/>
      </c>
    </row>
    <row r="1223" spans="2:4" x14ac:dyDescent="0.25">
      <c r="B1223" s="1">
        <v>0</v>
      </c>
      <c r="C1223" t="s">
        <v>484</v>
      </c>
      <c r="D1223" s="3" t="str">
        <f t="shared" si="19"/>
        <v/>
      </c>
    </row>
    <row r="1224" spans="2:4" x14ac:dyDescent="0.25">
      <c r="B1224" s="1">
        <v>0</v>
      </c>
      <c r="C1224" t="s">
        <v>485</v>
      </c>
      <c r="D1224" s="3" t="str">
        <f t="shared" si="19"/>
        <v/>
      </c>
    </row>
    <row r="1225" spans="2:4" x14ac:dyDescent="0.25">
      <c r="B1225" s="1">
        <v>0</v>
      </c>
      <c r="C1225" t="s">
        <v>486</v>
      </c>
      <c r="D1225" s="3" t="str">
        <f t="shared" si="19"/>
        <v/>
      </c>
    </row>
    <row r="1226" spans="2:4" x14ac:dyDescent="0.25">
      <c r="B1226" s="1">
        <v>2E-3</v>
      </c>
      <c r="C1226" t="s">
        <v>487</v>
      </c>
      <c r="D1226" s="3" t="str">
        <f t="shared" si="19"/>
        <v/>
      </c>
    </row>
    <row r="1227" spans="2:4" x14ac:dyDescent="0.25">
      <c r="B1227" s="1">
        <v>0</v>
      </c>
      <c r="C1227" t="s">
        <v>488</v>
      </c>
      <c r="D1227" s="3" t="str">
        <f t="shared" si="19"/>
        <v/>
      </c>
    </row>
    <row r="1228" spans="2:4" x14ac:dyDescent="0.25">
      <c r="B1228" s="1">
        <v>2E-3</v>
      </c>
      <c r="C1228" t="s">
        <v>489</v>
      </c>
      <c r="D1228" s="3" t="str">
        <f t="shared" si="19"/>
        <v/>
      </c>
    </row>
    <row r="1229" spans="2:4" x14ac:dyDescent="0.25">
      <c r="B1229" s="1">
        <v>2E-3</v>
      </c>
      <c r="C1229" t="s">
        <v>490</v>
      </c>
      <c r="D1229" s="3" t="str">
        <f t="shared" si="19"/>
        <v/>
      </c>
    </row>
    <row r="1230" spans="2:4" x14ac:dyDescent="0.25">
      <c r="B1230" s="1">
        <v>1E-3</v>
      </c>
      <c r="C1230" t="s">
        <v>491</v>
      </c>
      <c r="D1230" s="3" t="str">
        <f t="shared" si="19"/>
        <v/>
      </c>
    </row>
    <row r="1231" spans="2:4" x14ac:dyDescent="0.25">
      <c r="B1231" s="1">
        <v>2E-3</v>
      </c>
      <c r="C1231" t="s">
        <v>492</v>
      </c>
      <c r="D1231" s="3" t="str">
        <f t="shared" si="19"/>
        <v/>
      </c>
    </row>
    <row r="1232" spans="2:4" x14ac:dyDescent="0.25">
      <c r="B1232" s="1">
        <v>0</v>
      </c>
      <c r="C1232" t="s">
        <v>493</v>
      </c>
      <c r="D1232" s="3" t="str">
        <f t="shared" si="19"/>
        <v/>
      </c>
    </row>
    <row r="1233" spans="2:4" x14ac:dyDescent="0.25">
      <c r="B1233" s="1">
        <v>0</v>
      </c>
      <c r="C1233" t="s">
        <v>494</v>
      </c>
      <c r="D1233" s="3" t="str">
        <f t="shared" si="19"/>
        <v/>
      </c>
    </row>
    <row r="1234" spans="2:4" x14ac:dyDescent="0.25">
      <c r="B1234" s="1">
        <v>1E-3</v>
      </c>
      <c r="C1234" t="s">
        <v>495</v>
      </c>
      <c r="D1234" s="3" t="str">
        <f t="shared" si="19"/>
        <v/>
      </c>
    </row>
    <row r="1235" spans="2:4" x14ac:dyDescent="0.25">
      <c r="B1235" s="1">
        <v>1E-3</v>
      </c>
      <c r="C1235" t="s">
        <v>496</v>
      </c>
      <c r="D1235" s="3" t="str">
        <f t="shared" si="19"/>
        <v/>
      </c>
    </row>
    <row r="1236" spans="2:4" x14ac:dyDescent="0.25">
      <c r="B1236" s="1">
        <v>0</v>
      </c>
      <c r="C1236" t="s">
        <v>497</v>
      </c>
      <c r="D1236" s="3" t="str">
        <f t="shared" si="19"/>
        <v/>
      </c>
    </row>
    <row r="1237" spans="2:4" x14ac:dyDescent="0.25">
      <c r="B1237" s="1">
        <v>1E-3</v>
      </c>
      <c r="C1237" t="s">
        <v>498</v>
      </c>
      <c r="D1237" s="3" t="str">
        <f t="shared" si="19"/>
        <v/>
      </c>
    </row>
    <row r="1238" spans="2:4" x14ac:dyDescent="0.25">
      <c r="B1238" s="1">
        <v>2.1000000000000001E-2</v>
      </c>
      <c r="C1238" t="s">
        <v>499</v>
      </c>
      <c r="D1238" s="3" t="str">
        <f t="shared" si="19"/>
        <v/>
      </c>
    </row>
    <row r="1239" spans="2:4" x14ac:dyDescent="0.25">
      <c r="B1239" s="1">
        <v>1E-3</v>
      </c>
      <c r="C1239" t="s">
        <v>500</v>
      </c>
      <c r="D1239" s="3" t="str">
        <f t="shared" si="19"/>
        <v/>
      </c>
    </row>
    <row r="1240" spans="2:4" x14ac:dyDescent="0.25">
      <c r="B1240" s="1">
        <v>0</v>
      </c>
      <c r="C1240" t="s">
        <v>501</v>
      </c>
      <c r="D1240" s="3" t="str">
        <f t="shared" si="19"/>
        <v/>
      </c>
    </row>
    <row r="1241" spans="2:4" x14ac:dyDescent="0.25">
      <c r="B1241" s="1">
        <v>2E-3</v>
      </c>
      <c r="C1241" t="s">
        <v>502</v>
      </c>
      <c r="D1241" s="3" t="str">
        <f t="shared" si="19"/>
        <v/>
      </c>
    </row>
    <row r="1242" spans="2:4" x14ac:dyDescent="0.25">
      <c r="B1242" s="1">
        <v>8.0000000000000002E-3</v>
      </c>
      <c r="C1242" t="s">
        <v>503</v>
      </c>
      <c r="D1242" s="3" t="str">
        <f t="shared" si="19"/>
        <v/>
      </c>
    </row>
    <row r="1243" spans="2:4" x14ac:dyDescent="0.25">
      <c r="B1243" s="1">
        <v>3.0000000000000001E-3</v>
      </c>
      <c r="C1243" t="s">
        <v>504</v>
      </c>
      <c r="D1243" s="3" t="str">
        <f t="shared" si="19"/>
        <v/>
      </c>
    </row>
    <row r="1244" spans="2:4" x14ac:dyDescent="0.25">
      <c r="B1244" s="1">
        <v>1E-3</v>
      </c>
      <c r="C1244" t="s">
        <v>505</v>
      </c>
      <c r="D1244" s="3" t="str">
        <f t="shared" si="19"/>
        <v/>
      </c>
    </row>
    <row r="1245" spans="2:4" x14ac:dyDescent="0.25">
      <c r="B1245" s="1">
        <v>0</v>
      </c>
      <c r="C1245" t="s">
        <v>506</v>
      </c>
      <c r="D1245" s="3" t="str">
        <f t="shared" si="19"/>
        <v/>
      </c>
    </row>
    <row r="1246" spans="2:4" x14ac:dyDescent="0.25">
      <c r="B1246" s="1">
        <v>0</v>
      </c>
      <c r="C1246" t="s">
        <v>507</v>
      </c>
      <c r="D1246" s="3" t="str">
        <f t="shared" si="19"/>
        <v/>
      </c>
    </row>
    <row r="1247" spans="2:4" x14ac:dyDescent="0.25">
      <c r="B1247" s="1">
        <v>3.0000000000000001E-3</v>
      </c>
      <c r="C1247" t="s">
        <v>508</v>
      </c>
      <c r="D1247" s="3" t="str">
        <f t="shared" si="19"/>
        <v/>
      </c>
    </row>
    <row r="1248" spans="2:4" x14ac:dyDescent="0.25">
      <c r="B1248" s="1">
        <v>2E-3</v>
      </c>
      <c r="C1248" t="s">
        <v>509</v>
      </c>
      <c r="D1248" s="3" t="str">
        <f t="shared" si="19"/>
        <v/>
      </c>
    </row>
    <row r="1249" spans="2:4" x14ac:dyDescent="0.25">
      <c r="B1249" s="1">
        <v>1E-3</v>
      </c>
      <c r="C1249" t="s">
        <v>510</v>
      </c>
      <c r="D1249" s="3" t="str">
        <f t="shared" si="19"/>
        <v/>
      </c>
    </row>
    <row r="1250" spans="2:4" x14ac:dyDescent="0.25">
      <c r="B1250" s="1">
        <v>3.0000000000000001E-3</v>
      </c>
      <c r="C1250" t="s">
        <v>511</v>
      </c>
      <c r="D1250" s="3" t="str">
        <f t="shared" si="19"/>
        <v/>
      </c>
    </row>
    <row r="1251" spans="2:4" x14ac:dyDescent="0.25">
      <c r="B1251" s="1">
        <v>4.0000000000000001E-3</v>
      </c>
      <c r="C1251" t="s">
        <v>512</v>
      </c>
      <c r="D1251" s="3" t="str">
        <f t="shared" si="19"/>
        <v/>
      </c>
    </row>
    <row r="1252" spans="2:4" x14ac:dyDescent="0.25">
      <c r="B1252" s="1">
        <v>0</v>
      </c>
      <c r="C1252" t="s">
        <v>513</v>
      </c>
      <c r="D1252" s="3" t="str">
        <f t="shared" si="19"/>
        <v/>
      </c>
    </row>
    <row r="1253" spans="2:4" x14ac:dyDescent="0.25">
      <c r="B1253" s="1">
        <v>1.2999999999999999E-2</v>
      </c>
      <c r="C1253" t="s">
        <v>514</v>
      </c>
      <c r="D1253" s="3" t="str">
        <f t="shared" si="19"/>
        <v/>
      </c>
    </row>
    <row r="1254" spans="2:4" x14ac:dyDescent="0.25">
      <c r="B1254" s="1">
        <v>3.0000000000000001E-3</v>
      </c>
      <c r="C1254" t="s">
        <v>515</v>
      </c>
      <c r="D1254" s="3" t="str">
        <f t="shared" si="19"/>
        <v/>
      </c>
    </row>
    <row r="1255" spans="2:4" x14ac:dyDescent="0.25">
      <c r="B1255" s="1">
        <v>0</v>
      </c>
      <c r="C1255" t="s">
        <v>516</v>
      </c>
      <c r="D1255" s="3" t="str">
        <f t="shared" si="19"/>
        <v/>
      </c>
    </row>
    <row r="1256" spans="2:4" x14ac:dyDescent="0.25">
      <c r="B1256" s="1">
        <v>5.0000000000000001E-3</v>
      </c>
      <c r="C1256" t="s">
        <v>517</v>
      </c>
      <c r="D1256" s="3" t="str">
        <f t="shared" si="19"/>
        <v/>
      </c>
    </row>
    <row r="1257" spans="2:4" x14ac:dyDescent="0.25">
      <c r="B1257" s="1">
        <v>0</v>
      </c>
      <c r="C1257" t="s">
        <v>518</v>
      </c>
      <c r="D1257" s="3" t="str">
        <f t="shared" si="19"/>
        <v/>
      </c>
    </row>
    <row r="1258" spans="2:4" x14ac:dyDescent="0.25">
      <c r="B1258" s="1">
        <v>0</v>
      </c>
      <c r="C1258" t="s">
        <v>519</v>
      </c>
      <c r="D1258" s="3" t="str">
        <f t="shared" si="19"/>
        <v/>
      </c>
    </row>
    <row r="1259" spans="2:4" x14ac:dyDescent="0.25">
      <c r="B1259" s="1">
        <v>1E-3</v>
      </c>
      <c r="C1259" t="s">
        <v>520</v>
      </c>
      <c r="D1259" s="3" t="str">
        <f t="shared" si="19"/>
        <v/>
      </c>
    </row>
    <row r="1260" spans="2:4" x14ac:dyDescent="0.25">
      <c r="B1260" s="1">
        <v>3.0000000000000001E-3</v>
      </c>
      <c r="C1260" t="s">
        <v>521</v>
      </c>
      <c r="D1260" s="3" t="str">
        <f t="shared" si="19"/>
        <v/>
      </c>
    </row>
    <row r="1261" spans="2:4" x14ac:dyDescent="0.25">
      <c r="B1261" s="1">
        <v>2E-3</v>
      </c>
      <c r="C1261" t="s">
        <v>522</v>
      </c>
      <c r="D1261" s="3" t="str">
        <f t="shared" si="19"/>
        <v/>
      </c>
    </row>
    <row r="1262" spans="2:4" x14ac:dyDescent="0.25">
      <c r="B1262" s="1">
        <v>1.4999999999999999E-2</v>
      </c>
      <c r="C1262" t="s">
        <v>523</v>
      </c>
      <c r="D1262" s="3" t="str">
        <f t="shared" si="19"/>
        <v/>
      </c>
    </row>
    <row r="1263" spans="2:4" x14ac:dyDescent="0.25">
      <c r="B1263" s="1">
        <v>0</v>
      </c>
      <c r="C1263" t="s">
        <v>524</v>
      </c>
      <c r="D1263" s="3" t="str">
        <f t="shared" si="19"/>
        <v/>
      </c>
    </row>
    <row r="1264" spans="2:4" x14ac:dyDescent="0.25">
      <c r="B1264" s="1">
        <v>0</v>
      </c>
      <c r="C1264" t="s">
        <v>525</v>
      </c>
      <c r="D1264" s="3" t="str">
        <f t="shared" si="19"/>
        <v/>
      </c>
    </row>
    <row r="1265" spans="2:4" x14ac:dyDescent="0.25">
      <c r="B1265" s="1">
        <v>2E-3</v>
      </c>
      <c r="C1265" t="s">
        <v>526</v>
      </c>
      <c r="D1265" s="3" t="str">
        <f t="shared" si="19"/>
        <v/>
      </c>
    </row>
    <row r="1266" spans="2:4" x14ac:dyDescent="0.25">
      <c r="B1266" s="1">
        <v>3.0000000000000001E-3</v>
      </c>
      <c r="C1266" t="s">
        <v>527</v>
      </c>
      <c r="D1266" s="3" t="str">
        <f t="shared" si="19"/>
        <v/>
      </c>
    </row>
    <row r="1267" spans="2:4" x14ac:dyDescent="0.25">
      <c r="B1267" s="1">
        <v>0</v>
      </c>
      <c r="C1267" t="s">
        <v>528</v>
      </c>
      <c r="D1267" s="3" t="str">
        <f t="shared" si="19"/>
        <v/>
      </c>
    </row>
    <row r="1268" spans="2:4" x14ac:dyDescent="0.25">
      <c r="B1268" s="1">
        <v>1E-3</v>
      </c>
      <c r="C1268" t="s">
        <v>529</v>
      </c>
      <c r="D1268" s="3" t="str">
        <f t="shared" si="19"/>
        <v/>
      </c>
    </row>
    <row r="1269" spans="2:4" x14ac:dyDescent="0.25">
      <c r="B1269" s="1">
        <v>0</v>
      </c>
      <c r="C1269" t="s">
        <v>530</v>
      </c>
      <c r="D1269" s="3" t="str">
        <f t="shared" si="19"/>
        <v/>
      </c>
    </row>
    <row r="1270" spans="2:4" x14ac:dyDescent="0.25">
      <c r="B1270" s="1">
        <v>2E-3</v>
      </c>
      <c r="C1270" t="s">
        <v>531</v>
      </c>
      <c r="D1270" s="3" t="str">
        <f t="shared" si="19"/>
        <v/>
      </c>
    </row>
    <row r="1271" spans="2:4" x14ac:dyDescent="0.25">
      <c r="B1271" s="1">
        <v>0</v>
      </c>
      <c r="C1271" t="s">
        <v>532</v>
      </c>
      <c r="D1271" s="3" t="str">
        <f t="shared" si="19"/>
        <v/>
      </c>
    </row>
    <row r="1272" spans="2:4" x14ac:dyDescent="0.25">
      <c r="B1272" s="1">
        <v>1E-3</v>
      </c>
      <c r="C1272" t="s">
        <v>533</v>
      </c>
      <c r="D1272" s="3" t="str">
        <f t="shared" si="19"/>
        <v/>
      </c>
    </row>
    <row r="1273" spans="2:4" x14ac:dyDescent="0.25">
      <c r="B1273" s="1">
        <v>2.5999999999999999E-2</v>
      </c>
      <c r="C1273" t="s">
        <v>534</v>
      </c>
      <c r="D1273" s="3" t="str">
        <f t="shared" si="19"/>
        <v/>
      </c>
    </row>
    <row r="1274" spans="2:4" x14ac:dyDescent="0.25">
      <c r="B1274" s="1">
        <v>2E-3</v>
      </c>
      <c r="C1274" t="s">
        <v>535</v>
      </c>
      <c r="D1274" s="3" t="str">
        <f t="shared" si="19"/>
        <v/>
      </c>
    </row>
    <row r="1275" spans="2:4" x14ac:dyDescent="0.25">
      <c r="B1275" s="1">
        <v>1E-3</v>
      </c>
      <c r="C1275" t="s">
        <v>536</v>
      </c>
      <c r="D1275" s="3" t="str">
        <f t="shared" si="19"/>
        <v/>
      </c>
    </row>
    <row r="1276" spans="2:4" x14ac:dyDescent="0.25">
      <c r="B1276" s="1">
        <v>6.0000000000000001E-3</v>
      </c>
      <c r="C1276" t="s">
        <v>537</v>
      </c>
      <c r="D1276" s="3" t="str">
        <f t="shared" si="19"/>
        <v/>
      </c>
    </row>
    <row r="1277" spans="2:4" x14ac:dyDescent="0.25">
      <c r="B1277" s="1">
        <v>6.0000000000000001E-3</v>
      </c>
      <c r="C1277" t="s">
        <v>538</v>
      </c>
      <c r="D1277" s="3" t="str">
        <f t="shared" si="19"/>
        <v/>
      </c>
    </row>
    <row r="1278" spans="2:4" x14ac:dyDescent="0.25">
      <c r="B1278" s="1">
        <v>5.0000000000000001E-3</v>
      </c>
      <c r="C1278" t="s">
        <v>539</v>
      </c>
      <c r="D1278" s="3" t="str">
        <f t="shared" si="19"/>
        <v/>
      </c>
    </row>
    <row r="1279" spans="2:4" x14ac:dyDescent="0.25">
      <c r="B1279" s="1">
        <v>1E-3</v>
      </c>
      <c r="C1279" t="s">
        <v>540</v>
      </c>
      <c r="D1279" s="3" t="str">
        <f t="shared" si="19"/>
        <v/>
      </c>
    </row>
    <row r="1280" spans="2:4" x14ac:dyDescent="0.25">
      <c r="B1280" s="1">
        <v>3.0000000000000001E-3</v>
      </c>
      <c r="C1280" t="s">
        <v>541</v>
      </c>
      <c r="D1280" s="3" t="str">
        <f t="shared" si="19"/>
        <v/>
      </c>
    </row>
    <row r="1281" spans="2:4" x14ac:dyDescent="0.25">
      <c r="B1281" s="1">
        <v>0</v>
      </c>
      <c r="C1281" t="s">
        <v>542</v>
      </c>
      <c r="D1281" s="3" t="str">
        <f t="shared" si="19"/>
        <v/>
      </c>
    </row>
    <row r="1282" spans="2:4" x14ac:dyDescent="0.25">
      <c r="B1282" s="1">
        <v>0</v>
      </c>
      <c r="C1282" t="s">
        <v>543</v>
      </c>
      <c r="D1282" s="3" t="str">
        <f t="shared" ref="D1282:D1345" si="20">IFERROR(HLOOKUP($A1282,$F$3:$JL$4,2,FALSE),"")</f>
        <v/>
      </c>
    </row>
    <row r="1283" spans="2:4" x14ac:dyDescent="0.25">
      <c r="B1283" s="1">
        <v>0</v>
      </c>
      <c r="C1283" t="s">
        <v>544</v>
      </c>
      <c r="D1283" s="3" t="str">
        <f t="shared" si="20"/>
        <v/>
      </c>
    </row>
    <row r="1284" spans="2:4" x14ac:dyDescent="0.25">
      <c r="B1284" s="1">
        <v>1E-3</v>
      </c>
      <c r="C1284" t="s">
        <v>545</v>
      </c>
      <c r="D1284" s="3" t="str">
        <f t="shared" si="20"/>
        <v/>
      </c>
    </row>
    <row r="1285" spans="2:4" x14ac:dyDescent="0.25">
      <c r="B1285" s="1">
        <v>1E-3</v>
      </c>
      <c r="C1285" t="s">
        <v>546</v>
      </c>
      <c r="D1285" s="3" t="str">
        <f t="shared" si="20"/>
        <v/>
      </c>
    </row>
    <row r="1286" spans="2:4" x14ac:dyDescent="0.25">
      <c r="B1286" s="1">
        <v>0</v>
      </c>
      <c r="C1286" t="s">
        <v>547</v>
      </c>
      <c r="D1286" s="3" t="str">
        <f t="shared" si="20"/>
        <v/>
      </c>
    </row>
    <row r="1287" spans="2:4" x14ac:dyDescent="0.25">
      <c r="B1287" s="1">
        <v>0</v>
      </c>
      <c r="C1287" t="s">
        <v>548</v>
      </c>
      <c r="D1287" s="3" t="str">
        <f t="shared" si="20"/>
        <v/>
      </c>
    </row>
    <row r="1288" spans="2:4" x14ac:dyDescent="0.25">
      <c r="B1288" s="1">
        <v>0</v>
      </c>
      <c r="C1288" t="s">
        <v>549</v>
      </c>
      <c r="D1288" s="3" t="str">
        <f t="shared" si="20"/>
        <v/>
      </c>
    </row>
    <row r="1289" spans="2:4" x14ac:dyDescent="0.25">
      <c r="B1289" s="1">
        <v>0</v>
      </c>
      <c r="C1289" t="s">
        <v>550</v>
      </c>
      <c r="D1289" s="3" t="str">
        <f t="shared" si="20"/>
        <v/>
      </c>
    </row>
    <row r="1290" spans="2:4" x14ac:dyDescent="0.25">
      <c r="B1290" s="1">
        <v>0</v>
      </c>
      <c r="C1290" t="s">
        <v>551</v>
      </c>
      <c r="D1290" s="3" t="str">
        <f t="shared" si="20"/>
        <v/>
      </c>
    </row>
    <row r="1291" spans="2:4" x14ac:dyDescent="0.25">
      <c r="B1291" s="1">
        <v>0</v>
      </c>
      <c r="C1291" t="s">
        <v>552</v>
      </c>
      <c r="D1291" s="3" t="str">
        <f t="shared" si="20"/>
        <v/>
      </c>
    </row>
    <row r="1292" spans="2:4" x14ac:dyDescent="0.25">
      <c r="B1292" s="1">
        <v>1E-3</v>
      </c>
      <c r="C1292" t="s">
        <v>553</v>
      </c>
      <c r="D1292" s="3" t="str">
        <f t="shared" si="20"/>
        <v/>
      </c>
    </row>
    <row r="1293" spans="2:4" x14ac:dyDescent="0.25">
      <c r="B1293" s="1">
        <v>0</v>
      </c>
      <c r="C1293" t="s">
        <v>554</v>
      </c>
      <c r="D1293" s="3" t="str">
        <f t="shared" si="20"/>
        <v/>
      </c>
    </row>
    <row r="1294" spans="2:4" x14ac:dyDescent="0.25">
      <c r="B1294" s="1">
        <v>0</v>
      </c>
      <c r="C1294" t="s">
        <v>555</v>
      </c>
      <c r="D1294" s="3" t="str">
        <f t="shared" si="20"/>
        <v/>
      </c>
    </row>
    <row r="1295" spans="2:4" x14ac:dyDescent="0.25">
      <c r="B1295" s="1">
        <v>0</v>
      </c>
      <c r="C1295" t="s">
        <v>556</v>
      </c>
      <c r="D1295" s="3" t="str">
        <f t="shared" si="20"/>
        <v/>
      </c>
    </row>
    <row r="1296" spans="2:4" x14ac:dyDescent="0.25">
      <c r="B1296" s="1">
        <v>1E-3</v>
      </c>
      <c r="C1296" t="s">
        <v>557</v>
      </c>
      <c r="D1296" s="3" t="str">
        <f t="shared" si="20"/>
        <v/>
      </c>
    </row>
    <row r="1297" spans="2:4" x14ac:dyDescent="0.25">
      <c r="B1297" s="1">
        <v>0</v>
      </c>
      <c r="C1297" t="s">
        <v>558</v>
      </c>
      <c r="D1297" s="3" t="str">
        <f t="shared" si="20"/>
        <v/>
      </c>
    </row>
    <row r="1298" spans="2:4" x14ac:dyDescent="0.25">
      <c r="B1298" s="1">
        <v>0.01</v>
      </c>
      <c r="C1298" t="s">
        <v>559</v>
      </c>
      <c r="D1298" s="3" t="str">
        <f t="shared" si="20"/>
        <v/>
      </c>
    </row>
    <row r="1299" spans="2:4" x14ac:dyDescent="0.25">
      <c r="B1299" s="1">
        <v>0</v>
      </c>
      <c r="C1299" t="s">
        <v>560</v>
      </c>
      <c r="D1299" s="3" t="str">
        <f t="shared" si="20"/>
        <v/>
      </c>
    </row>
    <row r="1300" spans="2:4" x14ac:dyDescent="0.25">
      <c r="B1300" s="1">
        <v>0</v>
      </c>
      <c r="C1300" t="s">
        <v>561</v>
      </c>
      <c r="D1300" s="3" t="str">
        <f t="shared" si="20"/>
        <v/>
      </c>
    </row>
    <row r="1301" spans="2:4" x14ac:dyDescent="0.25">
      <c r="B1301" s="1">
        <v>1E-3</v>
      </c>
      <c r="C1301" t="s">
        <v>562</v>
      </c>
      <c r="D1301" s="3" t="str">
        <f t="shared" si="20"/>
        <v/>
      </c>
    </row>
    <row r="1302" spans="2:4" x14ac:dyDescent="0.25">
      <c r="B1302" s="1">
        <v>0</v>
      </c>
      <c r="C1302" t="s">
        <v>563</v>
      </c>
      <c r="D1302" s="3" t="str">
        <f t="shared" si="20"/>
        <v/>
      </c>
    </row>
    <row r="1303" spans="2:4" x14ac:dyDescent="0.25">
      <c r="B1303" s="1">
        <v>0</v>
      </c>
      <c r="C1303" t="s">
        <v>564</v>
      </c>
      <c r="D1303" s="3" t="str">
        <f t="shared" si="20"/>
        <v/>
      </c>
    </row>
    <row r="1304" spans="2:4" x14ac:dyDescent="0.25">
      <c r="B1304" s="1">
        <v>0</v>
      </c>
      <c r="C1304" t="s">
        <v>565</v>
      </c>
      <c r="D1304" s="3" t="str">
        <f t="shared" si="20"/>
        <v/>
      </c>
    </row>
    <row r="1305" spans="2:4" x14ac:dyDescent="0.25">
      <c r="B1305" s="1">
        <v>3.0000000000000001E-3</v>
      </c>
      <c r="C1305" t="s">
        <v>566</v>
      </c>
      <c r="D1305" s="3" t="str">
        <f t="shared" si="20"/>
        <v/>
      </c>
    </row>
    <row r="1306" spans="2:4" x14ac:dyDescent="0.25">
      <c r="B1306" s="1">
        <v>0</v>
      </c>
      <c r="C1306" t="s">
        <v>567</v>
      </c>
      <c r="D1306" s="3" t="str">
        <f t="shared" si="20"/>
        <v/>
      </c>
    </row>
    <row r="1307" spans="2:4" x14ac:dyDescent="0.25">
      <c r="B1307" s="1">
        <v>0</v>
      </c>
      <c r="C1307" t="s">
        <v>568</v>
      </c>
      <c r="D1307" s="3" t="str">
        <f t="shared" si="20"/>
        <v/>
      </c>
    </row>
    <row r="1308" spans="2:4" x14ac:dyDescent="0.25">
      <c r="B1308" s="1">
        <v>3.0000000000000001E-3</v>
      </c>
      <c r="C1308" t="s">
        <v>569</v>
      </c>
      <c r="D1308" s="3" t="str">
        <f t="shared" si="20"/>
        <v/>
      </c>
    </row>
    <row r="1309" spans="2:4" x14ac:dyDescent="0.25">
      <c r="B1309" s="1">
        <v>6.0000000000000001E-3</v>
      </c>
      <c r="C1309" t="s">
        <v>570</v>
      </c>
      <c r="D1309" s="3" t="str">
        <f t="shared" si="20"/>
        <v/>
      </c>
    </row>
    <row r="1310" spans="2:4" x14ac:dyDescent="0.25">
      <c r="B1310" s="1">
        <v>5.0000000000000001E-3</v>
      </c>
      <c r="C1310" t="s">
        <v>571</v>
      </c>
      <c r="D1310" s="3" t="str">
        <f t="shared" si="20"/>
        <v/>
      </c>
    </row>
    <row r="1311" spans="2:4" x14ac:dyDescent="0.25">
      <c r="B1311" s="1">
        <v>5.0000000000000001E-3</v>
      </c>
      <c r="C1311" t="s">
        <v>572</v>
      </c>
      <c r="D1311" s="3" t="str">
        <f t="shared" si="20"/>
        <v/>
      </c>
    </row>
    <row r="1312" spans="2:4" x14ac:dyDescent="0.25">
      <c r="B1312" s="1">
        <v>1E-3</v>
      </c>
      <c r="C1312" t="s">
        <v>573</v>
      </c>
      <c r="D1312" s="3" t="str">
        <f t="shared" si="20"/>
        <v/>
      </c>
    </row>
    <row r="1313" spans="2:4" x14ac:dyDescent="0.25">
      <c r="B1313" s="1">
        <v>6.0000000000000001E-3</v>
      </c>
      <c r="C1313" t="s">
        <v>574</v>
      </c>
      <c r="D1313" s="3" t="str">
        <f t="shared" si="20"/>
        <v/>
      </c>
    </row>
    <row r="1314" spans="2:4" x14ac:dyDescent="0.25">
      <c r="B1314" s="1">
        <v>1.4999999999999999E-2</v>
      </c>
      <c r="C1314" t="s">
        <v>575</v>
      </c>
      <c r="D1314" s="3" t="str">
        <f t="shared" si="20"/>
        <v/>
      </c>
    </row>
    <row r="1315" spans="2:4" x14ac:dyDescent="0.25">
      <c r="B1315" s="1">
        <v>0</v>
      </c>
      <c r="C1315" t="s">
        <v>576</v>
      </c>
      <c r="D1315" s="3" t="str">
        <f t="shared" si="20"/>
        <v/>
      </c>
    </row>
    <row r="1316" spans="2:4" x14ac:dyDescent="0.25">
      <c r="B1316" s="1">
        <v>0</v>
      </c>
      <c r="C1316" t="s">
        <v>577</v>
      </c>
      <c r="D1316" s="3" t="str">
        <f t="shared" si="20"/>
        <v/>
      </c>
    </row>
    <row r="1317" spans="2:4" x14ac:dyDescent="0.25">
      <c r="B1317" s="1">
        <v>0</v>
      </c>
      <c r="C1317" t="s">
        <v>578</v>
      </c>
      <c r="D1317" s="3" t="str">
        <f t="shared" si="20"/>
        <v/>
      </c>
    </row>
    <row r="1318" spans="2:4" x14ac:dyDescent="0.25">
      <c r="B1318" s="1">
        <v>0</v>
      </c>
      <c r="C1318" t="s">
        <v>579</v>
      </c>
      <c r="D1318" s="3" t="str">
        <f t="shared" si="20"/>
        <v/>
      </c>
    </row>
    <row r="1319" spans="2:4" x14ac:dyDescent="0.25">
      <c r="B1319" s="1">
        <v>2E-3</v>
      </c>
      <c r="C1319" t="s">
        <v>580</v>
      </c>
      <c r="D1319" s="3" t="str">
        <f t="shared" si="20"/>
        <v/>
      </c>
    </row>
    <row r="1320" spans="2:4" x14ac:dyDescent="0.25">
      <c r="B1320" s="1">
        <v>0</v>
      </c>
      <c r="C1320" t="s">
        <v>581</v>
      </c>
      <c r="D1320" s="3" t="str">
        <f t="shared" si="20"/>
        <v/>
      </c>
    </row>
    <row r="1321" spans="2:4" x14ac:dyDescent="0.25">
      <c r="B1321" s="1">
        <v>0.02</v>
      </c>
      <c r="C1321" t="s">
        <v>582</v>
      </c>
      <c r="D1321" s="3" t="str">
        <f t="shared" si="20"/>
        <v/>
      </c>
    </row>
    <row r="1322" spans="2:4" x14ac:dyDescent="0.25">
      <c r="B1322" s="1">
        <v>1E-3</v>
      </c>
      <c r="C1322" t="s">
        <v>583</v>
      </c>
      <c r="D1322" s="3" t="str">
        <f t="shared" si="20"/>
        <v/>
      </c>
    </row>
    <row r="1323" spans="2:4" x14ac:dyDescent="0.25">
      <c r="B1323" s="1">
        <v>1.4E-2</v>
      </c>
      <c r="C1323" t="s">
        <v>584</v>
      </c>
      <c r="D1323" s="3" t="str">
        <f t="shared" si="20"/>
        <v/>
      </c>
    </row>
    <row r="1324" spans="2:4" x14ac:dyDescent="0.25">
      <c r="B1324" s="1">
        <v>0</v>
      </c>
      <c r="C1324" t="s">
        <v>585</v>
      </c>
      <c r="D1324" s="3" t="str">
        <f t="shared" si="20"/>
        <v/>
      </c>
    </row>
    <row r="1325" spans="2:4" x14ac:dyDescent="0.25">
      <c r="B1325" s="1">
        <v>1.0999999999999999E-2</v>
      </c>
      <c r="C1325" t="s">
        <v>586</v>
      </c>
      <c r="D1325" s="3" t="str">
        <f t="shared" si="20"/>
        <v/>
      </c>
    </row>
    <row r="1326" spans="2:4" x14ac:dyDescent="0.25">
      <c r="B1326" s="1">
        <v>6.0000000000000001E-3</v>
      </c>
      <c r="C1326" t="s">
        <v>587</v>
      </c>
      <c r="D1326" s="3" t="str">
        <f t="shared" si="20"/>
        <v/>
      </c>
    </row>
    <row r="1327" spans="2:4" x14ac:dyDescent="0.25">
      <c r="B1327" s="1">
        <v>4.0000000000000001E-3</v>
      </c>
      <c r="C1327" t="s">
        <v>588</v>
      </c>
      <c r="D1327" s="3" t="str">
        <f t="shared" si="20"/>
        <v/>
      </c>
    </row>
    <row r="1328" spans="2:4" x14ac:dyDescent="0.25">
      <c r="B1328" s="1">
        <v>0</v>
      </c>
      <c r="C1328" t="s">
        <v>589</v>
      </c>
      <c r="D1328" s="3" t="str">
        <f t="shared" si="20"/>
        <v/>
      </c>
    </row>
    <row r="1329" spans="2:4" x14ac:dyDescent="0.25">
      <c r="B1329" s="1">
        <v>4.0000000000000001E-3</v>
      </c>
      <c r="C1329" t="s">
        <v>590</v>
      </c>
      <c r="D1329" s="3" t="str">
        <f t="shared" si="20"/>
        <v/>
      </c>
    </row>
    <row r="1330" spans="2:4" x14ac:dyDescent="0.25">
      <c r="B1330" s="1">
        <v>2.1000000000000001E-2</v>
      </c>
      <c r="C1330" t="s">
        <v>591</v>
      </c>
      <c r="D1330" s="3" t="str">
        <f t="shared" si="20"/>
        <v/>
      </c>
    </row>
    <row r="1331" spans="2:4" x14ac:dyDescent="0.25">
      <c r="B1331" s="1">
        <v>0</v>
      </c>
      <c r="C1331" t="s">
        <v>592</v>
      </c>
      <c r="D1331" s="3" t="str">
        <f t="shared" si="20"/>
        <v/>
      </c>
    </row>
    <row r="1332" spans="2:4" x14ac:dyDescent="0.25">
      <c r="B1332" s="1">
        <v>0</v>
      </c>
      <c r="C1332" t="s">
        <v>593</v>
      </c>
      <c r="D1332" s="3" t="str">
        <f t="shared" si="20"/>
        <v/>
      </c>
    </row>
    <row r="1333" spans="2:4" x14ac:dyDescent="0.25">
      <c r="B1333" s="1">
        <v>0</v>
      </c>
      <c r="C1333" t="s">
        <v>594</v>
      </c>
      <c r="D1333" s="3" t="str">
        <f t="shared" si="20"/>
        <v/>
      </c>
    </row>
    <row r="1334" spans="2:4" x14ac:dyDescent="0.25">
      <c r="B1334" s="1">
        <v>1E-3</v>
      </c>
      <c r="C1334" t="s">
        <v>595</v>
      </c>
      <c r="D1334" s="3" t="str">
        <f t="shared" si="20"/>
        <v/>
      </c>
    </row>
    <row r="1335" spans="2:4" x14ac:dyDescent="0.25">
      <c r="B1335" s="1">
        <v>0</v>
      </c>
      <c r="C1335" t="s">
        <v>596</v>
      </c>
      <c r="D1335" s="3" t="str">
        <f t="shared" si="20"/>
        <v/>
      </c>
    </row>
    <row r="1336" spans="2:4" x14ac:dyDescent="0.25">
      <c r="B1336" s="1">
        <v>0</v>
      </c>
      <c r="C1336" t="s">
        <v>597</v>
      </c>
      <c r="D1336" s="3" t="str">
        <f t="shared" si="20"/>
        <v/>
      </c>
    </row>
    <row r="1337" spans="2:4" x14ac:dyDescent="0.25">
      <c r="B1337" s="1">
        <v>0</v>
      </c>
      <c r="C1337" t="s">
        <v>598</v>
      </c>
      <c r="D1337" s="3" t="str">
        <f t="shared" si="20"/>
        <v/>
      </c>
    </row>
    <row r="1338" spans="2:4" x14ac:dyDescent="0.25">
      <c r="B1338" s="1">
        <v>5.0000000000000001E-3</v>
      </c>
      <c r="C1338" t="s">
        <v>599</v>
      </c>
      <c r="D1338" s="3" t="str">
        <f t="shared" si="20"/>
        <v/>
      </c>
    </row>
    <row r="1339" spans="2:4" x14ac:dyDescent="0.25">
      <c r="B1339" s="1">
        <v>4.0000000000000001E-3</v>
      </c>
      <c r="C1339" t="s">
        <v>600</v>
      </c>
      <c r="D1339" s="3" t="str">
        <f t="shared" si="20"/>
        <v/>
      </c>
    </row>
    <row r="1340" spans="2:4" x14ac:dyDescent="0.25">
      <c r="B1340" s="1">
        <v>0</v>
      </c>
      <c r="C1340" t="s">
        <v>601</v>
      </c>
      <c r="D1340" s="3" t="str">
        <f t="shared" si="20"/>
        <v/>
      </c>
    </row>
    <row r="1341" spans="2:4" x14ac:dyDescent="0.25">
      <c r="B1341" s="1">
        <v>6.0000000000000001E-3</v>
      </c>
      <c r="C1341" t="s">
        <v>602</v>
      </c>
      <c r="D1341" s="3" t="str">
        <f t="shared" si="20"/>
        <v/>
      </c>
    </row>
    <row r="1342" spans="2:4" x14ac:dyDescent="0.25">
      <c r="B1342" s="1">
        <v>5.0000000000000001E-3</v>
      </c>
      <c r="C1342" t="s">
        <v>603</v>
      </c>
      <c r="D1342" s="3" t="str">
        <f t="shared" si="20"/>
        <v/>
      </c>
    </row>
    <row r="1343" spans="2:4" x14ac:dyDescent="0.25">
      <c r="B1343" s="1">
        <v>0</v>
      </c>
      <c r="C1343" t="s">
        <v>604</v>
      </c>
      <c r="D1343" s="3" t="str">
        <f t="shared" si="20"/>
        <v/>
      </c>
    </row>
    <row r="1344" spans="2:4" x14ac:dyDescent="0.25">
      <c r="B1344" s="1">
        <v>0</v>
      </c>
      <c r="C1344" t="s">
        <v>605</v>
      </c>
      <c r="D1344" s="3" t="str">
        <f t="shared" si="20"/>
        <v/>
      </c>
    </row>
    <row r="1345" spans="1:4" x14ac:dyDescent="0.25">
      <c r="B1345" s="1">
        <v>1E-3</v>
      </c>
      <c r="C1345" t="s">
        <v>606</v>
      </c>
      <c r="D1345" s="3" t="str">
        <f t="shared" si="20"/>
        <v/>
      </c>
    </row>
    <row r="1346" spans="1:4" x14ac:dyDescent="0.25">
      <c r="B1346" s="1">
        <v>1E-3</v>
      </c>
      <c r="C1346" t="s">
        <v>607</v>
      </c>
      <c r="D1346" s="3" t="str">
        <f t="shared" ref="D1346:D1409" si="21">IFERROR(HLOOKUP($A1346,$F$3:$JL$4,2,FALSE),"")</f>
        <v/>
      </c>
    </row>
    <row r="1347" spans="1:4" x14ac:dyDescent="0.25">
      <c r="B1347" s="1">
        <v>0</v>
      </c>
      <c r="C1347" t="s">
        <v>608</v>
      </c>
      <c r="D1347" s="3" t="str">
        <f t="shared" si="21"/>
        <v/>
      </c>
    </row>
    <row r="1348" spans="1:4" x14ac:dyDescent="0.25">
      <c r="B1348" s="1">
        <v>0</v>
      </c>
      <c r="C1348" t="s">
        <v>609</v>
      </c>
      <c r="D1348" s="3" t="str">
        <f t="shared" si="21"/>
        <v/>
      </c>
    </row>
    <row r="1349" spans="1:4" x14ac:dyDescent="0.25">
      <c r="A1349" t="s">
        <v>6</v>
      </c>
      <c r="B1349" t="s">
        <v>610</v>
      </c>
      <c r="C1349" t="s">
        <v>611</v>
      </c>
      <c r="D1349" s="3" t="str">
        <f t="shared" si="21"/>
        <v/>
      </c>
    </row>
    <row r="1350" spans="1:4" x14ac:dyDescent="0.25">
      <c r="A1350" t="s">
        <v>612</v>
      </c>
      <c r="D1350" s="3">
        <f t="shared" si="21"/>
        <v>393</v>
      </c>
    </row>
    <row r="1351" spans="1:4" x14ac:dyDescent="0.25">
      <c r="D1351" s="3" t="str">
        <f t="shared" si="21"/>
        <v/>
      </c>
    </row>
    <row r="1352" spans="1:4" x14ac:dyDescent="0.25">
      <c r="B1352" s="1">
        <v>0.27400000000000002</v>
      </c>
      <c r="C1352" t="s">
        <v>9</v>
      </c>
      <c r="D1352" s="3" t="str">
        <f t="shared" si="21"/>
        <v/>
      </c>
    </row>
    <row r="1353" spans="1:4" x14ac:dyDescent="0.25">
      <c r="B1353" s="1">
        <v>1.9E-2</v>
      </c>
      <c r="C1353" t="s">
        <v>18</v>
      </c>
      <c r="D1353" s="3" t="str">
        <f t="shared" si="21"/>
        <v/>
      </c>
    </row>
    <row r="1354" spans="1:4" x14ac:dyDescent="0.25">
      <c r="B1354" s="1">
        <v>6.0000000000000001E-3</v>
      </c>
      <c r="C1354" t="s">
        <v>154</v>
      </c>
      <c r="D1354" s="3" t="str">
        <f t="shared" si="21"/>
        <v/>
      </c>
    </row>
    <row r="1355" spans="1:4" x14ac:dyDescent="0.25">
      <c r="B1355" s="1">
        <v>2E-3</v>
      </c>
      <c r="C1355" t="s">
        <v>613</v>
      </c>
      <c r="D1355" s="3" t="str">
        <f t="shared" si="21"/>
        <v/>
      </c>
    </row>
    <row r="1356" spans="1:4" x14ac:dyDescent="0.25">
      <c r="B1356" s="1">
        <v>2E-3</v>
      </c>
      <c r="C1356" t="s">
        <v>229</v>
      </c>
      <c r="D1356" s="3" t="str">
        <f t="shared" si="21"/>
        <v/>
      </c>
    </row>
    <row r="1357" spans="1:4" x14ac:dyDescent="0.25">
      <c r="B1357" s="1">
        <v>8.0000000000000002E-3</v>
      </c>
      <c r="C1357" t="s">
        <v>130</v>
      </c>
      <c r="D1357" s="3" t="str">
        <f t="shared" si="21"/>
        <v/>
      </c>
    </row>
    <row r="1358" spans="1:4" x14ac:dyDescent="0.25">
      <c r="B1358" s="1">
        <v>2E-3</v>
      </c>
      <c r="C1358" t="s">
        <v>132</v>
      </c>
      <c r="D1358" s="3" t="str">
        <f t="shared" si="21"/>
        <v/>
      </c>
    </row>
    <row r="1359" spans="1:4" x14ac:dyDescent="0.25">
      <c r="B1359" s="1">
        <v>2E-3</v>
      </c>
      <c r="C1359" t="s">
        <v>188</v>
      </c>
      <c r="D1359" s="3" t="str">
        <f t="shared" si="21"/>
        <v/>
      </c>
    </row>
    <row r="1360" spans="1:4" x14ac:dyDescent="0.25">
      <c r="B1360" s="1">
        <v>2E-3</v>
      </c>
      <c r="C1360" t="s">
        <v>152</v>
      </c>
      <c r="D1360" s="3" t="str">
        <f t="shared" si="21"/>
        <v/>
      </c>
    </row>
    <row r="1361" spans="1:4" x14ac:dyDescent="0.25">
      <c r="B1361" s="1">
        <v>4.0000000000000001E-3</v>
      </c>
      <c r="C1361" t="s">
        <v>36</v>
      </c>
      <c r="D1361" s="3" t="str">
        <f t="shared" si="21"/>
        <v/>
      </c>
    </row>
    <row r="1362" spans="1:4" x14ac:dyDescent="0.25">
      <c r="B1362" s="1">
        <v>2E-3</v>
      </c>
      <c r="C1362" t="s">
        <v>45</v>
      </c>
      <c r="D1362" s="3" t="str">
        <f t="shared" si="21"/>
        <v/>
      </c>
    </row>
    <row r="1363" spans="1:4" x14ac:dyDescent="0.25">
      <c r="B1363" s="1">
        <v>2E-3</v>
      </c>
      <c r="C1363" t="s">
        <v>10</v>
      </c>
      <c r="D1363" s="3" t="str">
        <f t="shared" si="21"/>
        <v/>
      </c>
    </row>
    <row r="1364" spans="1:4" x14ac:dyDescent="0.25">
      <c r="B1364" s="1">
        <v>0.65200000000000002</v>
      </c>
      <c r="C1364" t="s">
        <v>15</v>
      </c>
      <c r="D1364" s="3" t="str">
        <f t="shared" si="21"/>
        <v/>
      </c>
    </row>
    <row r="1365" spans="1:4" x14ac:dyDescent="0.25">
      <c r="B1365" s="1">
        <v>1.4E-2</v>
      </c>
      <c r="C1365" t="s">
        <v>50</v>
      </c>
      <c r="D1365" s="3" t="str">
        <f t="shared" si="21"/>
        <v/>
      </c>
    </row>
    <row r="1366" spans="1:4" x14ac:dyDescent="0.25">
      <c r="B1366" s="1">
        <v>2E-3</v>
      </c>
      <c r="C1366" t="s">
        <v>43</v>
      </c>
      <c r="D1366" s="3" t="str">
        <f t="shared" si="21"/>
        <v/>
      </c>
    </row>
    <row r="1367" spans="1:4" x14ac:dyDescent="0.25">
      <c r="B1367" s="1">
        <v>2E-3</v>
      </c>
      <c r="C1367" t="s">
        <v>63</v>
      </c>
      <c r="D1367" s="3" t="str">
        <f t="shared" si="21"/>
        <v/>
      </c>
    </row>
    <row r="1368" spans="1:4" x14ac:dyDescent="0.25">
      <c r="D1368" s="3" t="str">
        <f t="shared" si="21"/>
        <v/>
      </c>
    </row>
    <row r="1369" spans="1:4" x14ac:dyDescent="0.25">
      <c r="A1369" t="s">
        <v>614</v>
      </c>
      <c r="D1369" s="3">
        <f t="shared" si="21"/>
        <v>45</v>
      </c>
    </row>
    <row r="1370" spans="1:4" x14ac:dyDescent="0.25">
      <c r="D1370" s="3" t="str">
        <f t="shared" si="21"/>
        <v/>
      </c>
    </row>
    <row r="1371" spans="1:4" x14ac:dyDescent="0.25">
      <c r="B1371" s="1">
        <v>0.26100000000000001</v>
      </c>
      <c r="C1371" t="s">
        <v>159</v>
      </c>
      <c r="D1371" s="3" t="str">
        <f t="shared" si="21"/>
        <v/>
      </c>
    </row>
    <row r="1372" spans="1:4" x14ac:dyDescent="0.25">
      <c r="B1372" s="1">
        <v>0.73799999999999999</v>
      </c>
      <c r="C1372" t="s">
        <v>14</v>
      </c>
      <c r="D1372" s="3" t="str">
        <f t="shared" si="21"/>
        <v/>
      </c>
    </row>
    <row r="1373" spans="1:4" x14ac:dyDescent="0.25">
      <c r="D1373" s="3" t="str">
        <f t="shared" si="21"/>
        <v/>
      </c>
    </row>
    <row r="1374" spans="1:4" x14ac:dyDescent="0.25">
      <c r="A1374" t="s">
        <v>615</v>
      </c>
      <c r="D1374" s="3">
        <f t="shared" si="21"/>
        <v>139</v>
      </c>
    </row>
    <row r="1375" spans="1:4" x14ac:dyDescent="0.25">
      <c r="D1375" s="3" t="str">
        <f t="shared" si="21"/>
        <v/>
      </c>
    </row>
    <row r="1376" spans="1:4" x14ac:dyDescent="0.25">
      <c r="B1376" s="1">
        <v>0.29399999999999998</v>
      </c>
      <c r="C1376" t="s">
        <v>154</v>
      </c>
      <c r="D1376" s="3" t="str">
        <f t="shared" si="21"/>
        <v/>
      </c>
    </row>
    <row r="1377" spans="1:4" x14ac:dyDescent="0.25">
      <c r="B1377" s="1">
        <v>0.104</v>
      </c>
      <c r="C1377" t="s">
        <v>130</v>
      </c>
      <c r="D1377" s="3" t="str">
        <f t="shared" si="21"/>
        <v/>
      </c>
    </row>
    <row r="1378" spans="1:4" x14ac:dyDescent="0.25">
      <c r="B1378" s="1">
        <v>0.33400000000000002</v>
      </c>
      <c r="C1378" t="s">
        <v>159</v>
      </c>
      <c r="D1378" s="3" t="str">
        <f t="shared" si="21"/>
        <v/>
      </c>
    </row>
    <row r="1379" spans="1:4" x14ac:dyDescent="0.25">
      <c r="B1379" s="1">
        <v>0.26500000000000001</v>
      </c>
      <c r="C1379" t="s">
        <v>12</v>
      </c>
      <c r="D1379" s="3" t="str">
        <f t="shared" si="21"/>
        <v/>
      </c>
    </row>
    <row r="1380" spans="1:4" x14ac:dyDescent="0.25">
      <c r="D1380" s="3" t="str">
        <f t="shared" si="21"/>
        <v/>
      </c>
    </row>
    <row r="1381" spans="1:4" x14ac:dyDescent="0.25">
      <c r="A1381" t="s">
        <v>616</v>
      </c>
      <c r="D1381" s="3">
        <f t="shared" si="21"/>
        <v>7</v>
      </c>
    </row>
    <row r="1382" spans="1:4" x14ac:dyDescent="0.25">
      <c r="D1382" s="3" t="str">
        <f t="shared" si="21"/>
        <v/>
      </c>
    </row>
    <row r="1383" spans="1:4" x14ac:dyDescent="0.25">
      <c r="B1383" s="1">
        <v>1</v>
      </c>
      <c r="C1383" t="s">
        <v>154</v>
      </c>
      <c r="D1383" s="3" t="str">
        <f t="shared" si="21"/>
        <v/>
      </c>
    </row>
    <row r="1384" spans="1:4" x14ac:dyDescent="0.25">
      <c r="D1384" s="3" t="str">
        <f t="shared" si="21"/>
        <v/>
      </c>
    </row>
    <row r="1385" spans="1:4" x14ac:dyDescent="0.25">
      <c r="A1385" t="s">
        <v>617</v>
      </c>
      <c r="D1385" s="3">
        <f t="shared" si="21"/>
        <v>643</v>
      </c>
    </row>
    <row r="1386" spans="1:4" x14ac:dyDescent="0.25">
      <c r="D1386" s="3" t="str">
        <f t="shared" si="21"/>
        <v/>
      </c>
    </row>
    <row r="1387" spans="1:4" x14ac:dyDescent="0.25">
      <c r="B1387" s="1">
        <v>1.4999999999999999E-2</v>
      </c>
      <c r="C1387" t="s">
        <v>154</v>
      </c>
      <c r="D1387" s="3" t="str">
        <f t="shared" si="21"/>
        <v/>
      </c>
    </row>
    <row r="1388" spans="1:4" x14ac:dyDescent="0.25">
      <c r="B1388" s="1">
        <v>0.98399999999999999</v>
      </c>
      <c r="C1388" t="s">
        <v>159</v>
      </c>
      <c r="D1388" s="3" t="str">
        <f t="shared" si="21"/>
        <v/>
      </c>
    </row>
    <row r="1389" spans="1:4" x14ac:dyDescent="0.25">
      <c r="D1389" s="3" t="str">
        <f t="shared" si="21"/>
        <v/>
      </c>
    </row>
    <row r="1390" spans="1:4" x14ac:dyDescent="0.25">
      <c r="A1390" t="s">
        <v>618</v>
      </c>
      <c r="D1390" s="3">
        <f t="shared" si="21"/>
        <v>148</v>
      </c>
    </row>
    <row r="1391" spans="1:4" x14ac:dyDescent="0.25">
      <c r="D1391" s="3" t="str">
        <f t="shared" si="21"/>
        <v/>
      </c>
    </row>
    <row r="1392" spans="1:4" x14ac:dyDescent="0.25">
      <c r="B1392" s="1">
        <v>0.627</v>
      </c>
      <c r="C1392" t="s">
        <v>130</v>
      </c>
      <c r="D1392" s="3" t="str">
        <f t="shared" si="21"/>
        <v/>
      </c>
    </row>
    <row r="1393" spans="1:4" x14ac:dyDescent="0.25">
      <c r="B1393" s="1">
        <v>7.0999999999999994E-2</v>
      </c>
      <c r="C1393" t="s">
        <v>159</v>
      </c>
      <c r="D1393" s="3" t="str">
        <f t="shared" si="21"/>
        <v/>
      </c>
    </row>
    <row r="1394" spans="1:4" x14ac:dyDescent="0.25">
      <c r="B1394" s="1">
        <v>0.16300000000000001</v>
      </c>
      <c r="C1394" t="s">
        <v>10</v>
      </c>
      <c r="D1394" s="3" t="str">
        <f t="shared" si="21"/>
        <v/>
      </c>
    </row>
    <row r="1395" spans="1:4" x14ac:dyDescent="0.25">
      <c r="B1395" s="1">
        <v>0.13600000000000001</v>
      </c>
      <c r="C1395" t="s">
        <v>12</v>
      </c>
      <c r="D1395" s="3" t="str">
        <f t="shared" si="21"/>
        <v/>
      </c>
    </row>
    <row r="1396" spans="1:4" x14ac:dyDescent="0.25">
      <c r="D1396" s="3" t="str">
        <f t="shared" si="21"/>
        <v/>
      </c>
    </row>
    <row r="1397" spans="1:4" x14ac:dyDescent="0.25">
      <c r="A1397" t="s">
        <v>619</v>
      </c>
      <c r="D1397" s="3">
        <f t="shared" si="21"/>
        <v>146</v>
      </c>
    </row>
    <row r="1398" spans="1:4" x14ac:dyDescent="0.25">
      <c r="D1398" s="3" t="str">
        <f t="shared" si="21"/>
        <v/>
      </c>
    </row>
    <row r="1399" spans="1:4" x14ac:dyDescent="0.25">
      <c r="B1399" s="1">
        <v>0.64</v>
      </c>
      <c r="C1399" t="s">
        <v>130</v>
      </c>
      <c r="D1399" s="3" t="str">
        <f t="shared" si="21"/>
        <v/>
      </c>
    </row>
    <row r="1400" spans="1:4" x14ac:dyDescent="0.25">
      <c r="B1400" s="1">
        <v>7.1999999999999995E-2</v>
      </c>
      <c r="C1400" t="s">
        <v>159</v>
      </c>
      <c r="D1400" s="3" t="str">
        <f t="shared" si="21"/>
        <v/>
      </c>
    </row>
    <row r="1401" spans="1:4" x14ac:dyDescent="0.25">
      <c r="B1401" s="1">
        <v>0.16700000000000001</v>
      </c>
      <c r="C1401" t="s">
        <v>10</v>
      </c>
      <c r="D1401" s="3" t="str">
        <f t="shared" si="21"/>
        <v/>
      </c>
    </row>
    <row r="1402" spans="1:4" x14ac:dyDescent="0.25">
      <c r="B1402" s="1">
        <v>0.11899999999999999</v>
      </c>
      <c r="C1402" t="s">
        <v>12</v>
      </c>
      <c r="D1402" s="3" t="str">
        <f t="shared" si="21"/>
        <v/>
      </c>
    </row>
    <row r="1403" spans="1:4" x14ac:dyDescent="0.25">
      <c r="D1403" s="3" t="str">
        <f t="shared" si="21"/>
        <v/>
      </c>
    </row>
    <row r="1404" spans="1:4" x14ac:dyDescent="0.25">
      <c r="A1404" t="s">
        <v>620</v>
      </c>
      <c r="D1404" s="3">
        <f t="shared" si="21"/>
        <v>442</v>
      </c>
    </row>
    <row r="1405" spans="1:4" x14ac:dyDescent="0.25">
      <c r="D1405" s="3" t="str">
        <f t="shared" si="21"/>
        <v/>
      </c>
    </row>
    <row r="1406" spans="1:4" x14ac:dyDescent="0.25">
      <c r="B1406" s="1">
        <v>3.4000000000000002E-2</v>
      </c>
      <c r="C1406" t="s">
        <v>154</v>
      </c>
      <c r="D1406" s="3" t="str">
        <f t="shared" si="21"/>
        <v/>
      </c>
    </row>
    <row r="1407" spans="1:4" x14ac:dyDescent="0.25">
      <c r="B1407" s="1">
        <v>0.34599999999999997</v>
      </c>
      <c r="C1407" t="s">
        <v>130</v>
      </c>
      <c r="D1407" s="3" t="str">
        <f t="shared" si="21"/>
        <v/>
      </c>
    </row>
    <row r="1408" spans="1:4" x14ac:dyDescent="0.25">
      <c r="B1408" s="1">
        <v>0.61799999999999999</v>
      </c>
      <c r="C1408" t="s">
        <v>12</v>
      </c>
      <c r="D1408" s="3" t="str">
        <f t="shared" si="21"/>
        <v/>
      </c>
    </row>
    <row r="1409" spans="1:4" x14ac:dyDescent="0.25">
      <c r="D1409" s="3" t="str">
        <f t="shared" si="21"/>
        <v/>
      </c>
    </row>
    <row r="1410" spans="1:4" x14ac:dyDescent="0.25">
      <c r="A1410" t="s">
        <v>621</v>
      </c>
      <c r="D1410" s="3">
        <f t="shared" ref="D1410:D1473" si="22">IFERROR(HLOOKUP($A1410,$F$3:$JL$4,2,FALSE),"")</f>
        <v>230</v>
      </c>
    </row>
    <row r="1411" spans="1:4" x14ac:dyDescent="0.25">
      <c r="D1411" s="3" t="str">
        <f t="shared" si="22"/>
        <v/>
      </c>
    </row>
    <row r="1412" spans="1:4" x14ac:dyDescent="0.25">
      <c r="B1412" s="1">
        <v>0.50700000000000001</v>
      </c>
      <c r="C1412" t="s">
        <v>10</v>
      </c>
      <c r="D1412" s="3" t="str">
        <f t="shared" si="22"/>
        <v/>
      </c>
    </row>
    <row r="1413" spans="1:4" x14ac:dyDescent="0.25">
      <c r="B1413" s="1">
        <v>0.41099999999999998</v>
      </c>
      <c r="C1413" t="s">
        <v>11</v>
      </c>
      <c r="D1413" s="3" t="str">
        <f t="shared" si="22"/>
        <v/>
      </c>
    </row>
    <row r="1414" spans="1:4" x14ac:dyDescent="0.25">
      <c r="B1414" s="1">
        <v>8.1000000000000003E-2</v>
      </c>
      <c r="C1414" t="s">
        <v>13</v>
      </c>
      <c r="D1414" s="3" t="str">
        <f t="shared" si="22"/>
        <v/>
      </c>
    </row>
    <row r="1415" spans="1:4" x14ac:dyDescent="0.25">
      <c r="D1415" s="3" t="str">
        <f t="shared" si="22"/>
        <v/>
      </c>
    </row>
    <row r="1416" spans="1:4" x14ac:dyDescent="0.25">
      <c r="A1416" t="s">
        <v>622</v>
      </c>
      <c r="D1416" s="3">
        <f t="shared" si="22"/>
        <v>35</v>
      </c>
    </row>
    <row r="1417" spans="1:4" x14ac:dyDescent="0.25">
      <c r="D1417" s="3" t="str">
        <f t="shared" si="22"/>
        <v/>
      </c>
    </row>
    <row r="1418" spans="1:4" x14ac:dyDescent="0.25">
      <c r="B1418" s="1">
        <v>0.48099999999999998</v>
      </c>
      <c r="C1418" t="s">
        <v>26</v>
      </c>
      <c r="D1418" s="3" t="str">
        <f t="shared" si="22"/>
        <v/>
      </c>
    </row>
    <row r="1419" spans="1:4" x14ac:dyDescent="0.25">
      <c r="B1419" s="1">
        <v>6.2E-2</v>
      </c>
      <c r="C1419" t="s">
        <v>109</v>
      </c>
      <c r="D1419" s="3" t="str">
        <f t="shared" si="22"/>
        <v/>
      </c>
    </row>
    <row r="1420" spans="1:4" x14ac:dyDescent="0.25">
      <c r="B1420" s="1">
        <v>0.45600000000000002</v>
      </c>
      <c r="C1420" t="s">
        <v>15</v>
      </c>
      <c r="D1420" s="3" t="str">
        <f t="shared" si="22"/>
        <v/>
      </c>
    </row>
    <row r="1421" spans="1:4" x14ac:dyDescent="0.25">
      <c r="A1421" t="s">
        <v>6</v>
      </c>
      <c r="B1421" t="s">
        <v>623</v>
      </c>
      <c r="C1421" t="s">
        <v>624</v>
      </c>
      <c r="D1421" s="3" t="str">
        <f t="shared" si="22"/>
        <v/>
      </c>
    </row>
    <row r="1422" spans="1:4" x14ac:dyDescent="0.25">
      <c r="A1422" t="s">
        <v>625</v>
      </c>
      <c r="D1422" s="3">
        <f t="shared" si="22"/>
        <v>108</v>
      </c>
    </row>
    <row r="1423" spans="1:4" x14ac:dyDescent="0.25">
      <c r="D1423" s="3" t="str">
        <f t="shared" si="22"/>
        <v/>
      </c>
    </row>
    <row r="1424" spans="1:4" x14ac:dyDescent="0.25">
      <c r="B1424" s="1">
        <v>0.17499999999999999</v>
      </c>
      <c r="C1424" t="s">
        <v>18</v>
      </c>
      <c r="D1424" s="3" t="str">
        <f t="shared" si="22"/>
        <v/>
      </c>
    </row>
    <row r="1425" spans="1:4" x14ac:dyDescent="0.25">
      <c r="B1425" s="1">
        <v>0.73399999999999999</v>
      </c>
      <c r="C1425" t="s">
        <v>36</v>
      </c>
      <c r="D1425" s="3" t="str">
        <f t="shared" si="22"/>
        <v/>
      </c>
    </row>
    <row r="1426" spans="1:4" x14ac:dyDescent="0.25">
      <c r="B1426" s="1">
        <v>3.5999999999999997E-2</v>
      </c>
      <c r="C1426" t="s">
        <v>15</v>
      </c>
      <c r="D1426" s="3" t="str">
        <f t="shared" si="22"/>
        <v/>
      </c>
    </row>
    <row r="1427" spans="1:4" x14ac:dyDescent="0.25">
      <c r="B1427" s="1">
        <v>2.4E-2</v>
      </c>
      <c r="C1427" t="s">
        <v>50</v>
      </c>
      <c r="D1427" s="3" t="str">
        <f t="shared" si="22"/>
        <v/>
      </c>
    </row>
    <row r="1428" spans="1:4" x14ac:dyDescent="0.25">
      <c r="B1428" s="1">
        <v>2.9000000000000001E-2</v>
      </c>
      <c r="C1428" t="s">
        <v>41</v>
      </c>
      <c r="D1428" s="3" t="str">
        <f t="shared" si="22"/>
        <v/>
      </c>
    </row>
    <row r="1429" spans="1:4" x14ac:dyDescent="0.25">
      <c r="D1429" s="3" t="str">
        <f t="shared" si="22"/>
        <v/>
      </c>
    </row>
    <row r="1430" spans="1:4" x14ac:dyDescent="0.25">
      <c r="A1430" t="s">
        <v>626</v>
      </c>
      <c r="D1430" s="3">
        <f t="shared" si="22"/>
        <v>4</v>
      </c>
    </row>
    <row r="1431" spans="1:4" x14ac:dyDescent="0.25">
      <c r="D1431" s="3" t="str">
        <f t="shared" si="22"/>
        <v/>
      </c>
    </row>
    <row r="1432" spans="1:4" x14ac:dyDescent="0.25">
      <c r="B1432" s="1">
        <v>1</v>
      </c>
      <c r="C1432" t="s">
        <v>106</v>
      </c>
      <c r="D1432" s="3" t="str">
        <f t="shared" si="22"/>
        <v/>
      </c>
    </row>
    <row r="1433" spans="1:4" x14ac:dyDescent="0.25">
      <c r="D1433" s="3" t="str">
        <f t="shared" si="22"/>
        <v/>
      </c>
    </row>
    <row r="1434" spans="1:4" x14ac:dyDescent="0.25">
      <c r="A1434" t="s">
        <v>627</v>
      </c>
      <c r="D1434" s="3">
        <f t="shared" si="22"/>
        <v>2</v>
      </c>
    </row>
    <row r="1435" spans="1:4" x14ac:dyDescent="0.25">
      <c r="D1435" s="3" t="str">
        <f t="shared" si="22"/>
        <v/>
      </c>
    </row>
    <row r="1436" spans="1:4" x14ac:dyDescent="0.25">
      <c r="B1436" s="1">
        <v>1</v>
      </c>
      <c r="C1436" t="s">
        <v>33</v>
      </c>
      <c r="D1436" s="3" t="str">
        <f t="shared" si="22"/>
        <v/>
      </c>
    </row>
    <row r="1437" spans="1:4" x14ac:dyDescent="0.25">
      <c r="D1437" s="3" t="str">
        <f t="shared" si="22"/>
        <v/>
      </c>
    </row>
    <row r="1438" spans="1:4" x14ac:dyDescent="0.25">
      <c r="A1438" t="s">
        <v>628</v>
      </c>
      <c r="D1438" s="3">
        <f t="shared" si="22"/>
        <v>139</v>
      </c>
    </row>
    <row r="1439" spans="1:4" x14ac:dyDescent="0.25">
      <c r="D1439" s="3" t="str">
        <f t="shared" si="22"/>
        <v/>
      </c>
    </row>
    <row r="1440" spans="1:4" x14ac:dyDescent="0.25">
      <c r="B1440" s="1">
        <v>1</v>
      </c>
      <c r="C1440" t="s">
        <v>36</v>
      </c>
      <c r="D1440" s="3" t="str">
        <f t="shared" si="22"/>
        <v/>
      </c>
    </row>
    <row r="1441" spans="1:4" x14ac:dyDescent="0.25">
      <c r="D1441" s="3" t="str">
        <f t="shared" si="22"/>
        <v/>
      </c>
    </row>
    <row r="1442" spans="1:4" x14ac:dyDescent="0.25">
      <c r="A1442" t="s">
        <v>629</v>
      </c>
      <c r="D1442" s="3">
        <f t="shared" si="22"/>
        <v>103</v>
      </c>
    </row>
    <row r="1443" spans="1:4" x14ac:dyDescent="0.25">
      <c r="D1443" s="3" t="str">
        <f t="shared" si="22"/>
        <v/>
      </c>
    </row>
    <row r="1444" spans="1:4" x14ac:dyDescent="0.25">
      <c r="B1444" s="1">
        <v>1</v>
      </c>
      <c r="C1444" t="s">
        <v>36</v>
      </c>
      <c r="D1444" s="3" t="str">
        <f t="shared" si="22"/>
        <v/>
      </c>
    </row>
    <row r="1445" spans="1:4" x14ac:dyDescent="0.25">
      <c r="D1445" s="3" t="str">
        <f t="shared" si="22"/>
        <v/>
      </c>
    </row>
    <row r="1446" spans="1:4" x14ac:dyDescent="0.25">
      <c r="A1446" t="s">
        <v>630</v>
      </c>
      <c r="D1446" s="3">
        <f t="shared" si="22"/>
        <v>98</v>
      </c>
    </row>
    <row r="1447" spans="1:4" x14ac:dyDescent="0.25">
      <c r="D1447" s="3" t="str">
        <f t="shared" si="22"/>
        <v/>
      </c>
    </row>
    <row r="1448" spans="1:4" x14ac:dyDescent="0.25">
      <c r="B1448" s="1">
        <v>1.6E-2</v>
      </c>
      <c r="C1448" t="s">
        <v>62</v>
      </c>
      <c r="D1448" s="3" t="str">
        <f t="shared" si="22"/>
        <v/>
      </c>
    </row>
    <row r="1449" spans="1:4" x14ac:dyDescent="0.25">
      <c r="B1449" s="1">
        <v>0.86699999999999999</v>
      </c>
      <c r="C1449" t="s">
        <v>36</v>
      </c>
      <c r="D1449" s="3" t="str">
        <f t="shared" si="22"/>
        <v/>
      </c>
    </row>
    <row r="1450" spans="1:4" x14ac:dyDescent="0.25">
      <c r="B1450" s="1">
        <v>0.115</v>
      </c>
      <c r="C1450" t="s">
        <v>15</v>
      </c>
      <c r="D1450" s="3" t="str">
        <f t="shared" si="22"/>
        <v/>
      </c>
    </row>
    <row r="1451" spans="1:4" x14ac:dyDescent="0.25">
      <c r="D1451" s="3" t="str">
        <f t="shared" si="22"/>
        <v/>
      </c>
    </row>
    <row r="1452" spans="1:4" x14ac:dyDescent="0.25">
      <c r="A1452" t="s">
        <v>631</v>
      </c>
      <c r="D1452" s="3">
        <f t="shared" si="22"/>
        <v>52</v>
      </c>
    </row>
    <row r="1453" spans="1:4" x14ac:dyDescent="0.25">
      <c r="D1453" s="3" t="str">
        <f t="shared" si="22"/>
        <v/>
      </c>
    </row>
    <row r="1454" spans="1:4" x14ac:dyDescent="0.25">
      <c r="B1454" s="1">
        <v>1</v>
      </c>
      <c r="C1454" t="s">
        <v>36</v>
      </c>
      <c r="D1454" s="3" t="str">
        <f t="shared" si="22"/>
        <v/>
      </c>
    </row>
    <row r="1455" spans="1:4" x14ac:dyDescent="0.25">
      <c r="D1455" s="3" t="str">
        <f t="shared" si="22"/>
        <v/>
      </c>
    </row>
    <row r="1456" spans="1:4" x14ac:dyDescent="0.25">
      <c r="A1456" t="s">
        <v>632</v>
      </c>
      <c r="D1456" s="3">
        <f t="shared" si="22"/>
        <v>1</v>
      </c>
    </row>
    <row r="1457" spans="1:4" x14ac:dyDescent="0.25">
      <c r="D1457" s="3" t="str">
        <f t="shared" si="22"/>
        <v/>
      </c>
    </row>
    <row r="1458" spans="1:4" x14ac:dyDescent="0.25">
      <c r="B1458" s="1">
        <v>1</v>
      </c>
      <c r="C1458" t="s">
        <v>106</v>
      </c>
      <c r="D1458" s="3" t="str">
        <f t="shared" si="22"/>
        <v/>
      </c>
    </row>
    <row r="1459" spans="1:4" x14ac:dyDescent="0.25">
      <c r="D1459" s="3" t="str">
        <f t="shared" si="22"/>
        <v/>
      </c>
    </row>
    <row r="1460" spans="1:4" x14ac:dyDescent="0.25">
      <c r="A1460" t="s">
        <v>633</v>
      </c>
      <c r="D1460" s="3">
        <f t="shared" si="22"/>
        <v>29</v>
      </c>
    </row>
    <row r="1461" spans="1:4" x14ac:dyDescent="0.25">
      <c r="D1461" s="3" t="str">
        <f t="shared" si="22"/>
        <v/>
      </c>
    </row>
    <row r="1462" spans="1:4" x14ac:dyDescent="0.25">
      <c r="B1462" s="1">
        <v>1</v>
      </c>
      <c r="C1462" t="s">
        <v>36</v>
      </c>
      <c r="D1462" s="3" t="str">
        <f t="shared" si="22"/>
        <v/>
      </c>
    </row>
    <row r="1463" spans="1:4" x14ac:dyDescent="0.25">
      <c r="D1463" s="3" t="str">
        <f t="shared" si="22"/>
        <v/>
      </c>
    </row>
    <row r="1464" spans="1:4" x14ac:dyDescent="0.25">
      <c r="A1464" t="s">
        <v>634</v>
      </c>
      <c r="D1464" s="3">
        <f t="shared" si="22"/>
        <v>124</v>
      </c>
    </row>
    <row r="1465" spans="1:4" x14ac:dyDescent="0.25">
      <c r="D1465" s="3" t="str">
        <f t="shared" si="22"/>
        <v/>
      </c>
    </row>
    <row r="1466" spans="1:4" x14ac:dyDescent="0.25">
      <c r="B1466" s="1">
        <v>1</v>
      </c>
      <c r="C1466" t="s">
        <v>106</v>
      </c>
      <c r="D1466" s="3" t="str">
        <f t="shared" si="22"/>
        <v/>
      </c>
    </row>
    <row r="1467" spans="1:4" x14ac:dyDescent="0.25">
      <c r="D1467" s="3" t="str">
        <f t="shared" si="22"/>
        <v/>
      </c>
    </row>
    <row r="1468" spans="1:4" x14ac:dyDescent="0.25">
      <c r="A1468" t="s">
        <v>635</v>
      </c>
      <c r="D1468" s="3">
        <f t="shared" si="22"/>
        <v>12</v>
      </c>
    </row>
    <row r="1469" spans="1:4" x14ac:dyDescent="0.25">
      <c r="D1469" s="3" t="str">
        <f t="shared" si="22"/>
        <v/>
      </c>
    </row>
    <row r="1470" spans="1:4" x14ac:dyDescent="0.25">
      <c r="B1470" s="1">
        <v>1</v>
      </c>
      <c r="C1470" t="s">
        <v>106</v>
      </c>
      <c r="D1470" s="3" t="str">
        <f t="shared" si="22"/>
        <v/>
      </c>
    </row>
    <row r="1471" spans="1:4" x14ac:dyDescent="0.25">
      <c r="D1471" s="3" t="str">
        <f t="shared" si="22"/>
        <v/>
      </c>
    </row>
    <row r="1472" spans="1:4" x14ac:dyDescent="0.25">
      <c r="A1472" t="s">
        <v>636</v>
      </c>
      <c r="D1472" s="3">
        <f t="shared" si="22"/>
        <v>183</v>
      </c>
    </row>
    <row r="1473" spans="1:4" x14ac:dyDescent="0.25">
      <c r="D1473" s="3" t="str">
        <f t="shared" si="22"/>
        <v/>
      </c>
    </row>
    <row r="1474" spans="1:4" x14ac:dyDescent="0.25">
      <c r="B1474" s="1">
        <v>0.86699999999999999</v>
      </c>
      <c r="C1474" t="s">
        <v>36</v>
      </c>
      <c r="D1474" s="3" t="str">
        <f t="shared" ref="D1474:D1537" si="23">IFERROR(HLOOKUP($A1474,$F$3:$JL$4,2,FALSE),"")</f>
        <v/>
      </c>
    </row>
    <row r="1475" spans="1:4" x14ac:dyDescent="0.25">
      <c r="B1475" s="1">
        <v>0.13200000000000001</v>
      </c>
      <c r="C1475" t="s">
        <v>15</v>
      </c>
      <c r="D1475" s="3" t="str">
        <f t="shared" si="23"/>
        <v/>
      </c>
    </row>
    <row r="1476" spans="1:4" x14ac:dyDescent="0.25">
      <c r="D1476" s="3" t="str">
        <f t="shared" si="23"/>
        <v/>
      </c>
    </row>
    <row r="1477" spans="1:4" x14ac:dyDescent="0.25">
      <c r="A1477" t="s">
        <v>637</v>
      </c>
      <c r="D1477" s="3">
        <f t="shared" si="23"/>
        <v>457</v>
      </c>
    </row>
    <row r="1478" spans="1:4" x14ac:dyDescent="0.25">
      <c r="D1478" s="3" t="str">
        <f t="shared" si="23"/>
        <v/>
      </c>
    </row>
    <row r="1479" spans="1:4" x14ac:dyDescent="0.25">
      <c r="B1479" s="1">
        <v>0.40100000000000002</v>
      </c>
      <c r="C1479" t="s">
        <v>36</v>
      </c>
      <c r="D1479" s="3" t="str">
        <f t="shared" si="23"/>
        <v/>
      </c>
    </row>
    <row r="1480" spans="1:4" x14ac:dyDescent="0.25">
      <c r="B1480" s="1">
        <v>0.496</v>
      </c>
      <c r="C1480" t="s">
        <v>15</v>
      </c>
      <c r="D1480" s="3" t="str">
        <f t="shared" si="23"/>
        <v/>
      </c>
    </row>
    <row r="1481" spans="1:4" x14ac:dyDescent="0.25">
      <c r="B1481" s="1">
        <v>8.8999999999999996E-2</v>
      </c>
      <c r="C1481" t="s">
        <v>43</v>
      </c>
      <c r="D1481" s="3" t="str">
        <f t="shared" si="23"/>
        <v/>
      </c>
    </row>
    <row r="1482" spans="1:4" x14ac:dyDescent="0.25">
      <c r="B1482" s="1">
        <v>1.2E-2</v>
      </c>
      <c r="C1482" t="s">
        <v>63</v>
      </c>
      <c r="D1482" s="3" t="str">
        <f t="shared" si="23"/>
        <v/>
      </c>
    </row>
    <row r="1483" spans="1:4" x14ac:dyDescent="0.25">
      <c r="D1483" s="3" t="str">
        <f t="shared" si="23"/>
        <v/>
      </c>
    </row>
    <row r="1484" spans="1:4" x14ac:dyDescent="0.25">
      <c r="A1484" t="s">
        <v>638</v>
      </c>
      <c r="D1484" s="3">
        <f t="shared" si="23"/>
        <v>219</v>
      </c>
    </row>
    <row r="1485" spans="1:4" x14ac:dyDescent="0.25">
      <c r="D1485" s="3" t="str">
        <f t="shared" si="23"/>
        <v/>
      </c>
    </row>
    <row r="1486" spans="1:4" x14ac:dyDescent="0.25">
      <c r="B1486" s="1">
        <v>4.0000000000000001E-3</v>
      </c>
      <c r="C1486" t="s">
        <v>9</v>
      </c>
      <c r="D1486" s="3" t="str">
        <f t="shared" si="23"/>
        <v/>
      </c>
    </row>
    <row r="1487" spans="1:4" x14ac:dyDescent="0.25">
      <c r="B1487" s="1">
        <v>0.01</v>
      </c>
      <c r="C1487" t="s">
        <v>135</v>
      </c>
      <c r="D1487" s="3" t="str">
        <f t="shared" si="23"/>
        <v/>
      </c>
    </row>
    <row r="1488" spans="1:4" x14ac:dyDescent="0.25">
      <c r="B1488" s="1">
        <v>4.0000000000000001E-3</v>
      </c>
      <c r="C1488" t="s">
        <v>18</v>
      </c>
      <c r="D1488" s="3" t="str">
        <f t="shared" si="23"/>
        <v/>
      </c>
    </row>
    <row r="1489" spans="1:4" x14ac:dyDescent="0.25">
      <c r="B1489" s="1">
        <v>0.90500000000000003</v>
      </c>
      <c r="C1489" t="s">
        <v>36</v>
      </c>
      <c r="D1489" s="3" t="str">
        <f t="shared" si="23"/>
        <v/>
      </c>
    </row>
    <row r="1490" spans="1:4" x14ac:dyDescent="0.25">
      <c r="B1490" s="1">
        <v>4.3999999999999997E-2</v>
      </c>
      <c r="C1490" t="s">
        <v>15</v>
      </c>
      <c r="D1490" s="3" t="str">
        <f t="shared" si="23"/>
        <v/>
      </c>
    </row>
    <row r="1491" spans="1:4" x14ac:dyDescent="0.25">
      <c r="B1491" s="1">
        <v>0.03</v>
      </c>
      <c r="C1491" t="s">
        <v>43</v>
      </c>
      <c r="D1491" s="3" t="str">
        <f t="shared" si="23"/>
        <v/>
      </c>
    </row>
    <row r="1492" spans="1:4" x14ac:dyDescent="0.25">
      <c r="D1492" s="3" t="str">
        <f t="shared" si="23"/>
        <v/>
      </c>
    </row>
    <row r="1493" spans="1:4" x14ac:dyDescent="0.25">
      <c r="A1493" t="s">
        <v>639</v>
      </c>
      <c r="D1493" s="3">
        <f t="shared" si="23"/>
        <v>4</v>
      </c>
    </row>
    <row r="1494" spans="1:4" x14ac:dyDescent="0.25">
      <c r="D1494" s="3" t="str">
        <f t="shared" si="23"/>
        <v/>
      </c>
    </row>
    <row r="1495" spans="1:4" x14ac:dyDescent="0.25">
      <c r="B1495" s="1">
        <v>1</v>
      </c>
      <c r="C1495" t="s">
        <v>36</v>
      </c>
      <c r="D1495" s="3" t="str">
        <f t="shared" si="23"/>
        <v/>
      </c>
    </row>
    <row r="1496" spans="1:4" x14ac:dyDescent="0.25">
      <c r="D1496" s="3" t="str">
        <f t="shared" si="23"/>
        <v/>
      </c>
    </row>
    <row r="1497" spans="1:4" x14ac:dyDescent="0.25">
      <c r="A1497" t="s">
        <v>640</v>
      </c>
      <c r="D1497" s="3">
        <f t="shared" si="23"/>
        <v>2</v>
      </c>
    </row>
    <row r="1498" spans="1:4" x14ac:dyDescent="0.25">
      <c r="D1498" s="3" t="str">
        <f t="shared" si="23"/>
        <v/>
      </c>
    </row>
    <row r="1499" spans="1:4" x14ac:dyDescent="0.25">
      <c r="B1499" s="1">
        <v>1</v>
      </c>
      <c r="C1499" t="s">
        <v>641</v>
      </c>
      <c r="D1499" s="3" t="str">
        <f t="shared" si="23"/>
        <v/>
      </c>
    </row>
    <row r="1500" spans="1:4" x14ac:dyDescent="0.25">
      <c r="D1500" s="3" t="str">
        <f t="shared" si="23"/>
        <v/>
      </c>
    </row>
    <row r="1501" spans="1:4" x14ac:dyDescent="0.25">
      <c r="A1501" t="s">
        <v>642</v>
      </c>
      <c r="D1501" s="3">
        <f t="shared" si="23"/>
        <v>350</v>
      </c>
    </row>
    <row r="1502" spans="1:4" x14ac:dyDescent="0.25">
      <c r="D1502" s="3" t="str">
        <f t="shared" si="23"/>
        <v/>
      </c>
    </row>
    <row r="1503" spans="1:4" x14ac:dyDescent="0.25">
      <c r="B1503" s="1">
        <v>0.99299999999999999</v>
      </c>
      <c r="C1503" t="s">
        <v>36</v>
      </c>
      <c r="D1503" s="3" t="str">
        <f t="shared" si="23"/>
        <v/>
      </c>
    </row>
    <row r="1504" spans="1:4" x14ac:dyDescent="0.25">
      <c r="B1504" s="1">
        <v>6.0000000000000001E-3</v>
      </c>
      <c r="C1504" t="s">
        <v>63</v>
      </c>
      <c r="D1504" s="3" t="str">
        <f t="shared" si="23"/>
        <v/>
      </c>
    </row>
    <row r="1505" spans="1:4" x14ac:dyDescent="0.25">
      <c r="D1505" s="3" t="str">
        <f t="shared" si="23"/>
        <v/>
      </c>
    </row>
    <row r="1506" spans="1:4" x14ac:dyDescent="0.25">
      <c r="A1506" t="s">
        <v>643</v>
      </c>
      <c r="D1506" s="3">
        <f t="shared" si="23"/>
        <v>48</v>
      </c>
    </row>
    <row r="1507" spans="1:4" x14ac:dyDescent="0.25">
      <c r="D1507" s="3" t="str">
        <f t="shared" si="23"/>
        <v/>
      </c>
    </row>
    <row r="1508" spans="1:4" x14ac:dyDescent="0.25">
      <c r="B1508" s="1">
        <v>0.92700000000000005</v>
      </c>
      <c r="C1508" t="s">
        <v>36</v>
      </c>
      <c r="D1508" s="3" t="str">
        <f t="shared" si="23"/>
        <v/>
      </c>
    </row>
    <row r="1509" spans="1:4" x14ac:dyDescent="0.25">
      <c r="B1509" s="1">
        <v>7.1999999999999995E-2</v>
      </c>
      <c r="C1509" t="s">
        <v>15</v>
      </c>
      <c r="D1509" s="3" t="str">
        <f t="shared" si="23"/>
        <v/>
      </c>
    </row>
    <row r="1510" spans="1:4" x14ac:dyDescent="0.25">
      <c r="D1510" s="3" t="str">
        <f t="shared" si="23"/>
        <v/>
      </c>
    </row>
    <row r="1511" spans="1:4" x14ac:dyDescent="0.25">
      <c r="A1511" t="s">
        <v>644</v>
      </c>
      <c r="D1511" s="3">
        <f t="shared" si="23"/>
        <v>73</v>
      </c>
    </row>
    <row r="1512" spans="1:4" x14ac:dyDescent="0.25">
      <c r="D1512" s="3" t="str">
        <f t="shared" si="23"/>
        <v/>
      </c>
    </row>
    <row r="1513" spans="1:4" x14ac:dyDescent="0.25">
      <c r="B1513" s="1">
        <v>0.28499999999999998</v>
      </c>
      <c r="C1513" t="s">
        <v>9</v>
      </c>
      <c r="D1513" s="3" t="str">
        <f t="shared" si="23"/>
        <v/>
      </c>
    </row>
    <row r="1514" spans="1:4" x14ac:dyDescent="0.25">
      <c r="B1514" s="1">
        <v>0.153</v>
      </c>
      <c r="C1514" t="s">
        <v>130</v>
      </c>
      <c r="D1514" s="3" t="str">
        <f t="shared" si="23"/>
        <v/>
      </c>
    </row>
    <row r="1515" spans="1:4" x14ac:dyDescent="0.25">
      <c r="B1515" s="1">
        <v>0.56000000000000005</v>
      </c>
      <c r="C1515" t="s">
        <v>36</v>
      </c>
      <c r="D1515" s="3" t="str">
        <f t="shared" si="23"/>
        <v/>
      </c>
    </row>
    <row r="1516" spans="1:4" x14ac:dyDescent="0.25">
      <c r="D1516" s="3" t="str">
        <f t="shared" si="23"/>
        <v/>
      </c>
    </row>
    <row r="1517" spans="1:4" x14ac:dyDescent="0.25">
      <c r="A1517" t="s">
        <v>645</v>
      </c>
      <c r="D1517" s="3">
        <f t="shared" si="23"/>
        <v>114</v>
      </c>
    </row>
    <row r="1518" spans="1:4" x14ac:dyDescent="0.25">
      <c r="D1518" s="3" t="str">
        <f t="shared" si="23"/>
        <v/>
      </c>
    </row>
    <row r="1519" spans="1:4" x14ac:dyDescent="0.25">
      <c r="B1519" s="1">
        <v>3.5000000000000003E-2</v>
      </c>
      <c r="C1519" t="s">
        <v>9</v>
      </c>
      <c r="D1519" s="3" t="str">
        <f t="shared" si="23"/>
        <v/>
      </c>
    </row>
    <row r="1520" spans="1:4" x14ac:dyDescent="0.25">
      <c r="B1520" s="1">
        <v>7.8E-2</v>
      </c>
      <c r="C1520" t="s">
        <v>135</v>
      </c>
      <c r="D1520" s="3" t="str">
        <f t="shared" si="23"/>
        <v/>
      </c>
    </row>
    <row r="1521" spans="1:4" x14ac:dyDescent="0.25">
      <c r="B1521" s="1">
        <v>4.2000000000000003E-2</v>
      </c>
      <c r="C1521" t="s">
        <v>18</v>
      </c>
      <c r="D1521" s="3" t="str">
        <f t="shared" si="23"/>
        <v/>
      </c>
    </row>
    <row r="1522" spans="1:4" x14ac:dyDescent="0.25">
      <c r="B1522" s="1">
        <v>0.13300000000000001</v>
      </c>
      <c r="C1522" t="s">
        <v>132</v>
      </c>
      <c r="D1522" s="3" t="str">
        <f t="shared" si="23"/>
        <v/>
      </c>
    </row>
    <row r="1523" spans="1:4" x14ac:dyDescent="0.25">
      <c r="B1523" s="1">
        <v>0.42</v>
      </c>
      <c r="C1523" t="s">
        <v>36</v>
      </c>
      <c r="D1523" s="3" t="str">
        <f t="shared" si="23"/>
        <v/>
      </c>
    </row>
    <row r="1524" spans="1:4" x14ac:dyDescent="0.25">
      <c r="B1524" s="1">
        <v>0.25600000000000001</v>
      </c>
      <c r="C1524" t="s">
        <v>15</v>
      </c>
      <c r="D1524" s="3" t="str">
        <f t="shared" si="23"/>
        <v/>
      </c>
    </row>
    <row r="1525" spans="1:4" x14ac:dyDescent="0.25">
      <c r="B1525" s="1">
        <v>3.3000000000000002E-2</v>
      </c>
      <c r="C1525" t="s">
        <v>43</v>
      </c>
      <c r="D1525" s="3" t="str">
        <f t="shared" si="23"/>
        <v/>
      </c>
    </row>
    <row r="1526" spans="1:4" x14ac:dyDescent="0.25">
      <c r="D1526" s="3" t="str">
        <f t="shared" si="23"/>
        <v/>
      </c>
    </row>
    <row r="1527" spans="1:4" x14ac:dyDescent="0.25">
      <c r="A1527" t="s">
        <v>646</v>
      </c>
      <c r="D1527" s="3">
        <f t="shared" si="23"/>
        <v>22</v>
      </c>
    </row>
    <row r="1528" spans="1:4" x14ac:dyDescent="0.25">
      <c r="D1528" s="3" t="str">
        <f t="shared" si="23"/>
        <v/>
      </c>
    </row>
    <row r="1529" spans="1:4" x14ac:dyDescent="0.25">
      <c r="B1529" s="1">
        <v>0.64600000000000002</v>
      </c>
      <c r="C1529" t="s">
        <v>36</v>
      </c>
      <c r="D1529" s="3" t="str">
        <f t="shared" si="23"/>
        <v/>
      </c>
    </row>
    <row r="1530" spans="1:4" x14ac:dyDescent="0.25">
      <c r="B1530" s="1">
        <v>0.35299999999999998</v>
      </c>
      <c r="C1530" t="s">
        <v>15</v>
      </c>
      <c r="D1530" s="3" t="str">
        <f t="shared" si="23"/>
        <v/>
      </c>
    </row>
    <row r="1531" spans="1:4" x14ac:dyDescent="0.25">
      <c r="D1531" s="3" t="str">
        <f t="shared" si="23"/>
        <v/>
      </c>
    </row>
    <row r="1532" spans="1:4" x14ac:dyDescent="0.25">
      <c r="A1532" t="s">
        <v>647</v>
      </c>
      <c r="D1532" s="3">
        <f t="shared" si="23"/>
        <v>14</v>
      </c>
    </row>
    <row r="1533" spans="1:4" x14ac:dyDescent="0.25">
      <c r="D1533" s="3" t="str">
        <f t="shared" si="23"/>
        <v/>
      </c>
    </row>
    <row r="1534" spans="1:4" x14ac:dyDescent="0.25">
      <c r="B1534" s="1">
        <v>0.33400000000000002</v>
      </c>
      <c r="C1534" t="s">
        <v>18</v>
      </c>
      <c r="D1534" s="3" t="str">
        <f t="shared" si="23"/>
        <v/>
      </c>
    </row>
    <row r="1535" spans="1:4" x14ac:dyDescent="0.25">
      <c r="B1535" s="1">
        <v>0.66500000000000004</v>
      </c>
      <c r="C1535" t="s">
        <v>15</v>
      </c>
      <c r="D1535" s="3" t="str">
        <f t="shared" si="23"/>
        <v/>
      </c>
    </row>
    <row r="1536" spans="1:4" x14ac:dyDescent="0.25">
      <c r="D1536" s="3" t="str">
        <f t="shared" si="23"/>
        <v/>
      </c>
    </row>
    <row r="1537" spans="1:4" x14ac:dyDescent="0.25">
      <c r="A1537" t="s">
        <v>648</v>
      </c>
      <c r="D1537" s="3">
        <f t="shared" si="23"/>
        <v>4</v>
      </c>
    </row>
    <row r="1538" spans="1:4" x14ac:dyDescent="0.25">
      <c r="D1538" s="3" t="str">
        <f t="shared" ref="D1538:D1601" si="24">IFERROR(HLOOKUP($A1538,$F$3:$JL$4,2,FALSE),"")</f>
        <v/>
      </c>
    </row>
    <row r="1539" spans="1:4" x14ac:dyDescent="0.25">
      <c r="B1539" s="1">
        <v>1</v>
      </c>
      <c r="C1539" t="s">
        <v>106</v>
      </c>
      <c r="D1539" s="3" t="str">
        <f t="shared" si="24"/>
        <v/>
      </c>
    </row>
    <row r="1540" spans="1:4" x14ac:dyDescent="0.25">
      <c r="D1540" s="3" t="str">
        <f t="shared" si="24"/>
        <v/>
      </c>
    </row>
    <row r="1541" spans="1:4" x14ac:dyDescent="0.25">
      <c r="A1541" t="s">
        <v>649</v>
      </c>
      <c r="D1541" s="3">
        <f t="shared" si="24"/>
        <v>5</v>
      </c>
    </row>
    <row r="1542" spans="1:4" x14ac:dyDescent="0.25">
      <c r="D1542" s="3" t="str">
        <f t="shared" si="24"/>
        <v/>
      </c>
    </row>
    <row r="1543" spans="1:4" x14ac:dyDescent="0.25">
      <c r="B1543" s="1">
        <v>1</v>
      </c>
      <c r="C1543" t="s">
        <v>36</v>
      </c>
      <c r="D1543" s="3" t="str">
        <f t="shared" si="24"/>
        <v/>
      </c>
    </row>
    <row r="1544" spans="1:4" x14ac:dyDescent="0.25">
      <c r="D1544" s="3" t="str">
        <f t="shared" si="24"/>
        <v/>
      </c>
    </row>
    <row r="1545" spans="1:4" x14ac:dyDescent="0.25">
      <c r="A1545" t="s">
        <v>650</v>
      </c>
      <c r="D1545" s="3">
        <f t="shared" si="24"/>
        <v>24</v>
      </c>
    </row>
    <row r="1546" spans="1:4" x14ac:dyDescent="0.25">
      <c r="D1546" s="3" t="str">
        <f t="shared" si="24"/>
        <v/>
      </c>
    </row>
    <row r="1547" spans="1:4" x14ac:dyDescent="0.25">
      <c r="B1547" s="1">
        <v>0.91700000000000004</v>
      </c>
      <c r="C1547" t="s">
        <v>106</v>
      </c>
      <c r="D1547" s="3" t="str">
        <f t="shared" si="24"/>
        <v/>
      </c>
    </row>
    <row r="1548" spans="1:4" x14ac:dyDescent="0.25">
      <c r="B1548" s="1">
        <v>8.2000000000000003E-2</v>
      </c>
      <c r="C1548" t="s">
        <v>36</v>
      </c>
      <c r="D1548" s="3" t="str">
        <f t="shared" si="24"/>
        <v/>
      </c>
    </row>
    <row r="1549" spans="1:4" x14ac:dyDescent="0.25">
      <c r="D1549" s="3" t="str">
        <f t="shared" si="24"/>
        <v/>
      </c>
    </row>
    <row r="1550" spans="1:4" x14ac:dyDescent="0.25">
      <c r="A1550" t="s">
        <v>651</v>
      </c>
      <c r="D1550" s="3">
        <f t="shared" si="24"/>
        <v>2</v>
      </c>
    </row>
    <row r="1551" spans="1:4" x14ac:dyDescent="0.25">
      <c r="D1551" s="3" t="str">
        <f t="shared" si="24"/>
        <v/>
      </c>
    </row>
    <row r="1552" spans="1:4" x14ac:dyDescent="0.25">
      <c r="B1552" s="1">
        <v>1</v>
      </c>
      <c r="C1552" t="s">
        <v>36</v>
      </c>
      <c r="D1552" s="3" t="str">
        <f t="shared" si="24"/>
        <v/>
      </c>
    </row>
    <row r="1553" spans="1:4" x14ac:dyDescent="0.25">
      <c r="D1553" s="3" t="str">
        <f t="shared" si="24"/>
        <v/>
      </c>
    </row>
    <row r="1554" spans="1:4" x14ac:dyDescent="0.25">
      <c r="A1554" t="s">
        <v>652</v>
      </c>
      <c r="D1554" s="3">
        <f t="shared" si="24"/>
        <v>3</v>
      </c>
    </row>
    <row r="1555" spans="1:4" x14ac:dyDescent="0.25">
      <c r="D1555" s="3" t="str">
        <f t="shared" si="24"/>
        <v/>
      </c>
    </row>
    <row r="1556" spans="1:4" x14ac:dyDescent="0.25">
      <c r="B1556" s="1">
        <v>1</v>
      </c>
      <c r="C1556" t="s">
        <v>36</v>
      </c>
      <c r="D1556" s="3" t="str">
        <f t="shared" si="24"/>
        <v/>
      </c>
    </row>
    <row r="1557" spans="1:4" x14ac:dyDescent="0.25">
      <c r="A1557" t="s">
        <v>6</v>
      </c>
      <c r="B1557" t="s">
        <v>653</v>
      </c>
      <c r="C1557" t="s">
        <v>654</v>
      </c>
      <c r="D1557" s="3" t="str">
        <f t="shared" si="24"/>
        <v/>
      </c>
    </row>
    <row r="1558" spans="1:4" x14ac:dyDescent="0.25">
      <c r="A1558" t="s">
        <v>655</v>
      </c>
      <c r="D1558" s="3">
        <f t="shared" si="24"/>
        <v>4</v>
      </c>
    </row>
    <row r="1559" spans="1:4" x14ac:dyDescent="0.25">
      <c r="D1559" s="3" t="str">
        <f t="shared" si="24"/>
        <v/>
      </c>
    </row>
    <row r="1560" spans="1:4" x14ac:dyDescent="0.25">
      <c r="B1560" s="1">
        <v>0.5</v>
      </c>
      <c r="C1560" t="s">
        <v>269</v>
      </c>
      <c r="D1560" s="3" t="str">
        <f t="shared" si="24"/>
        <v/>
      </c>
    </row>
    <row r="1561" spans="1:4" x14ac:dyDescent="0.25">
      <c r="B1561" s="1">
        <v>0.5</v>
      </c>
      <c r="C1561" t="s">
        <v>189</v>
      </c>
      <c r="D1561" s="3" t="str">
        <f t="shared" si="24"/>
        <v/>
      </c>
    </row>
    <row r="1562" spans="1:4" x14ac:dyDescent="0.25">
      <c r="D1562" s="3" t="str">
        <f t="shared" si="24"/>
        <v/>
      </c>
    </row>
    <row r="1563" spans="1:4" x14ac:dyDescent="0.25">
      <c r="A1563" t="s">
        <v>656</v>
      </c>
      <c r="D1563" s="3">
        <f t="shared" si="24"/>
        <v>941</v>
      </c>
    </row>
    <row r="1564" spans="1:4" x14ac:dyDescent="0.25">
      <c r="D1564" s="3" t="str">
        <f t="shared" si="24"/>
        <v/>
      </c>
    </row>
    <row r="1565" spans="1:4" x14ac:dyDescent="0.25">
      <c r="B1565" s="1">
        <v>1</v>
      </c>
      <c r="C1565" t="s">
        <v>657</v>
      </c>
      <c r="D1565" s="3" t="str">
        <f t="shared" si="24"/>
        <v/>
      </c>
    </row>
    <row r="1566" spans="1:4" x14ac:dyDescent="0.25">
      <c r="D1566" s="3" t="str">
        <f t="shared" si="24"/>
        <v/>
      </c>
    </row>
    <row r="1567" spans="1:4" x14ac:dyDescent="0.25">
      <c r="A1567" t="s">
        <v>658</v>
      </c>
      <c r="D1567" s="3">
        <f t="shared" si="24"/>
        <v>398</v>
      </c>
    </row>
    <row r="1568" spans="1:4" x14ac:dyDescent="0.25">
      <c r="D1568" s="3" t="str">
        <f t="shared" si="24"/>
        <v/>
      </c>
    </row>
    <row r="1569" spans="1:4" x14ac:dyDescent="0.25">
      <c r="B1569" s="1">
        <v>1</v>
      </c>
      <c r="C1569" t="s">
        <v>216</v>
      </c>
      <c r="D1569" s="3" t="str">
        <f t="shared" si="24"/>
        <v/>
      </c>
    </row>
    <row r="1570" spans="1:4" x14ac:dyDescent="0.25">
      <c r="D1570" s="3" t="str">
        <f t="shared" si="24"/>
        <v/>
      </c>
    </row>
    <row r="1571" spans="1:4" x14ac:dyDescent="0.25">
      <c r="A1571" t="s">
        <v>659</v>
      </c>
      <c r="D1571" s="3">
        <f t="shared" si="24"/>
        <v>2998</v>
      </c>
    </row>
    <row r="1572" spans="1:4" x14ac:dyDescent="0.25">
      <c r="D1572" s="3" t="str">
        <f t="shared" si="24"/>
        <v/>
      </c>
    </row>
    <row r="1573" spans="1:4" x14ac:dyDescent="0.25">
      <c r="B1573" s="1">
        <v>1</v>
      </c>
      <c r="C1573" t="s">
        <v>657</v>
      </c>
      <c r="D1573" s="3" t="str">
        <f t="shared" si="24"/>
        <v/>
      </c>
    </row>
    <row r="1574" spans="1:4" x14ac:dyDescent="0.25">
      <c r="D1574" s="3" t="str">
        <f t="shared" si="24"/>
        <v/>
      </c>
    </row>
    <row r="1575" spans="1:4" x14ac:dyDescent="0.25">
      <c r="A1575" t="s">
        <v>660</v>
      </c>
      <c r="D1575" s="3">
        <f t="shared" si="24"/>
        <v>6</v>
      </c>
    </row>
    <row r="1576" spans="1:4" x14ac:dyDescent="0.25">
      <c r="D1576" s="3" t="str">
        <f t="shared" si="24"/>
        <v/>
      </c>
    </row>
    <row r="1577" spans="1:4" x14ac:dyDescent="0.25">
      <c r="B1577" s="1">
        <v>1</v>
      </c>
      <c r="C1577" t="s">
        <v>189</v>
      </c>
      <c r="D1577" s="3" t="str">
        <f t="shared" si="24"/>
        <v/>
      </c>
    </row>
    <row r="1578" spans="1:4" x14ac:dyDescent="0.25">
      <c r="D1578" s="3" t="str">
        <f t="shared" si="24"/>
        <v/>
      </c>
    </row>
    <row r="1579" spans="1:4" x14ac:dyDescent="0.25">
      <c r="A1579" t="s">
        <v>661</v>
      </c>
      <c r="D1579" s="3">
        <f t="shared" si="24"/>
        <v>220</v>
      </c>
    </row>
    <row r="1580" spans="1:4" x14ac:dyDescent="0.25">
      <c r="D1580" s="3" t="str">
        <f t="shared" si="24"/>
        <v/>
      </c>
    </row>
    <row r="1581" spans="1:4" x14ac:dyDescent="0.25">
      <c r="B1581" s="1">
        <v>1</v>
      </c>
      <c r="C1581" t="s">
        <v>216</v>
      </c>
      <c r="D1581" s="3" t="str">
        <f t="shared" si="24"/>
        <v/>
      </c>
    </row>
    <row r="1582" spans="1:4" x14ac:dyDescent="0.25">
      <c r="A1582" t="s">
        <v>6</v>
      </c>
      <c r="B1582" t="s">
        <v>662</v>
      </c>
      <c r="C1582" t="s">
        <v>663</v>
      </c>
      <c r="D1582" s="3" t="str">
        <f t="shared" si="24"/>
        <v/>
      </c>
    </row>
    <row r="1583" spans="1:4" x14ac:dyDescent="0.25">
      <c r="A1583" t="s">
        <v>664</v>
      </c>
      <c r="D1583" s="3">
        <f t="shared" si="24"/>
        <v>2</v>
      </c>
    </row>
    <row r="1584" spans="1:4" x14ac:dyDescent="0.25">
      <c r="D1584" s="3" t="str">
        <f t="shared" si="24"/>
        <v/>
      </c>
    </row>
    <row r="1585" spans="1:4" x14ac:dyDescent="0.25">
      <c r="B1585" s="1">
        <v>1</v>
      </c>
      <c r="C1585" t="s">
        <v>665</v>
      </c>
      <c r="D1585" s="3" t="str">
        <f t="shared" si="24"/>
        <v/>
      </c>
    </row>
    <row r="1586" spans="1:4" x14ac:dyDescent="0.25">
      <c r="A1586" t="s">
        <v>6</v>
      </c>
      <c r="B1586" t="s">
        <v>666</v>
      </c>
      <c r="C1586" t="s">
        <v>667</v>
      </c>
      <c r="D1586" s="3" t="str">
        <f t="shared" si="24"/>
        <v/>
      </c>
    </row>
    <row r="1587" spans="1:4" x14ac:dyDescent="0.25">
      <c r="A1587" t="s">
        <v>668</v>
      </c>
      <c r="D1587" s="3">
        <f t="shared" si="24"/>
        <v>5</v>
      </c>
    </row>
    <row r="1588" spans="1:4" x14ac:dyDescent="0.25">
      <c r="D1588" s="3" t="str">
        <f t="shared" si="24"/>
        <v/>
      </c>
    </row>
    <row r="1589" spans="1:4" x14ac:dyDescent="0.25">
      <c r="B1589" s="1">
        <v>1</v>
      </c>
      <c r="C1589" t="s">
        <v>100</v>
      </c>
      <c r="D1589" s="3" t="str">
        <f t="shared" si="24"/>
        <v/>
      </c>
    </row>
    <row r="1590" spans="1:4" x14ac:dyDescent="0.25">
      <c r="A1590" t="s">
        <v>6</v>
      </c>
      <c r="B1590" t="s">
        <v>669</v>
      </c>
      <c r="C1590" t="s">
        <v>670</v>
      </c>
      <c r="D1590" s="3" t="str">
        <f t="shared" si="24"/>
        <v/>
      </c>
    </row>
    <row r="1591" spans="1:4" x14ac:dyDescent="0.25">
      <c r="A1591" t="s">
        <v>671</v>
      </c>
      <c r="D1591" s="3">
        <f t="shared" si="24"/>
        <v>268</v>
      </c>
    </row>
    <row r="1592" spans="1:4" x14ac:dyDescent="0.25">
      <c r="D1592" s="3" t="str">
        <f t="shared" si="24"/>
        <v/>
      </c>
    </row>
    <row r="1593" spans="1:4" x14ac:dyDescent="0.25">
      <c r="B1593" s="1">
        <v>0.249</v>
      </c>
      <c r="C1593" t="s">
        <v>672</v>
      </c>
      <c r="D1593" s="3" t="str">
        <f t="shared" si="24"/>
        <v/>
      </c>
    </row>
    <row r="1594" spans="1:4" x14ac:dyDescent="0.25">
      <c r="B1594" s="1">
        <v>0.70399999999999996</v>
      </c>
      <c r="C1594" t="s">
        <v>40</v>
      </c>
      <c r="D1594" s="3" t="str">
        <f t="shared" si="24"/>
        <v/>
      </c>
    </row>
    <row r="1595" spans="1:4" x14ac:dyDescent="0.25">
      <c r="B1595" s="1">
        <v>4.4999999999999998E-2</v>
      </c>
      <c r="C1595" t="s">
        <v>43</v>
      </c>
      <c r="D1595" s="3" t="str">
        <f t="shared" si="24"/>
        <v/>
      </c>
    </row>
    <row r="1596" spans="1:4" x14ac:dyDescent="0.25">
      <c r="D1596" s="3" t="str">
        <f t="shared" si="24"/>
        <v/>
      </c>
    </row>
    <row r="1597" spans="1:4" x14ac:dyDescent="0.25">
      <c r="A1597" t="s">
        <v>673</v>
      </c>
      <c r="D1597" s="3">
        <f t="shared" si="24"/>
        <v>1132</v>
      </c>
    </row>
    <row r="1598" spans="1:4" x14ac:dyDescent="0.25">
      <c r="D1598" s="3" t="str">
        <f t="shared" si="24"/>
        <v/>
      </c>
    </row>
    <row r="1599" spans="1:4" x14ac:dyDescent="0.25">
      <c r="B1599" s="1">
        <v>8.5999999999999993E-2</v>
      </c>
      <c r="C1599" t="s">
        <v>45</v>
      </c>
      <c r="D1599" s="3" t="str">
        <f t="shared" si="24"/>
        <v/>
      </c>
    </row>
    <row r="1600" spans="1:4" x14ac:dyDescent="0.25">
      <c r="B1600" s="1">
        <v>0.90200000000000002</v>
      </c>
      <c r="C1600" t="s">
        <v>15</v>
      </c>
      <c r="D1600" s="3" t="str">
        <f t="shared" si="24"/>
        <v/>
      </c>
    </row>
    <row r="1601" spans="1:4" x14ac:dyDescent="0.25">
      <c r="B1601" s="1">
        <v>3.0000000000000001E-3</v>
      </c>
      <c r="C1601" t="s">
        <v>43</v>
      </c>
      <c r="D1601" s="3" t="str">
        <f t="shared" si="24"/>
        <v/>
      </c>
    </row>
    <row r="1602" spans="1:4" x14ac:dyDescent="0.25">
      <c r="B1602" s="1">
        <v>7.0000000000000001E-3</v>
      </c>
      <c r="C1602" t="s">
        <v>63</v>
      </c>
      <c r="D1602" s="3" t="str">
        <f t="shared" ref="D1602:D1665" si="25">IFERROR(HLOOKUP($A1602,$F$3:$JL$4,2,FALSE),"")</f>
        <v/>
      </c>
    </row>
    <row r="1603" spans="1:4" x14ac:dyDescent="0.25">
      <c r="D1603" s="3" t="str">
        <f t="shared" si="25"/>
        <v/>
      </c>
    </row>
    <row r="1604" spans="1:4" x14ac:dyDescent="0.25">
      <c r="A1604" t="s">
        <v>674</v>
      </c>
      <c r="D1604" s="3">
        <f t="shared" si="25"/>
        <v>133</v>
      </c>
    </row>
    <row r="1605" spans="1:4" x14ac:dyDescent="0.25">
      <c r="D1605" s="3" t="str">
        <f t="shared" si="25"/>
        <v/>
      </c>
    </row>
    <row r="1606" spans="1:4" x14ac:dyDescent="0.25">
      <c r="B1606" s="1">
        <v>1</v>
      </c>
      <c r="C1606" t="s">
        <v>43</v>
      </c>
      <c r="D1606" s="3" t="str">
        <f t="shared" si="25"/>
        <v/>
      </c>
    </row>
    <row r="1607" spans="1:4" x14ac:dyDescent="0.25">
      <c r="D1607" s="3" t="str">
        <f t="shared" si="25"/>
        <v/>
      </c>
    </row>
    <row r="1608" spans="1:4" x14ac:dyDescent="0.25">
      <c r="A1608" t="s">
        <v>675</v>
      </c>
      <c r="D1608" s="3">
        <f t="shared" si="25"/>
        <v>20</v>
      </c>
    </row>
    <row r="1609" spans="1:4" x14ac:dyDescent="0.25">
      <c r="D1609" s="3" t="str">
        <f t="shared" si="25"/>
        <v/>
      </c>
    </row>
    <row r="1610" spans="1:4" x14ac:dyDescent="0.25">
      <c r="B1610" s="1">
        <v>0.18</v>
      </c>
      <c r="C1610" t="s">
        <v>50</v>
      </c>
      <c r="D1610" s="3" t="str">
        <f t="shared" si="25"/>
        <v/>
      </c>
    </row>
    <row r="1611" spans="1:4" x14ac:dyDescent="0.25">
      <c r="B1611" s="1">
        <v>0.81899999999999995</v>
      </c>
      <c r="C1611" t="s">
        <v>43</v>
      </c>
      <c r="D1611" s="3" t="str">
        <f t="shared" si="25"/>
        <v/>
      </c>
    </row>
    <row r="1612" spans="1:4" x14ac:dyDescent="0.25">
      <c r="D1612" s="3" t="str">
        <f t="shared" si="25"/>
        <v/>
      </c>
    </row>
    <row r="1613" spans="1:4" x14ac:dyDescent="0.25">
      <c r="A1613" t="s">
        <v>676</v>
      </c>
      <c r="D1613" s="3">
        <f t="shared" si="25"/>
        <v>95</v>
      </c>
    </row>
    <row r="1614" spans="1:4" x14ac:dyDescent="0.25">
      <c r="D1614" s="3" t="str">
        <f t="shared" si="25"/>
        <v/>
      </c>
    </row>
    <row r="1615" spans="1:4" x14ac:dyDescent="0.25">
      <c r="B1615" s="1">
        <v>0.32</v>
      </c>
      <c r="C1615" t="s">
        <v>109</v>
      </c>
      <c r="D1615" s="3" t="str">
        <f t="shared" si="25"/>
        <v/>
      </c>
    </row>
    <row r="1616" spans="1:4" x14ac:dyDescent="0.25">
      <c r="B1616" s="1">
        <v>0.23400000000000001</v>
      </c>
      <c r="C1616" t="s">
        <v>40</v>
      </c>
      <c r="D1616" s="3" t="str">
        <f t="shared" si="25"/>
        <v/>
      </c>
    </row>
    <row r="1617" spans="1:4" x14ac:dyDescent="0.25">
      <c r="B1617" s="1">
        <v>0.44400000000000001</v>
      </c>
      <c r="C1617" t="s">
        <v>43</v>
      </c>
      <c r="D1617" s="3" t="str">
        <f t="shared" si="25"/>
        <v/>
      </c>
    </row>
    <row r="1618" spans="1:4" x14ac:dyDescent="0.25">
      <c r="D1618" s="3" t="str">
        <f t="shared" si="25"/>
        <v/>
      </c>
    </row>
    <row r="1619" spans="1:4" x14ac:dyDescent="0.25">
      <c r="A1619" t="s">
        <v>677</v>
      </c>
      <c r="D1619" s="3">
        <f t="shared" si="25"/>
        <v>453</v>
      </c>
    </row>
    <row r="1620" spans="1:4" x14ac:dyDescent="0.25">
      <c r="D1620" s="3" t="str">
        <f t="shared" si="25"/>
        <v/>
      </c>
    </row>
    <row r="1621" spans="1:4" x14ac:dyDescent="0.25">
      <c r="B1621" s="1">
        <v>0.626</v>
      </c>
      <c r="C1621" t="s">
        <v>109</v>
      </c>
      <c r="D1621" s="3" t="str">
        <f t="shared" si="25"/>
        <v/>
      </c>
    </row>
    <row r="1622" spans="1:4" x14ac:dyDescent="0.25">
      <c r="B1622" s="1">
        <v>6.7000000000000004E-2</v>
      </c>
      <c r="C1622" t="s">
        <v>50</v>
      </c>
      <c r="D1622" s="3" t="str">
        <f t="shared" si="25"/>
        <v/>
      </c>
    </row>
    <row r="1623" spans="1:4" x14ac:dyDescent="0.25">
      <c r="B1623" s="1">
        <v>0.30599999999999999</v>
      </c>
      <c r="C1623" t="s">
        <v>43</v>
      </c>
      <c r="D1623" s="3" t="str">
        <f t="shared" si="25"/>
        <v/>
      </c>
    </row>
    <row r="1624" spans="1:4" x14ac:dyDescent="0.25">
      <c r="D1624" s="3" t="str">
        <f t="shared" si="25"/>
        <v/>
      </c>
    </row>
    <row r="1625" spans="1:4" x14ac:dyDescent="0.25">
      <c r="A1625" t="s">
        <v>678</v>
      </c>
      <c r="D1625" s="3">
        <f t="shared" si="25"/>
        <v>61</v>
      </c>
    </row>
    <row r="1626" spans="1:4" x14ac:dyDescent="0.25">
      <c r="D1626" s="3" t="str">
        <f t="shared" si="25"/>
        <v/>
      </c>
    </row>
    <row r="1627" spans="1:4" x14ac:dyDescent="0.25">
      <c r="B1627" s="1">
        <v>4.2000000000000003E-2</v>
      </c>
      <c r="C1627" t="s">
        <v>679</v>
      </c>
      <c r="D1627" s="3" t="str">
        <f t="shared" si="25"/>
        <v/>
      </c>
    </row>
    <row r="1628" spans="1:4" x14ac:dyDescent="0.25">
      <c r="B1628" s="1">
        <v>0.30199999999999999</v>
      </c>
      <c r="C1628" t="s">
        <v>157</v>
      </c>
      <c r="D1628" s="3" t="str">
        <f t="shared" si="25"/>
        <v/>
      </c>
    </row>
    <row r="1629" spans="1:4" x14ac:dyDescent="0.25">
      <c r="B1629" s="1">
        <v>9.9000000000000005E-2</v>
      </c>
      <c r="C1629" t="s">
        <v>109</v>
      </c>
      <c r="D1629" s="3" t="str">
        <f t="shared" si="25"/>
        <v/>
      </c>
    </row>
    <row r="1630" spans="1:4" x14ac:dyDescent="0.25">
      <c r="B1630" s="1">
        <v>0.55600000000000005</v>
      </c>
      <c r="C1630" t="s">
        <v>43</v>
      </c>
      <c r="D1630" s="3" t="str">
        <f t="shared" si="25"/>
        <v/>
      </c>
    </row>
    <row r="1631" spans="1:4" x14ac:dyDescent="0.25">
      <c r="D1631" s="3" t="str">
        <f t="shared" si="25"/>
        <v/>
      </c>
    </row>
    <row r="1632" spans="1:4" x14ac:dyDescent="0.25">
      <c r="A1632" t="s">
        <v>680</v>
      </c>
      <c r="D1632" s="3">
        <f t="shared" si="25"/>
        <v>33</v>
      </c>
    </row>
    <row r="1633" spans="1:4" x14ac:dyDescent="0.25">
      <c r="D1633" s="3" t="str">
        <f t="shared" si="25"/>
        <v/>
      </c>
    </row>
    <row r="1634" spans="1:4" x14ac:dyDescent="0.25">
      <c r="B1634" s="1">
        <v>1</v>
      </c>
      <c r="C1634" t="s">
        <v>157</v>
      </c>
      <c r="D1634" s="3" t="str">
        <f t="shared" si="25"/>
        <v/>
      </c>
    </row>
    <row r="1635" spans="1:4" x14ac:dyDescent="0.25">
      <c r="A1635" t="s">
        <v>6</v>
      </c>
      <c r="B1635" t="s">
        <v>681</v>
      </c>
      <c r="C1635" t="s">
        <v>682</v>
      </c>
      <c r="D1635" s="3" t="str">
        <f t="shared" si="25"/>
        <v/>
      </c>
    </row>
    <row r="1636" spans="1:4" x14ac:dyDescent="0.25">
      <c r="A1636" t="s">
        <v>683</v>
      </c>
      <c r="D1636" s="3">
        <f t="shared" si="25"/>
        <v>127</v>
      </c>
    </row>
    <row r="1637" spans="1:4" x14ac:dyDescent="0.25">
      <c r="D1637" s="3" t="str">
        <f t="shared" si="25"/>
        <v/>
      </c>
    </row>
    <row r="1638" spans="1:4" x14ac:dyDescent="0.25">
      <c r="B1638" s="1">
        <v>0.32900000000000001</v>
      </c>
      <c r="C1638" t="s">
        <v>269</v>
      </c>
      <c r="D1638" s="3" t="str">
        <f t="shared" si="25"/>
        <v/>
      </c>
    </row>
    <row r="1639" spans="1:4" x14ac:dyDescent="0.25">
      <c r="B1639" s="1">
        <v>0.42799999999999999</v>
      </c>
      <c r="C1639" t="s">
        <v>15</v>
      </c>
      <c r="D1639" s="3" t="str">
        <f t="shared" si="25"/>
        <v/>
      </c>
    </row>
    <row r="1640" spans="1:4" x14ac:dyDescent="0.25">
      <c r="B1640" s="1">
        <v>0.24199999999999999</v>
      </c>
      <c r="C1640" t="s">
        <v>50</v>
      </c>
      <c r="D1640" s="3" t="str">
        <f t="shared" si="25"/>
        <v/>
      </c>
    </row>
    <row r="1641" spans="1:4" x14ac:dyDescent="0.25">
      <c r="D1641" s="3" t="str">
        <f t="shared" si="25"/>
        <v/>
      </c>
    </row>
    <row r="1642" spans="1:4" x14ac:dyDescent="0.25">
      <c r="A1642" t="s">
        <v>684</v>
      </c>
      <c r="D1642" s="3">
        <f t="shared" si="25"/>
        <v>93</v>
      </c>
    </row>
    <row r="1643" spans="1:4" x14ac:dyDescent="0.25">
      <c r="D1643" s="3" t="str">
        <f t="shared" si="25"/>
        <v/>
      </c>
    </row>
    <row r="1644" spans="1:4" x14ac:dyDescent="0.25">
      <c r="B1644" s="1">
        <v>3.3000000000000002E-2</v>
      </c>
      <c r="C1644" t="s">
        <v>15</v>
      </c>
      <c r="D1644" s="3" t="str">
        <f t="shared" si="25"/>
        <v/>
      </c>
    </row>
    <row r="1645" spans="1:4" x14ac:dyDescent="0.25">
      <c r="B1645" s="1">
        <v>0.96599999999999997</v>
      </c>
      <c r="C1645" t="s">
        <v>58</v>
      </c>
      <c r="D1645" s="3" t="str">
        <f t="shared" si="25"/>
        <v/>
      </c>
    </row>
    <row r="1646" spans="1:4" x14ac:dyDescent="0.25">
      <c r="D1646" s="3" t="str">
        <f t="shared" si="25"/>
        <v/>
      </c>
    </row>
    <row r="1647" spans="1:4" x14ac:dyDescent="0.25">
      <c r="A1647" t="s">
        <v>685</v>
      </c>
      <c r="D1647" s="3">
        <f t="shared" si="25"/>
        <v>542</v>
      </c>
    </row>
    <row r="1648" spans="1:4" x14ac:dyDescent="0.25">
      <c r="D1648" s="3" t="str">
        <f t="shared" si="25"/>
        <v/>
      </c>
    </row>
    <row r="1649" spans="1:4" x14ac:dyDescent="0.25">
      <c r="B1649" s="1">
        <v>0.29899999999999999</v>
      </c>
      <c r="C1649" t="s">
        <v>45</v>
      </c>
      <c r="D1649" s="3" t="str">
        <f t="shared" si="25"/>
        <v/>
      </c>
    </row>
    <row r="1650" spans="1:4" x14ac:dyDescent="0.25">
      <c r="B1650" s="1">
        <v>0.19700000000000001</v>
      </c>
      <c r="C1650" t="s">
        <v>50</v>
      </c>
      <c r="D1650" s="3" t="str">
        <f t="shared" si="25"/>
        <v/>
      </c>
    </row>
    <row r="1651" spans="1:4" x14ac:dyDescent="0.25">
      <c r="B1651" s="1">
        <v>0.498</v>
      </c>
      <c r="C1651" t="s">
        <v>58</v>
      </c>
      <c r="D1651" s="3" t="str">
        <f t="shared" si="25"/>
        <v/>
      </c>
    </row>
    <row r="1652" spans="1:4" x14ac:dyDescent="0.25">
      <c r="B1652" s="1">
        <v>4.0000000000000001E-3</v>
      </c>
      <c r="C1652" t="s">
        <v>63</v>
      </c>
      <c r="D1652" s="3" t="str">
        <f t="shared" si="25"/>
        <v/>
      </c>
    </row>
    <row r="1653" spans="1:4" x14ac:dyDescent="0.25">
      <c r="D1653" s="3" t="str">
        <f t="shared" si="25"/>
        <v/>
      </c>
    </row>
    <row r="1654" spans="1:4" x14ac:dyDescent="0.25">
      <c r="A1654" t="s">
        <v>686</v>
      </c>
      <c r="D1654" s="3">
        <f t="shared" si="25"/>
        <v>196</v>
      </c>
    </row>
    <row r="1655" spans="1:4" x14ac:dyDescent="0.25">
      <c r="D1655" s="3" t="str">
        <f t="shared" si="25"/>
        <v/>
      </c>
    </row>
    <row r="1656" spans="1:4" x14ac:dyDescent="0.25">
      <c r="B1656" s="1">
        <v>0.99399999999999999</v>
      </c>
      <c r="C1656" t="s">
        <v>58</v>
      </c>
      <c r="D1656" s="3" t="str">
        <f t="shared" si="25"/>
        <v/>
      </c>
    </row>
    <row r="1657" spans="1:4" x14ac:dyDescent="0.25">
      <c r="B1657" s="1">
        <v>5.0000000000000001E-3</v>
      </c>
      <c r="C1657" t="s">
        <v>63</v>
      </c>
      <c r="D1657" s="3" t="str">
        <f t="shared" si="25"/>
        <v/>
      </c>
    </row>
    <row r="1658" spans="1:4" x14ac:dyDescent="0.25">
      <c r="D1658" s="3" t="str">
        <f t="shared" si="25"/>
        <v/>
      </c>
    </row>
    <row r="1659" spans="1:4" x14ac:dyDescent="0.25">
      <c r="A1659" t="s">
        <v>687</v>
      </c>
      <c r="D1659" s="3">
        <f t="shared" si="25"/>
        <v>171</v>
      </c>
    </row>
    <row r="1660" spans="1:4" x14ac:dyDescent="0.25">
      <c r="D1660" s="3" t="str">
        <f t="shared" si="25"/>
        <v/>
      </c>
    </row>
    <row r="1661" spans="1:4" x14ac:dyDescent="0.25">
      <c r="B1661" s="1">
        <v>0.68</v>
      </c>
      <c r="C1661" t="s">
        <v>269</v>
      </c>
      <c r="D1661" s="3" t="str">
        <f t="shared" si="25"/>
        <v/>
      </c>
    </row>
    <row r="1662" spans="1:4" x14ac:dyDescent="0.25">
      <c r="B1662" s="1">
        <v>2.4E-2</v>
      </c>
      <c r="C1662" t="s">
        <v>33</v>
      </c>
      <c r="D1662" s="3" t="str">
        <f t="shared" si="25"/>
        <v/>
      </c>
    </row>
    <row r="1663" spans="1:4" x14ac:dyDescent="0.25">
      <c r="B1663" s="1">
        <v>0.29499999999999998</v>
      </c>
      <c r="C1663" t="s">
        <v>189</v>
      </c>
      <c r="D1663" s="3" t="str">
        <f t="shared" si="25"/>
        <v/>
      </c>
    </row>
    <row r="1664" spans="1:4" x14ac:dyDescent="0.25">
      <c r="D1664" s="3" t="str">
        <f t="shared" si="25"/>
        <v/>
      </c>
    </row>
    <row r="1665" spans="1:4" x14ac:dyDescent="0.25">
      <c r="A1665" t="s">
        <v>688</v>
      </c>
      <c r="D1665" s="3">
        <f t="shared" si="25"/>
        <v>556</v>
      </c>
    </row>
    <row r="1666" spans="1:4" x14ac:dyDescent="0.25">
      <c r="D1666" s="3" t="str">
        <f t="shared" ref="D1666:D1729" si="26">IFERROR(HLOOKUP($A1666,$F$3:$JL$4,2,FALSE),"")</f>
        <v/>
      </c>
    </row>
    <row r="1667" spans="1:4" x14ac:dyDescent="0.25">
      <c r="B1667" s="1">
        <v>0.53400000000000003</v>
      </c>
      <c r="C1667" t="s">
        <v>689</v>
      </c>
      <c r="D1667" s="3" t="str">
        <f t="shared" si="26"/>
        <v/>
      </c>
    </row>
    <row r="1668" spans="1:4" x14ac:dyDescent="0.25">
      <c r="B1668" s="1">
        <v>0.46500000000000002</v>
      </c>
      <c r="C1668" t="s">
        <v>679</v>
      </c>
      <c r="D1668" s="3" t="str">
        <f t="shared" si="26"/>
        <v/>
      </c>
    </row>
    <row r="1669" spans="1:4" x14ac:dyDescent="0.25">
      <c r="D1669" s="3" t="str">
        <f t="shared" si="26"/>
        <v/>
      </c>
    </row>
    <row r="1670" spans="1:4" x14ac:dyDescent="0.25">
      <c r="A1670" t="s">
        <v>690</v>
      </c>
      <c r="D1670" s="3">
        <f t="shared" si="26"/>
        <v>4</v>
      </c>
    </row>
    <row r="1671" spans="1:4" x14ac:dyDescent="0.25">
      <c r="D1671" s="3" t="str">
        <f t="shared" si="26"/>
        <v/>
      </c>
    </row>
    <row r="1672" spans="1:4" x14ac:dyDescent="0.25">
      <c r="B1672" s="1">
        <v>1</v>
      </c>
      <c r="C1672" t="s">
        <v>689</v>
      </c>
      <c r="D1672" s="3" t="str">
        <f t="shared" si="26"/>
        <v/>
      </c>
    </row>
    <row r="1673" spans="1:4" x14ac:dyDescent="0.25">
      <c r="D1673" s="3" t="str">
        <f t="shared" si="26"/>
        <v/>
      </c>
    </row>
    <row r="1674" spans="1:4" x14ac:dyDescent="0.25">
      <c r="A1674" t="s">
        <v>691</v>
      </c>
      <c r="D1674" s="3">
        <f t="shared" si="26"/>
        <v>44</v>
      </c>
    </row>
    <row r="1675" spans="1:4" x14ac:dyDescent="0.25">
      <c r="D1675" s="3" t="str">
        <f t="shared" si="26"/>
        <v/>
      </c>
    </row>
    <row r="1676" spans="1:4" x14ac:dyDescent="0.25">
      <c r="B1676" s="1">
        <v>1</v>
      </c>
      <c r="C1676" t="s">
        <v>692</v>
      </c>
      <c r="D1676" s="3" t="str">
        <f t="shared" si="26"/>
        <v/>
      </c>
    </row>
    <row r="1677" spans="1:4" x14ac:dyDescent="0.25">
      <c r="D1677" s="3" t="str">
        <f t="shared" si="26"/>
        <v/>
      </c>
    </row>
    <row r="1678" spans="1:4" x14ac:dyDescent="0.25">
      <c r="A1678" t="s">
        <v>693</v>
      </c>
      <c r="D1678" s="3">
        <f t="shared" si="26"/>
        <v>79</v>
      </c>
    </row>
    <row r="1679" spans="1:4" x14ac:dyDescent="0.25">
      <c r="D1679" s="3" t="str">
        <f t="shared" si="26"/>
        <v/>
      </c>
    </row>
    <row r="1680" spans="1:4" x14ac:dyDescent="0.25">
      <c r="B1680" s="1">
        <v>0.95499999999999996</v>
      </c>
      <c r="C1680" t="s">
        <v>269</v>
      </c>
      <c r="D1680" s="3" t="str">
        <f t="shared" si="26"/>
        <v/>
      </c>
    </row>
    <row r="1681" spans="1:4" x14ac:dyDescent="0.25">
      <c r="B1681" s="1">
        <v>4.3999999999999997E-2</v>
      </c>
      <c r="C1681" t="s">
        <v>189</v>
      </c>
      <c r="D1681" s="3" t="str">
        <f t="shared" si="26"/>
        <v/>
      </c>
    </row>
    <row r="1682" spans="1:4" x14ac:dyDescent="0.25">
      <c r="D1682" s="3" t="str">
        <f t="shared" si="26"/>
        <v/>
      </c>
    </row>
    <row r="1683" spans="1:4" x14ac:dyDescent="0.25">
      <c r="A1683" t="s">
        <v>694</v>
      </c>
      <c r="D1683" s="3">
        <f t="shared" si="26"/>
        <v>99</v>
      </c>
    </row>
    <row r="1684" spans="1:4" x14ac:dyDescent="0.25">
      <c r="D1684" s="3" t="str">
        <f t="shared" si="26"/>
        <v/>
      </c>
    </row>
    <row r="1685" spans="1:4" x14ac:dyDescent="0.25">
      <c r="B1685" s="1">
        <v>1</v>
      </c>
      <c r="C1685" t="s">
        <v>18</v>
      </c>
      <c r="D1685" s="3" t="str">
        <f t="shared" si="26"/>
        <v/>
      </c>
    </row>
    <row r="1686" spans="1:4" x14ac:dyDescent="0.25">
      <c r="D1686" s="3" t="str">
        <f t="shared" si="26"/>
        <v/>
      </c>
    </row>
    <row r="1687" spans="1:4" x14ac:dyDescent="0.25">
      <c r="A1687" t="s">
        <v>695</v>
      </c>
      <c r="D1687" s="3">
        <f t="shared" si="26"/>
        <v>183</v>
      </c>
    </row>
    <row r="1688" spans="1:4" x14ac:dyDescent="0.25">
      <c r="D1688" s="3" t="str">
        <f t="shared" si="26"/>
        <v/>
      </c>
    </row>
    <row r="1689" spans="1:4" x14ac:dyDescent="0.25">
      <c r="B1689" s="1">
        <v>0.33500000000000002</v>
      </c>
      <c r="C1689" t="s">
        <v>32</v>
      </c>
      <c r="D1689" s="3" t="str">
        <f t="shared" si="26"/>
        <v/>
      </c>
    </row>
    <row r="1690" spans="1:4" x14ac:dyDescent="0.25">
      <c r="B1690" s="1">
        <v>0.34699999999999998</v>
      </c>
      <c r="C1690" t="s">
        <v>18</v>
      </c>
      <c r="D1690" s="3" t="str">
        <f t="shared" si="26"/>
        <v/>
      </c>
    </row>
    <row r="1691" spans="1:4" x14ac:dyDescent="0.25">
      <c r="B1691" s="1">
        <v>0.316</v>
      </c>
      <c r="C1691" t="s">
        <v>15</v>
      </c>
      <c r="D1691" s="3" t="str">
        <f t="shared" si="26"/>
        <v/>
      </c>
    </row>
    <row r="1692" spans="1:4" x14ac:dyDescent="0.25">
      <c r="D1692" s="3" t="str">
        <f t="shared" si="26"/>
        <v/>
      </c>
    </row>
    <row r="1693" spans="1:4" x14ac:dyDescent="0.25">
      <c r="A1693" t="s">
        <v>696</v>
      </c>
      <c r="D1693" s="3">
        <f t="shared" si="26"/>
        <v>923</v>
      </c>
    </row>
    <row r="1694" spans="1:4" x14ac:dyDescent="0.25">
      <c r="D1694" s="3" t="str">
        <f t="shared" si="26"/>
        <v/>
      </c>
    </row>
    <row r="1695" spans="1:4" x14ac:dyDescent="0.25">
      <c r="B1695" s="1">
        <v>0</v>
      </c>
      <c r="C1695" t="s">
        <v>62</v>
      </c>
      <c r="D1695" s="3" t="str">
        <f t="shared" si="26"/>
        <v/>
      </c>
    </row>
    <row r="1696" spans="1:4" x14ac:dyDescent="0.25">
      <c r="B1696" s="1">
        <v>0.999</v>
      </c>
      <c r="C1696" t="s">
        <v>305</v>
      </c>
      <c r="D1696" s="3" t="str">
        <f t="shared" si="26"/>
        <v/>
      </c>
    </row>
    <row r="1697" spans="1:4" x14ac:dyDescent="0.25">
      <c r="A1697" t="s">
        <v>6</v>
      </c>
      <c r="B1697" t="s">
        <v>697</v>
      </c>
      <c r="C1697" t="s">
        <v>698</v>
      </c>
      <c r="D1697" s="3" t="str">
        <f t="shared" si="26"/>
        <v/>
      </c>
    </row>
    <row r="1698" spans="1:4" x14ac:dyDescent="0.25">
      <c r="A1698" t="s">
        <v>699</v>
      </c>
      <c r="D1698" s="3">
        <f t="shared" si="26"/>
        <v>202</v>
      </c>
    </row>
    <row r="1699" spans="1:4" x14ac:dyDescent="0.25">
      <c r="D1699" s="3" t="str">
        <f t="shared" si="26"/>
        <v/>
      </c>
    </row>
    <row r="1700" spans="1:4" x14ac:dyDescent="0.25">
      <c r="B1700" s="1">
        <v>1</v>
      </c>
      <c r="C1700" t="s">
        <v>229</v>
      </c>
      <c r="D1700" s="3" t="str">
        <f t="shared" si="26"/>
        <v/>
      </c>
    </row>
    <row r="1701" spans="1:4" x14ac:dyDescent="0.25">
      <c r="D1701" s="3" t="str">
        <f t="shared" si="26"/>
        <v/>
      </c>
    </row>
    <row r="1702" spans="1:4" x14ac:dyDescent="0.25">
      <c r="A1702" t="s">
        <v>700</v>
      </c>
      <c r="D1702" s="3">
        <f t="shared" si="26"/>
        <v>418</v>
      </c>
    </row>
    <row r="1703" spans="1:4" x14ac:dyDescent="0.25">
      <c r="D1703" s="3" t="str">
        <f t="shared" si="26"/>
        <v/>
      </c>
    </row>
    <row r="1704" spans="1:4" x14ac:dyDescent="0.25">
      <c r="B1704" s="1">
        <v>1</v>
      </c>
      <c r="C1704" t="s">
        <v>229</v>
      </c>
      <c r="D1704" s="3" t="str">
        <f t="shared" si="26"/>
        <v/>
      </c>
    </row>
    <row r="1705" spans="1:4" x14ac:dyDescent="0.25">
      <c r="D1705" s="3" t="str">
        <f t="shared" si="26"/>
        <v/>
      </c>
    </row>
    <row r="1706" spans="1:4" x14ac:dyDescent="0.25">
      <c r="A1706" t="s">
        <v>701</v>
      </c>
      <c r="D1706" s="3">
        <f t="shared" si="26"/>
        <v>760</v>
      </c>
    </row>
    <row r="1707" spans="1:4" x14ac:dyDescent="0.25">
      <c r="D1707" s="3" t="str">
        <f t="shared" si="26"/>
        <v/>
      </c>
    </row>
    <row r="1708" spans="1:4" x14ac:dyDescent="0.25">
      <c r="B1708" s="1">
        <v>0.99099999999999999</v>
      </c>
      <c r="C1708" t="s">
        <v>229</v>
      </c>
      <c r="D1708" s="3" t="str">
        <f t="shared" si="26"/>
        <v/>
      </c>
    </row>
    <row r="1709" spans="1:4" x14ac:dyDescent="0.25">
      <c r="B1709" s="1">
        <v>8.0000000000000002E-3</v>
      </c>
      <c r="C1709" t="s">
        <v>63</v>
      </c>
      <c r="D1709" s="3" t="str">
        <f t="shared" si="26"/>
        <v/>
      </c>
    </row>
    <row r="1710" spans="1:4" x14ac:dyDescent="0.25">
      <c r="A1710" t="s">
        <v>6</v>
      </c>
      <c r="B1710" t="s">
        <v>702</v>
      </c>
      <c r="C1710" t="s">
        <v>703</v>
      </c>
      <c r="D1710" s="3" t="str">
        <f t="shared" si="26"/>
        <v/>
      </c>
    </row>
    <row r="1711" spans="1:4" x14ac:dyDescent="0.25">
      <c r="A1711" t="s">
        <v>704</v>
      </c>
      <c r="D1711" s="3">
        <f t="shared" si="26"/>
        <v>105</v>
      </c>
    </row>
    <row r="1712" spans="1:4" x14ac:dyDescent="0.25">
      <c r="D1712" s="3" t="str">
        <f t="shared" si="26"/>
        <v/>
      </c>
    </row>
    <row r="1713" spans="1:4" x14ac:dyDescent="0.25">
      <c r="B1713" s="1">
        <v>1</v>
      </c>
      <c r="C1713" t="s">
        <v>36</v>
      </c>
      <c r="D1713" s="3" t="str">
        <f t="shared" si="26"/>
        <v/>
      </c>
    </row>
    <row r="1714" spans="1:4" x14ac:dyDescent="0.25">
      <c r="D1714" s="3" t="str">
        <f t="shared" si="26"/>
        <v/>
      </c>
    </row>
    <row r="1715" spans="1:4" x14ac:dyDescent="0.25">
      <c r="A1715" t="s">
        <v>705</v>
      </c>
      <c r="D1715" s="3">
        <f t="shared" si="26"/>
        <v>229</v>
      </c>
    </row>
    <row r="1716" spans="1:4" x14ac:dyDescent="0.25">
      <c r="D1716" s="3" t="str">
        <f t="shared" si="26"/>
        <v/>
      </c>
    </row>
    <row r="1717" spans="1:4" x14ac:dyDescent="0.25">
      <c r="B1717" s="1">
        <v>1</v>
      </c>
      <c r="C1717" t="s">
        <v>36</v>
      </c>
      <c r="D1717" s="3" t="str">
        <f t="shared" si="26"/>
        <v/>
      </c>
    </row>
    <row r="1718" spans="1:4" x14ac:dyDescent="0.25">
      <c r="D1718" s="3" t="str">
        <f t="shared" si="26"/>
        <v/>
      </c>
    </row>
    <row r="1719" spans="1:4" x14ac:dyDescent="0.25">
      <c r="A1719" t="s">
        <v>706</v>
      </c>
      <c r="D1719" s="3">
        <f t="shared" si="26"/>
        <v>88</v>
      </c>
    </row>
    <row r="1720" spans="1:4" x14ac:dyDescent="0.25">
      <c r="D1720" s="3" t="str">
        <f t="shared" si="26"/>
        <v/>
      </c>
    </row>
    <row r="1721" spans="1:4" x14ac:dyDescent="0.25">
      <c r="B1721" s="1">
        <v>1</v>
      </c>
      <c r="C1721" t="s">
        <v>36</v>
      </c>
      <c r="D1721" s="3" t="str">
        <f t="shared" si="26"/>
        <v/>
      </c>
    </row>
    <row r="1722" spans="1:4" x14ac:dyDescent="0.25">
      <c r="D1722" s="3" t="str">
        <f t="shared" si="26"/>
        <v/>
      </c>
    </row>
    <row r="1723" spans="1:4" x14ac:dyDescent="0.25">
      <c r="A1723" t="s">
        <v>707</v>
      </c>
      <c r="D1723" s="3">
        <f t="shared" si="26"/>
        <v>279</v>
      </c>
    </row>
    <row r="1724" spans="1:4" x14ac:dyDescent="0.25">
      <c r="D1724" s="3" t="str">
        <f t="shared" si="26"/>
        <v/>
      </c>
    </row>
    <row r="1725" spans="1:4" x14ac:dyDescent="0.25">
      <c r="B1725" s="1">
        <v>1</v>
      </c>
      <c r="C1725" t="s">
        <v>36</v>
      </c>
      <c r="D1725" s="3" t="str">
        <f t="shared" si="26"/>
        <v/>
      </c>
    </row>
    <row r="1726" spans="1:4" x14ac:dyDescent="0.25">
      <c r="D1726" s="3" t="str">
        <f t="shared" si="26"/>
        <v/>
      </c>
    </row>
    <row r="1727" spans="1:4" x14ac:dyDescent="0.25">
      <c r="A1727" t="s">
        <v>708</v>
      </c>
      <c r="D1727" s="3">
        <f t="shared" si="26"/>
        <v>266</v>
      </c>
    </row>
    <row r="1728" spans="1:4" x14ac:dyDescent="0.25">
      <c r="D1728" s="3" t="str">
        <f t="shared" si="26"/>
        <v/>
      </c>
    </row>
    <row r="1729" spans="1:4" x14ac:dyDescent="0.25">
      <c r="B1729" s="1">
        <v>6.0000000000000001E-3</v>
      </c>
      <c r="C1729" t="s">
        <v>62</v>
      </c>
      <c r="D1729" s="3" t="str">
        <f t="shared" si="26"/>
        <v/>
      </c>
    </row>
    <row r="1730" spans="1:4" x14ac:dyDescent="0.25">
      <c r="B1730" s="1">
        <v>0.99299999999999999</v>
      </c>
      <c r="C1730" t="s">
        <v>36</v>
      </c>
      <c r="D1730" s="3" t="str">
        <f t="shared" ref="D1730:D1793" si="27">IFERROR(HLOOKUP($A1730,$F$3:$JL$4,2,FALSE),"")</f>
        <v/>
      </c>
    </row>
    <row r="1731" spans="1:4" x14ac:dyDescent="0.25">
      <c r="D1731" s="3" t="str">
        <f t="shared" si="27"/>
        <v/>
      </c>
    </row>
    <row r="1732" spans="1:4" x14ac:dyDescent="0.25">
      <c r="A1732" t="s">
        <v>709</v>
      </c>
      <c r="D1732" s="3">
        <f t="shared" si="27"/>
        <v>17</v>
      </c>
    </row>
    <row r="1733" spans="1:4" x14ac:dyDescent="0.25">
      <c r="D1733" s="3" t="str">
        <f t="shared" si="27"/>
        <v/>
      </c>
    </row>
    <row r="1734" spans="1:4" x14ac:dyDescent="0.25">
      <c r="B1734" s="1">
        <v>1</v>
      </c>
      <c r="C1734" t="s">
        <v>36</v>
      </c>
      <c r="D1734" s="3" t="str">
        <f t="shared" si="27"/>
        <v/>
      </c>
    </row>
    <row r="1735" spans="1:4" x14ac:dyDescent="0.25">
      <c r="D1735" s="3" t="str">
        <f t="shared" si="27"/>
        <v/>
      </c>
    </row>
    <row r="1736" spans="1:4" x14ac:dyDescent="0.25">
      <c r="A1736" t="s">
        <v>710</v>
      </c>
      <c r="D1736" s="3">
        <f t="shared" si="27"/>
        <v>267</v>
      </c>
    </row>
    <row r="1737" spans="1:4" x14ac:dyDescent="0.25">
      <c r="D1737" s="3" t="str">
        <f t="shared" si="27"/>
        <v/>
      </c>
    </row>
    <row r="1738" spans="1:4" x14ac:dyDescent="0.25">
      <c r="B1738" s="1">
        <v>3.0000000000000001E-3</v>
      </c>
      <c r="C1738" t="s">
        <v>62</v>
      </c>
      <c r="D1738" s="3" t="str">
        <f t="shared" si="27"/>
        <v/>
      </c>
    </row>
    <row r="1739" spans="1:4" x14ac:dyDescent="0.25">
      <c r="B1739" s="1">
        <v>0.79900000000000004</v>
      </c>
      <c r="C1739" t="s">
        <v>36</v>
      </c>
      <c r="D1739" s="3" t="str">
        <f t="shared" si="27"/>
        <v/>
      </c>
    </row>
    <row r="1740" spans="1:4" x14ac:dyDescent="0.25">
      <c r="B1740" s="1">
        <v>0.19700000000000001</v>
      </c>
      <c r="C1740" t="s">
        <v>15</v>
      </c>
      <c r="D1740" s="3" t="str">
        <f t="shared" si="27"/>
        <v/>
      </c>
    </row>
    <row r="1741" spans="1:4" x14ac:dyDescent="0.25">
      <c r="D1741" s="3" t="str">
        <f t="shared" si="27"/>
        <v/>
      </c>
    </row>
    <row r="1742" spans="1:4" x14ac:dyDescent="0.25">
      <c r="A1742" t="s">
        <v>711</v>
      </c>
      <c r="D1742" s="3">
        <f t="shared" si="27"/>
        <v>49</v>
      </c>
    </row>
    <row r="1743" spans="1:4" x14ac:dyDescent="0.25">
      <c r="D1743" s="3" t="str">
        <f t="shared" si="27"/>
        <v/>
      </c>
    </row>
    <row r="1744" spans="1:4" x14ac:dyDescent="0.25">
      <c r="B1744" s="1">
        <v>1</v>
      </c>
      <c r="C1744" t="s">
        <v>36</v>
      </c>
      <c r="D1744" s="3" t="str">
        <f t="shared" si="27"/>
        <v/>
      </c>
    </row>
    <row r="1745" spans="1:4" x14ac:dyDescent="0.25">
      <c r="D1745" s="3" t="str">
        <f t="shared" si="27"/>
        <v/>
      </c>
    </row>
    <row r="1746" spans="1:4" x14ac:dyDescent="0.25">
      <c r="A1746" t="s">
        <v>712</v>
      </c>
      <c r="D1746" s="3">
        <f t="shared" si="27"/>
        <v>880</v>
      </c>
    </row>
    <row r="1747" spans="1:4" x14ac:dyDescent="0.25">
      <c r="D1747" s="3" t="str">
        <f t="shared" si="27"/>
        <v/>
      </c>
    </row>
    <row r="1748" spans="1:4" x14ac:dyDescent="0.25">
      <c r="B1748" s="1">
        <v>0.98699999999999999</v>
      </c>
      <c r="C1748" t="s">
        <v>36</v>
      </c>
      <c r="D1748" s="3" t="str">
        <f t="shared" si="27"/>
        <v/>
      </c>
    </row>
    <row r="1749" spans="1:4" x14ac:dyDescent="0.25">
      <c r="B1749" s="1">
        <v>4.0000000000000001E-3</v>
      </c>
      <c r="C1749" t="s">
        <v>15</v>
      </c>
      <c r="D1749" s="3" t="str">
        <f t="shared" si="27"/>
        <v/>
      </c>
    </row>
    <row r="1750" spans="1:4" x14ac:dyDescent="0.25">
      <c r="B1750" s="1">
        <v>8.0000000000000002E-3</v>
      </c>
      <c r="C1750" t="s">
        <v>63</v>
      </c>
      <c r="D1750" s="3" t="str">
        <f t="shared" si="27"/>
        <v/>
      </c>
    </row>
    <row r="1751" spans="1:4" x14ac:dyDescent="0.25">
      <c r="D1751" s="3" t="str">
        <f t="shared" si="27"/>
        <v/>
      </c>
    </row>
    <row r="1752" spans="1:4" x14ac:dyDescent="0.25">
      <c r="A1752" t="s">
        <v>713</v>
      </c>
      <c r="D1752" s="3">
        <f t="shared" si="27"/>
        <v>179</v>
      </c>
    </row>
    <row r="1753" spans="1:4" x14ac:dyDescent="0.25">
      <c r="D1753" s="3" t="str">
        <f t="shared" si="27"/>
        <v/>
      </c>
    </row>
    <row r="1754" spans="1:4" x14ac:dyDescent="0.25">
      <c r="B1754" s="1">
        <v>0.93799999999999994</v>
      </c>
      <c r="C1754" t="s">
        <v>36</v>
      </c>
      <c r="D1754" s="3" t="str">
        <f t="shared" si="27"/>
        <v/>
      </c>
    </row>
    <row r="1755" spans="1:4" x14ac:dyDescent="0.25">
      <c r="B1755" s="1">
        <v>4.7E-2</v>
      </c>
      <c r="C1755" t="s">
        <v>15</v>
      </c>
      <c r="D1755" s="3" t="str">
        <f t="shared" si="27"/>
        <v/>
      </c>
    </row>
    <row r="1756" spans="1:4" x14ac:dyDescent="0.25">
      <c r="B1756" s="1">
        <v>1.4E-2</v>
      </c>
      <c r="C1756" t="s">
        <v>63</v>
      </c>
      <c r="D1756" s="3" t="str">
        <f t="shared" si="27"/>
        <v/>
      </c>
    </row>
    <row r="1757" spans="1:4" x14ac:dyDescent="0.25">
      <c r="D1757" s="3" t="str">
        <f t="shared" si="27"/>
        <v/>
      </c>
    </row>
    <row r="1758" spans="1:4" x14ac:dyDescent="0.25">
      <c r="A1758" t="s">
        <v>714</v>
      </c>
      <c r="D1758" s="3">
        <f t="shared" si="27"/>
        <v>4</v>
      </c>
    </row>
    <row r="1759" spans="1:4" x14ac:dyDescent="0.25">
      <c r="D1759" s="3" t="str">
        <f t="shared" si="27"/>
        <v/>
      </c>
    </row>
    <row r="1760" spans="1:4" x14ac:dyDescent="0.25">
      <c r="B1760" s="1">
        <v>1</v>
      </c>
      <c r="C1760" t="s">
        <v>36</v>
      </c>
      <c r="D1760" s="3" t="str">
        <f t="shared" si="27"/>
        <v/>
      </c>
    </row>
    <row r="1761" spans="1:4" x14ac:dyDescent="0.25">
      <c r="D1761" s="3" t="str">
        <f t="shared" si="27"/>
        <v/>
      </c>
    </row>
    <row r="1762" spans="1:4" x14ac:dyDescent="0.25">
      <c r="A1762" t="s">
        <v>715</v>
      </c>
      <c r="D1762" s="3">
        <f t="shared" si="27"/>
        <v>307</v>
      </c>
    </row>
    <row r="1763" spans="1:4" x14ac:dyDescent="0.25">
      <c r="D1763" s="3" t="str">
        <f t="shared" si="27"/>
        <v/>
      </c>
    </row>
    <row r="1764" spans="1:4" x14ac:dyDescent="0.25">
      <c r="B1764" s="1">
        <v>0.92700000000000005</v>
      </c>
      <c r="C1764" t="s">
        <v>36</v>
      </c>
      <c r="D1764" s="3" t="str">
        <f t="shared" si="27"/>
        <v/>
      </c>
    </row>
    <row r="1765" spans="1:4" x14ac:dyDescent="0.25">
      <c r="B1765" s="1">
        <v>6.6000000000000003E-2</v>
      </c>
      <c r="C1765" t="s">
        <v>15</v>
      </c>
      <c r="D1765" s="3" t="str">
        <f t="shared" si="27"/>
        <v/>
      </c>
    </row>
    <row r="1766" spans="1:4" x14ac:dyDescent="0.25">
      <c r="B1766" s="1">
        <v>6.0000000000000001E-3</v>
      </c>
      <c r="C1766" t="s">
        <v>63</v>
      </c>
      <c r="D1766" s="3" t="str">
        <f t="shared" si="27"/>
        <v/>
      </c>
    </row>
    <row r="1767" spans="1:4" x14ac:dyDescent="0.25">
      <c r="D1767" s="3" t="str">
        <f t="shared" si="27"/>
        <v/>
      </c>
    </row>
    <row r="1768" spans="1:4" x14ac:dyDescent="0.25">
      <c r="A1768" t="s">
        <v>716</v>
      </c>
      <c r="D1768" s="3">
        <f t="shared" si="27"/>
        <v>131</v>
      </c>
    </row>
    <row r="1769" spans="1:4" x14ac:dyDescent="0.25">
      <c r="D1769" s="3" t="str">
        <f t="shared" si="27"/>
        <v/>
      </c>
    </row>
    <row r="1770" spans="1:4" x14ac:dyDescent="0.25">
      <c r="B1770" s="1">
        <v>5.0999999999999997E-2</v>
      </c>
      <c r="C1770" t="s">
        <v>9</v>
      </c>
      <c r="D1770" s="3" t="str">
        <f t="shared" si="27"/>
        <v/>
      </c>
    </row>
    <row r="1771" spans="1:4" x14ac:dyDescent="0.25">
      <c r="B1771" s="1">
        <v>5.8000000000000003E-2</v>
      </c>
      <c r="C1771" t="s">
        <v>135</v>
      </c>
      <c r="D1771" s="3" t="str">
        <f t="shared" si="27"/>
        <v/>
      </c>
    </row>
    <row r="1772" spans="1:4" x14ac:dyDescent="0.25">
      <c r="B1772" s="1">
        <v>6.4000000000000001E-2</v>
      </c>
      <c r="C1772" t="s">
        <v>18</v>
      </c>
      <c r="D1772" s="3" t="str">
        <f t="shared" si="27"/>
        <v/>
      </c>
    </row>
    <row r="1773" spans="1:4" x14ac:dyDescent="0.25">
      <c r="B1773" s="1">
        <v>0.21299999999999999</v>
      </c>
      <c r="C1773" t="s">
        <v>36</v>
      </c>
      <c r="D1773" s="3" t="str">
        <f t="shared" si="27"/>
        <v/>
      </c>
    </row>
    <row r="1774" spans="1:4" x14ac:dyDescent="0.25">
      <c r="B1774" s="1">
        <v>0.45</v>
      </c>
      <c r="C1774" t="s">
        <v>15</v>
      </c>
      <c r="D1774" s="3" t="str">
        <f t="shared" si="27"/>
        <v/>
      </c>
    </row>
    <row r="1775" spans="1:4" x14ac:dyDescent="0.25">
      <c r="B1775" s="1">
        <v>0.161</v>
      </c>
      <c r="C1775" t="s">
        <v>43</v>
      </c>
      <c r="D1775" s="3" t="str">
        <f t="shared" si="27"/>
        <v/>
      </c>
    </row>
    <row r="1776" spans="1:4" x14ac:dyDescent="0.25">
      <c r="D1776" s="3" t="str">
        <f t="shared" si="27"/>
        <v/>
      </c>
    </row>
    <row r="1777" spans="1:4" x14ac:dyDescent="0.25">
      <c r="A1777" t="s">
        <v>717</v>
      </c>
      <c r="D1777" s="3">
        <f t="shared" si="27"/>
        <v>655</v>
      </c>
    </row>
    <row r="1778" spans="1:4" x14ac:dyDescent="0.25">
      <c r="D1778" s="3" t="str">
        <f t="shared" si="27"/>
        <v/>
      </c>
    </row>
    <row r="1779" spans="1:4" x14ac:dyDescent="0.25">
      <c r="B1779" s="1">
        <v>0.94</v>
      </c>
      <c r="C1779" t="s">
        <v>36</v>
      </c>
      <c r="D1779" s="3" t="str">
        <f t="shared" si="27"/>
        <v/>
      </c>
    </row>
    <row r="1780" spans="1:4" x14ac:dyDescent="0.25">
      <c r="B1780" s="1">
        <v>1.4999999999999999E-2</v>
      </c>
      <c r="C1780" t="s">
        <v>15</v>
      </c>
      <c r="D1780" s="3" t="str">
        <f t="shared" si="27"/>
        <v/>
      </c>
    </row>
    <row r="1781" spans="1:4" x14ac:dyDescent="0.25">
      <c r="B1781" s="1">
        <v>7.0000000000000001E-3</v>
      </c>
      <c r="C1781" t="s">
        <v>50</v>
      </c>
      <c r="D1781" s="3" t="str">
        <f t="shared" si="27"/>
        <v/>
      </c>
    </row>
    <row r="1782" spans="1:4" x14ac:dyDescent="0.25">
      <c r="B1782" s="1">
        <v>1.2999999999999999E-2</v>
      </c>
      <c r="C1782" t="s">
        <v>189</v>
      </c>
      <c r="D1782" s="3" t="str">
        <f t="shared" si="27"/>
        <v/>
      </c>
    </row>
    <row r="1783" spans="1:4" x14ac:dyDescent="0.25">
      <c r="B1783" s="1">
        <v>2.4E-2</v>
      </c>
      <c r="C1783" t="s">
        <v>63</v>
      </c>
      <c r="D1783" s="3" t="str">
        <f t="shared" si="27"/>
        <v/>
      </c>
    </row>
    <row r="1784" spans="1:4" x14ac:dyDescent="0.25">
      <c r="A1784" t="s">
        <v>6</v>
      </c>
      <c r="B1784" t="s">
        <v>718</v>
      </c>
      <c r="C1784" t="s">
        <v>719</v>
      </c>
      <c r="D1784" s="3" t="str">
        <f t="shared" si="27"/>
        <v/>
      </c>
    </row>
    <row r="1785" spans="1:4" x14ac:dyDescent="0.25">
      <c r="A1785" t="s">
        <v>720</v>
      </c>
      <c r="D1785" s="3">
        <f t="shared" si="27"/>
        <v>2</v>
      </c>
    </row>
    <row r="1786" spans="1:4" x14ac:dyDescent="0.25">
      <c r="D1786" s="3" t="str">
        <f t="shared" si="27"/>
        <v/>
      </c>
    </row>
    <row r="1787" spans="1:4" x14ac:dyDescent="0.25">
      <c r="B1787" s="1">
        <v>1</v>
      </c>
      <c r="C1787" t="s">
        <v>172</v>
      </c>
      <c r="D1787" s="3" t="str">
        <f t="shared" si="27"/>
        <v/>
      </c>
    </row>
    <row r="1788" spans="1:4" x14ac:dyDescent="0.25">
      <c r="A1788" t="s">
        <v>6</v>
      </c>
      <c r="B1788" t="s">
        <v>721</v>
      </c>
      <c r="C1788" t="s">
        <v>722</v>
      </c>
      <c r="D1788" s="3" t="str">
        <f t="shared" si="27"/>
        <v/>
      </c>
    </row>
    <row r="1789" spans="1:4" x14ac:dyDescent="0.25">
      <c r="A1789" t="s">
        <v>723</v>
      </c>
      <c r="D1789" s="3">
        <f t="shared" si="27"/>
        <v>36</v>
      </c>
    </row>
    <row r="1790" spans="1:4" x14ac:dyDescent="0.25">
      <c r="D1790" s="3" t="str">
        <f t="shared" si="27"/>
        <v/>
      </c>
    </row>
    <row r="1791" spans="1:4" x14ac:dyDescent="0.25">
      <c r="B1791" s="1">
        <v>0.54600000000000004</v>
      </c>
      <c r="C1791" t="s">
        <v>26</v>
      </c>
      <c r="D1791" s="3" t="str">
        <f t="shared" si="27"/>
        <v/>
      </c>
    </row>
    <row r="1792" spans="1:4" x14ac:dyDescent="0.25">
      <c r="B1792" s="1">
        <v>0.22600000000000001</v>
      </c>
      <c r="C1792" t="s">
        <v>282</v>
      </c>
      <c r="D1792" s="3" t="str">
        <f t="shared" si="27"/>
        <v/>
      </c>
    </row>
    <row r="1793" spans="1:4" x14ac:dyDescent="0.25">
      <c r="B1793" s="1">
        <v>0.22700000000000001</v>
      </c>
      <c r="C1793" t="s">
        <v>33</v>
      </c>
      <c r="D1793" s="3" t="str">
        <f t="shared" si="27"/>
        <v/>
      </c>
    </row>
    <row r="1794" spans="1:4" x14ac:dyDescent="0.25">
      <c r="A1794" t="s">
        <v>6</v>
      </c>
      <c r="B1794" t="s">
        <v>724</v>
      </c>
      <c r="C1794" t="s">
        <v>725</v>
      </c>
      <c r="D1794" s="3" t="str">
        <f t="shared" ref="D1794:D1831" si="28">IFERROR(HLOOKUP($A1794,$F$3:$JL$4,2,FALSE),"")</f>
        <v/>
      </c>
    </row>
    <row r="1795" spans="1:4" x14ac:dyDescent="0.25">
      <c r="A1795" t="s">
        <v>726</v>
      </c>
      <c r="D1795" s="3">
        <f t="shared" si="28"/>
        <v>1908</v>
      </c>
    </row>
    <row r="1796" spans="1:4" x14ac:dyDescent="0.25">
      <c r="D1796" s="3" t="str">
        <f t="shared" si="28"/>
        <v/>
      </c>
    </row>
    <row r="1797" spans="1:4" x14ac:dyDescent="0.25">
      <c r="B1797" s="1">
        <v>4.0000000000000001E-3</v>
      </c>
      <c r="C1797" t="s">
        <v>9</v>
      </c>
      <c r="D1797" s="3" t="str">
        <f t="shared" si="28"/>
        <v/>
      </c>
    </row>
    <row r="1798" spans="1:4" x14ac:dyDescent="0.25">
      <c r="B1798" s="1">
        <v>5.0000000000000001E-3</v>
      </c>
      <c r="C1798" t="s">
        <v>135</v>
      </c>
      <c r="D1798" s="3" t="str">
        <f t="shared" si="28"/>
        <v/>
      </c>
    </row>
    <row r="1799" spans="1:4" x14ac:dyDescent="0.25">
      <c r="B1799" s="1">
        <v>2.1000000000000001E-2</v>
      </c>
      <c r="C1799" t="s">
        <v>18</v>
      </c>
      <c r="D1799" s="3" t="str">
        <f t="shared" si="28"/>
        <v/>
      </c>
    </row>
    <row r="1800" spans="1:4" x14ac:dyDescent="0.25">
      <c r="B1800" s="1">
        <v>2E-3</v>
      </c>
      <c r="C1800" t="s">
        <v>188</v>
      </c>
      <c r="D1800" s="3" t="str">
        <f t="shared" si="28"/>
        <v/>
      </c>
    </row>
    <row r="1801" spans="1:4" x14ac:dyDescent="0.25">
      <c r="B1801" s="1">
        <v>1.7999999999999999E-2</v>
      </c>
      <c r="C1801" t="s">
        <v>36</v>
      </c>
      <c r="D1801" s="3" t="str">
        <f t="shared" si="28"/>
        <v/>
      </c>
    </row>
    <row r="1802" spans="1:4" x14ac:dyDescent="0.25">
      <c r="B1802" s="1">
        <v>7.0000000000000001E-3</v>
      </c>
      <c r="C1802" t="s">
        <v>10</v>
      </c>
      <c r="D1802" s="3" t="str">
        <f t="shared" si="28"/>
        <v/>
      </c>
    </row>
    <row r="1803" spans="1:4" x14ac:dyDescent="0.25">
      <c r="B1803" s="1">
        <v>4.9000000000000002E-2</v>
      </c>
      <c r="C1803" t="s">
        <v>15</v>
      </c>
      <c r="D1803" s="3" t="str">
        <f t="shared" si="28"/>
        <v/>
      </c>
    </row>
    <row r="1804" spans="1:4" x14ac:dyDescent="0.25">
      <c r="B1804" s="1">
        <v>1E-3</v>
      </c>
      <c r="C1804" t="s">
        <v>275</v>
      </c>
      <c r="D1804" s="3" t="str">
        <f t="shared" si="28"/>
        <v/>
      </c>
    </row>
    <row r="1805" spans="1:4" x14ac:dyDescent="0.25">
      <c r="B1805" s="1">
        <v>0.88800000000000001</v>
      </c>
      <c r="C1805" t="s">
        <v>50</v>
      </c>
      <c r="D1805" s="3" t="str">
        <f t="shared" si="28"/>
        <v/>
      </c>
    </row>
    <row r="1806" spans="1:4" x14ac:dyDescent="0.25">
      <c r="B1806" s="1">
        <v>1E-3</v>
      </c>
      <c r="C1806" t="s">
        <v>43</v>
      </c>
      <c r="D1806" s="3" t="str">
        <f t="shared" si="28"/>
        <v/>
      </c>
    </row>
    <row r="1807" spans="1:4" x14ac:dyDescent="0.25">
      <c r="D1807" s="3" t="str">
        <f t="shared" si="28"/>
        <v/>
      </c>
    </row>
    <row r="1808" spans="1:4" x14ac:dyDescent="0.25">
      <c r="A1808" t="s">
        <v>727</v>
      </c>
      <c r="D1808" s="3">
        <f t="shared" si="28"/>
        <v>8</v>
      </c>
    </row>
    <row r="1809" spans="1:4" x14ac:dyDescent="0.25">
      <c r="D1809" s="3" t="str">
        <f t="shared" si="28"/>
        <v/>
      </c>
    </row>
    <row r="1810" spans="1:4" x14ac:dyDescent="0.25">
      <c r="B1810" s="1">
        <v>1</v>
      </c>
      <c r="C1810" t="s">
        <v>36</v>
      </c>
      <c r="D1810" s="3" t="str">
        <f t="shared" si="28"/>
        <v/>
      </c>
    </row>
    <row r="1811" spans="1:4" x14ac:dyDescent="0.25">
      <c r="D1811" s="3" t="str">
        <f t="shared" si="28"/>
        <v/>
      </c>
    </row>
    <row r="1812" spans="1:4" x14ac:dyDescent="0.25">
      <c r="A1812" t="s">
        <v>728</v>
      </c>
      <c r="D1812" s="3">
        <f t="shared" si="28"/>
        <v>140</v>
      </c>
    </row>
    <row r="1813" spans="1:4" x14ac:dyDescent="0.25">
      <c r="D1813" s="3" t="str">
        <f t="shared" si="28"/>
        <v/>
      </c>
    </row>
    <row r="1814" spans="1:4" x14ac:dyDescent="0.25">
      <c r="B1814" s="1">
        <v>4.8000000000000001E-2</v>
      </c>
      <c r="C1814" t="s">
        <v>665</v>
      </c>
      <c r="D1814" s="3" t="str">
        <f t="shared" si="28"/>
        <v/>
      </c>
    </row>
    <row r="1815" spans="1:4" x14ac:dyDescent="0.25">
      <c r="B1815" s="1">
        <v>0.67</v>
      </c>
      <c r="C1815" t="s">
        <v>15</v>
      </c>
      <c r="D1815" s="3" t="str">
        <f t="shared" si="28"/>
        <v/>
      </c>
    </row>
    <row r="1816" spans="1:4" x14ac:dyDescent="0.25">
      <c r="B1816" s="1">
        <v>0.28100000000000003</v>
      </c>
      <c r="C1816" t="s">
        <v>50</v>
      </c>
      <c r="D1816" s="3" t="str">
        <f t="shared" si="28"/>
        <v/>
      </c>
    </row>
    <row r="1817" spans="1:4" x14ac:dyDescent="0.25">
      <c r="A1817" t="s">
        <v>6</v>
      </c>
      <c r="B1817" t="s">
        <v>729</v>
      </c>
      <c r="C1817" t="s">
        <v>730</v>
      </c>
      <c r="D1817" s="3" t="str">
        <f t="shared" si="28"/>
        <v/>
      </c>
    </row>
    <row r="1818" spans="1:4" x14ac:dyDescent="0.25">
      <c r="A1818" t="s">
        <v>731</v>
      </c>
      <c r="D1818" s="3">
        <f t="shared" si="28"/>
        <v>80</v>
      </c>
    </row>
    <row r="1819" spans="1:4" x14ac:dyDescent="0.25">
      <c r="D1819" s="3" t="str">
        <f t="shared" si="28"/>
        <v/>
      </c>
    </row>
    <row r="1820" spans="1:4" x14ac:dyDescent="0.25">
      <c r="B1820" s="1">
        <v>6.7000000000000004E-2</v>
      </c>
      <c r="C1820" t="s">
        <v>216</v>
      </c>
      <c r="D1820" s="3" t="str">
        <f t="shared" si="28"/>
        <v/>
      </c>
    </row>
    <row r="1821" spans="1:4" x14ac:dyDescent="0.25">
      <c r="B1821" s="1">
        <v>0.01</v>
      </c>
      <c r="C1821" t="s">
        <v>672</v>
      </c>
      <c r="D1821" s="3" t="str">
        <f t="shared" si="28"/>
        <v/>
      </c>
    </row>
    <row r="1822" spans="1:4" x14ac:dyDescent="0.25">
      <c r="B1822" s="1">
        <v>1.0999999999999999E-2</v>
      </c>
      <c r="C1822" t="s">
        <v>732</v>
      </c>
      <c r="D1822" s="3" t="str">
        <f t="shared" si="28"/>
        <v/>
      </c>
    </row>
    <row r="1823" spans="1:4" x14ac:dyDescent="0.25">
      <c r="B1823" s="1">
        <v>7.0000000000000007E-2</v>
      </c>
      <c r="C1823" t="s">
        <v>733</v>
      </c>
      <c r="D1823" s="3" t="str">
        <f t="shared" si="28"/>
        <v/>
      </c>
    </row>
    <row r="1824" spans="1:4" x14ac:dyDescent="0.25">
      <c r="B1824" s="1">
        <v>1.6E-2</v>
      </c>
      <c r="C1824" t="s">
        <v>106</v>
      </c>
      <c r="D1824" s="3" t="str">
        <f t="shared" si="28"/>
        <v/>
      </c>
    </row>
    <row r="1825" spans="2:4" x14ac:dyDescent="0.25">
      <c r="B1825" s="1">
        <v>4.1000000000000002E-2</v>
      </c>
      <c r="C1825" t="s">
        <v>109</v>
      </c>
      <c r="D1825" s="3" t="str">
        <f t="shared" si="28"/>
        <v/>
      </c>
    </row>
    <row r="1826" spans="2:4" x14ac:dyDescent="0.25">
      <c r="B1826" s="1">
        <v>8.0000000000000002E-3</v>
      </c>
      <c r="C1826" t="s">
        <v>613</v>
      </c>
      <c r="D1826" s="3" t="str">
        <f t="shared" si="28"/>
        <v/>
      </c>
    </row>
    <row r="1827" spans="2:4" x14ac:dyDescent="0.25">
      <c r="B1827" s="1">
        <v>4.7E-2</v>
      </c>
      <c r="C1827" t="s">
        <v>50</v>
      </c>
      <c r="D1827" s="3" t="str">
        <f t="shared" si="28"/>
        <v/>
      </c>
    </row>
    <row r="1828" spans="2:4" x14ac:dyDescent="0.25">
      <c r="B1828" s="1">
        <v>2.1000000000000001E-2</v>
      </c>
      <c r="C1828" t="s">
        <v>282</v>
      </c>
      <c r="D1828" s="3" t="str">
        <f t="shared" si="28"/>
        <v/>
      </c>
    </row>
    <row r="1829" spans="2:4" x14ac:dyDescent="0.25">
      <c r="B1829" s="1">
        <v>6.4000000000000001E-2</v>
      </c>
      <c r="C1829" t="s">
        <v>33</v>
      </c>
      <c r="D1829" s="3" t="str">
        <f t="shared" si="28"/>
        <v/>
      </c>
    </row>
    <row r="1830" spans="2:4" x14ac:dyDescent="0.25">
      <c r="B1830" s="1">
        <v>0.54800000000000004</v>
      </c>
      <c r="C1830" t="s">
        <v>734</v>
      </c>
      <c r="D1830" s="3" t="str">
        <f t="shared" si="28"/>
        <v/>
      </c>
    </row>
    <row r="1831" spans="2:4" x14ac:dyDescent="0.25">
      <c r="B1831" s="1">
        <v>0.09</v>
      </c>
      <c r="C1831" t="s">
        <v>58</v>
      </c>
      <c r="D1831" s="3" t="str">
        <f t="shared" si="2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opLeftCell="A267" workbookViewId="0">
      <selection activeCell="B1" sqref="B1:C267"/>
    </sheetView>
  </sheetViews>
  <sheetFormatPr defaultRowHeight="15" x14ac:dyDescent="0.25"/>
  <cols>
    <col min="1" max="1" width="5.140625" bestFit="1" customWidth="1"/>
    <col min="2" max="2" width="44.28515625" bestFit="1" customWidth="1"/>
    <col min="3" max="3" width="7" bestFit="1" customWidth="1"/>
  </cols>
  <sheetData>
    <row r="1" spans="1:3" x14ac:dyDescent="0.25">
      <c r="A1" t="s">
        <v>735</v>
      </c>
      <c r="B1" t="s">
        <v>96</v>
      </c>
      <c r="C1">
        <v>9</v>
      </c>
    </row>
    <row r="2" spans="1:3" x14ac:dyDescent="0.25">
      <c r="A2" t="s">
        <v>735</v>
      </c>
      <c r="B2" t="s">
        <v>97</v>
      </c>
      <c r="C2">
        <v>26</v>
      </c>
    </row>
    <row r="3" spans="1:3" x14ac:dyDescent="0.25">
      <c r="A3" t="s">
        <v>735</v>
      </c>
      <c r="B3" t="s">
        <v>98</v>
      </c>
      <c r="C3">
        <v>1383</v>
      </c>
    </row>
    <row r="4" spans="1:3" x14ac:dyDescent="0.25">
      <c r="A4" t="s">
        <v>735</v>
      </c>
      <c r="B4" t="s">
        <v>726</v>
      </c>
      <c r="C4">
        <v>1908</v>
      </c>
    </row>
    <row r="5" spans="1:3" x14ac:dyDescent="0.25">
      <c r="A5" t="s">
        <v>735</v>
      </c>
      <c r="B5" t="s">
        <v>31</v>
      </c>
      <c r="C5">
        <v>23</v>
      </c>
    </row>
    <row r="6" spans="1:3" x14ac:dyDescent="0.25">
      <c r="A6" t="s">
        <v>735</v>
      </c>
      <c r="B6" t="s">
        <v>671</v>
      </c>
      <c r="C6">
        <v>268</v>
      </c>
    </row>
    <row r="7" spans="1:3" x14ac:dyDescent="0.25">
      <c r="A7" t="s">
        <v>735</v>
      </c>
      <c r="B7" t="s">
        <v>668</v>
      </c>
      <c r="C7">
        <v>5</v>
      </c>
    </row>
    <row r="8" spans="1:3" x14ac:dyDescent="0.25">
      <c r="A8" t="s">
        <v>735</v>
      </c>
      <c r="B8" t="s">
        <v>99</v>
      </c>
      <c r="C8">
        <v>4</v>
      </c>
    </row>
    <row r="9" spans="1:3" x14ac:dyDescent="0.25">
      <c r="A9" t="s">
        <v>735</v>
      </c>
      <c r="B9" t="s">
        <v>257</v>
      </c>
      <c r="C9">
        <v>2</v>
      </c>
    </row>
    <row r="10" spans="1:3" x14ac:dyDescent="0.25">
      <c r="A10" t="s">
        <v>735</v>
      </c>
      <c r="B10" t="s">
        <v>274</v>
      </c>
      <c r="C10">
        <v>1908</v>
      </c>
    </row>
    <row r="11" spans="1:3" x14ac:dyDescent="0.25">
      <c r="A11" t="s">
        <v>735</v>
      </c>
      <c r="B11" t="s">
        <v>276</v>
      </c>
      <c r="C11">
        <v>1937</v>
      </c>
    </row>
    <row r="12" spans="1:3" x14ac:dyDescent="0.25">
      <c r="A12" t="s">
        <v>735</v>
      </c>
      <c r="B12" t="s">
        <v>277</v>
      </c>
      <c r="C12">
        <v>1937</v>
      </c>
    </row>
    <row r="13" spans="1:3" x14ac:dyDescent="0.25">
      <c r="A13" t="s">
        <v>735</v>
      </c>
      <c r="B13" t="s">
        <v>278</v>
      </c>
      <c r="C13">
        <v>16</v>
      </c>
    </row>
    <row r="14" spans="1:3" x14ac:dyDescent="0.25">
      <c r="A14" t="s">
        <v>735</v>
      </c>
      <c r="B14" t="s">
        <v>279</v>
      </c>
      <c r="C14">
        <v>90</v>
      </c>
    </row>
    <row r="15" spans="1:3" x14ac:dyDescent="0.25">
      <c r="A15" t="s">
        <v>735</v>
      </c>
      <c r="B15" t="s">
        <v>625</v>
      </c>
      <c r="C15">
        <v>108</v>
      </c>
    </row>
    <row r="16" spans="1:3" x14ac:dyDescent="0.25">
      <c r="A16" t="s">
        <v>735</v>
      </c>
      <c r="B16" t="s">
        <v>39</v>
      </c>
      <c r="C16">
        <v>5</v>
      </c>
    </row>
    <row r="17" spans="1:3" x14ac:dyDescent="0.25">
      <c r="A17" t="s">
        <v>735</v>
      </c>
      <c r="B17" t="s">
        <v>42</v>
      </c>
      <c r="C17">
        <v>61</v>
      </c>
    </row>
    <row r="18" spans="1:3" x14ac:dyDescent="0.25">
      <c r="A18" t="s">
        <v>735</v>
      </c>
      <c r="B18" t="s">
        <v>238</v>
      </c>
      <c r="C18">
        <v>2</v>
      </c>
    </row>
    <row r="19" spans="1:3" x14ac:dyDescent="0.25">
      <c r="A19" t="s">
        <v>735</v>
      </c>
      <c r="B19" t="s">
        <v>151</v>
      </c>
      <c r="C19">
        <v>63</v>
      </c>
    </row>
    <row r="20" spans="1:3" x14ac:dyDescent="0.25">
      <c r="A20" t="s">
        <v>735</v>
      </c>
      <c r="B20" t="s">
        <v>44</v>
      </c>
      <c r="C20">
        <v>32</v>
      </c>
    </row>
    <row r="21" spans="1:3" x14ac:dyDescent="0.25">
      <c r="A21" t="s">
        <v>735</v>
      </c>
      <c r="B21" t="s">
        <v>48</v>
      </c>
      <c r="C21">
        <v>24</v>
      </c>
    </row>
    <row r="22" spans="1:3" x14ac:dyDescent="0.25">
      <c r="A22" t="s">
        <v>735</v>
      </c>
      <c r="B22" t="s">
        <v>49</v>
      </c>
      <c r="C22">
        <v>55</v>
      </c>
    </row>
    <row r="23" spans="1:3" x14ac:dyDescent="0.25">
      <c r="A23" t="s">
        <v>735</v>
      </c>
      <c r="B23" t="s">
        <v>51</v>
      </c>
      <c r="C23">
        <v>72</v>
      </c>
    </row>
    <row r="24" spans="1:3" x14ac:dyDescent="0.25">
      <c r="A24" t="s">
        <v>735</v>
      </c>
      <c r="B24" t="s">
        <v>52</v>
      </c>
      <c r="C24">
        <v>67</v>
      </c>
    </row>
    <row r="25" spans="1:3" x14ac:dyDescent="0.25">
      <c r="A25" t="s">
        <v>735</v>
      </c>
      <c r="B25" t="s">
        <v>239</v>
      </c>
      <c r="C25">
        <v>991</v>
      </c>
    </row>
    <row r="26" spans="1:3" x14ac:dyDescent="0.25">
      <c r="A26" t="s">
        <v>735</v>
      </c>
      <c r="B26" t="s">
        <v>240</v>
      </c>
      <c r="C26">
        <v>358</v>
      </c>
    </row>
    <row r="27" spans="1:3" x14ac:dyDescent="0.25">
      <c r="A27" t="s">
        <v>735</v>
      </c>
      <c r="B27" t="s">
        <v>727</v>
      </c>
      <c r="C27">
        <v>8</v>
      </c>
    </row>
    <row r="28" spans="1:3" x14ac:dyDescent="0.25">
      <c r="A28" t="s">
        <v>735</v>
      </c>
      <c r="B28" t="s">
        <v>153</v>
      </c>
      <c r="C28">
        <v>4097</v>
      </c>
    </row>
    <row r="29" spans="1:3" x14ac:dyDescent="0.25">
      <c r="A29" t="s">
        <v>735</v>
      </c>
      <c r="B29" t="s">
        <v>101</v>
      </c>
      <c r="C29">
        <v>68</v>
      </c>
    </row>
    <row r="30" spans="1:3" x14ac:dyDescent="0.25">
      <c r="A30" t="s">
        <v>735</v>
      </c>
      <c r="B30" t="s">
        <v>102</v>
      </c>
      <c r="C30">
        <v>124</v>
      </c>
    </row>
    <row r="31" spans="1:3" x14ac:dyDescent="0.25">
      <c r="A31" t="s">
        <v>735</v>
      </c>
      <c r="B31" t="s">
        <v>103</v>
      </c>
      <c r="C31">
        <v>847</v>
      </c>
    </row>
    <row r="32" spans="1:3" x14ac:dyDescent="0.25">
      <c r="A32" t="s">
        <v>735</v>
      </c>
      <c r="B32" t="s">
        <v>280</v>
      </c>
      <c r="C32">
        <v>8</v>
      </c>
    </row>
    <row r="33" spans="1:3" x14ac:dyDescent="0.25">
      <c r="A33" t="s">
        <v>735</v>
      </c>
      <c r="B33" t="s">
        <v>281</v>
      </c>
      <c r="C33">
        <v>585</v>
      </c>
    </row>
    <row r="34" spans="1:3" x14ac:dyDescent="0.25">
      <c r="A34" t="s">
        <v>735</v>
      </c>
      <c r="B34" t="s">
        <v>260</v>
      </c>
      <c r="C34">
        <v>50</v>
      </c>
    </row>
    <row r="35" spans="1:3" x14ac:dyDescent="0.25">
      <c r="A35" t="s">
        <v>735</v>
      </c>
      <c r="B35" t="s">
        <v>626</v>
      </c>
      <c r="C35">
        <v>4</v>
      </c>
    </row>
    <row r="36" spans="1:3" x14ac:dyDescent="0.25">
      <c r="A36" t="s">
        <v>735</v>
      </c>
      <c r="B36" t="s">
        <v>627</v>
      </c>
      <c r="C36">
        <v>2</v>
      </c>
    </row>
    <row r="37" spans="1:3" x14ac:dyDescent="0.25">
      <c r="A37" t="s">
        <v>735</v>
      </c>
      <c r="B37" t="s">
        <v>628</v>
      </c>
      <c r="C37">
        <v>139</v>
      </c>
    </row>
    <row r="38" spans="1:3" x14ac:dyDescent="0.25">
      <c r="A38" t="s">
        <v>735</v>
      </c>
      <c r="B38" t="s">
        <v>629</v>
      </c>
      <c r="C38">
        <v>103</v>
      </c>
    </row>
    <row r="39" spans="1:3" x14ac:dyDescent="0.25">
      <c r="A39" t="s">
        <v>735</v>
      </c>
      <c r="B39" t="s">
        <v>630</v>
      </c>
      <c r="C39">
        <v>98</v>
      </c>
    </row>
    <row r="40" spans="1:3" x14ac:dyDescent="0.25">
      <c r="A40" t="s">
        <v>735</v>
      </c>
      <c r="B40" t="s">
        <v>631</v>
      </c>
      <c r="C40">
        <v>52</v>
      </c>
    </row>
    <row r="41" spans="1:3" x14ac:dyDescent="0.25">
      <c r="A41" t="s">
        <v>735</v>
      </c>
      <c r="B41" t="s">
        <v>175</v>
      </c>
      <c r="C41">
        <v>113</v>
      </c>
    </row>
    <row r="42" spans="1:3" x14ac:dyDescent="0.25">
      <c r="A42" t="s">
        <v>735</v>
      </c>
      <c r="B42" t="s">
        <v>704</v>
      </c>
      <c r="C42">
        <v>105</v>
      </c>
    </row>
    <row r="43" spans="1:3" x14ac:dyDescent="0.25">
      <c r="A43" t="s">
        <v>735</v>
      </c>
      <c r="B43" t="s">
        <v>705</v>
      </c>
      <c r="C43">
        <v>229</v>
      </c>
    </row>
    <row r="44" spans="1:3" x14ac:dyDescent="0.25">
      <c r="A44" t="s">
        <v>735</v>
      </c>
      <c r="B44" t="s">
        <v>706</v>
      </c>
      <c r="C44">
        <v>88</v>
      </c>
    </row>
    <row r="45" spans="1:3" x14ac:dyDescent="0.25">
      <c r="A45" t="s">
        <v>735</v>
      </c>
      <c r="B45" t="s">
        <v>707</v>
      </c>
      <c r="C45">
        <v>279</v>
      </c>
    </row>
    <row r="46" spans="1:3" x14ac:dyDescent="0.25">
      <c r="A46" t="s">
        <v>735</v>
      </c>
      <c r="B46" t="s">
        <v>708</v>
      </c>
      <c r="C46">
        <v>266</v>
      </c>
    </row>
    <row r="47" spans="1:3" x14ac:dyDescent="0.25">
      <c r="A47" t="s">
        <v>735</v>
      </c>
      <c r="B47" t="s">
        <v>709</v>
      </c>
      <c r="C47">
        <v>17</v>
      </c>
    </row>
    <row r="48" spans="1:3" x14ac:dyDescent="0.25">
      <c r="A48" t="s">
        <v>735</v>
      </c>
      <c r="B48" t="s">
        <v>655</v>
      </c>
      <c r="C48">
        <v>4</v>
      </c>
    </row>
    <row r="49" spans="1:3" x14ac:dyDescent="0.25">
      <c r="A49" t="s">
        <v>735</v>
      </c>
      <c r="B49" t="s">
        <v>104</v>
      </c>
      <c r="C49">
        <v>2</v>
      </c>
    </row>
    <row r="50" spans="1:3" x14ac:dyDescent="0.25">
      <c r="A50" t="s">
        <v>735</v>
      </c>
      <c r="B50" t="s">
        <v>105</v>
      </c>
      <c r="C50">
        <v>4</v>
      </c>
    </row>
    <row r="51" spans="1:3" x14ac:dyDescent="0.25">
      <c r="A51" t="s">
        <v>735</v>
      </c>
      <c r="B51" s="2" t="s">
        <v>149</v>
      </c>
      <c r="C51">
        <v>3</v>
      </c>
    </row>
    <row r="52" spans="1:3" x14ac:dyDescent="0.25">
      <c r="A52" t="s">
        <v>735</v>
      </c>
      <c r="B52" t="s">
        <v>683</v>
      </c>
      <c r="C52">
        <v>127</v>
      </c>
    </row>
    <row r="53" spans="1:3" x14ac:dyDescent="0.25">
      <c r="A53" t="s">
        <v>735</v>
      </c>
      <c r="B53" t="s">
        <v>155</v>
      </c>
      <c r="C53">
        <v>2</v>
      </c>
    </row>
    <row r="54" spans="1:3" x14ac:dyDescent="0.25">
      <c r="A54" t="s">
        <v>735</v>
      </c>
      <c r="B54" t="s">
        <v>156</v>
      </c>
      <c r="C54">
        <v>6</v>
      </c>
    </row>
    <row r="55" spans="1:3" x14ac:dyDescent="0.25">
      <c r="A55" t="s">
        <v>735</v>
      </c>
      <c r="B55" t="s">
        <v>728</v>
      </c>
      <c r="C55">
        <v>140</v>
      </c>
    </row>
    <row r="56" spans="1:3" x14ac:dyDescent="0.25">
      <c r="A56" t="s">
        <v>735</v>
      </c>
      <c r="B56" t="s">
        <v>301</v>
      </c>
      <c r="C56">
        <v>21</v>
      </c>
    </row>
    <row r="57" spans="1:3" x14ac:dyDescent="0.25">
      <c r="A57" t="s">
        <v>735</v>
      </c>
      <c r="B57" t="s">
        <v>138</v>
      </c>
      <c r="C57">
        <v>12</v>
      </c>
    </row>
    <row r="58" spans="1:3" x14ac:dyDescent="0.25">
      <c r="A58" t="s">
        <v>735</v>
      </c>
      <c r="B58" t="s">
        <v>177</v>
      </c>
      <c r="C58">
        <v>3147</v>
      </c>
    </row>
    <row r="59" spans="1:3" x14ac:dyDescent="0.25">
      <c r="A59" t="s">
        <v>735</v>
      </c>
      <c r="B59" t="s">
        <v>178</v>
      </c>
      <c r="C59">
        <v>6</v>
      </c>
    </row>
    <row r="60" spans="1:3" x14ac:dyDescent="0.25">
      <c r="A60" t="s">
        <v>735</v>
      </c>
      <c r="B60" t="s">
        <v>179</v>
      </c>
      <c r="C60">
        <v>1</v>
      </c>
    </row>
    <row r="61" spans="1:3" x14ac:dyDescent="0.25">
      <c r="A61" t="s">
        <v>735</v>
      </c>
      <c r="B61" t="s">
        <v>140</v>
      </c>
      <c r="C61">
        <v>4</v>
      </c>
    </row>
    <row r="62" spans="1:3" x14ac:dyDescent="0.25">
      <c r="A62" t="s">
        <v>735</v>
      </c>
      <c r="B62" t="s">
        <v>141</v>
      </c>
    </row>
    <row r="63" spans="1:3" x14ac:dyDescent="0.25">
      <c r="A63" t="s">
        <v>735</v>
      </c>
      <c r="B63" t="s">
        <v>142</v>
      </c>
      <c r="C63">
        <v>1575</v>
      </c>
    </row>
    <row r="64" spans="1:3" x14ac:dyDescent="0.25">
      <c r="A64" t="s">
        <v>735</v>
      </c>
      <c r="B64" t="s">
        <v>215</v>
      </c>
      <c r="C64">
        <v>45</v>
      </c>
    </row>
    <row r="65" spans="1:3" x14ac:dyDescent="0.25">
      <c r="A65" t="s">
        <v>735</v>
      </c>
      <c r="B65" t="s">
        <v>612</v>
      </c>
      <c r="C65">
        <v>393</v>
      </c>
    </row>
    <row r="66" spans="1:3" x14ac:dyDescent="0.25">
      <c r="A66" t="s">
        <v>735</v>
      </c>
      <c r="B66" t="s">
        <v>17</v>
      </c>
      <c r="C66">
        <v>14</v>
      </c>
    </row>
    <row r="67" spans="1:3" x14ac:dyDescent="0.25">
      <c r="A67" t="s">
        <v>735</v>
      </c>
      <c r="B67" t="s">
        <v>143</v>
      </c>
      <c r="C67">
        <v>1409</v>
      </c>
    </row>
    <row r="68" spans="1:3" x14ac:dyDescent="0.25">
      <c r="A68" t="s">
        <v>735</v>
      </c>
      <c r="B68" t="s">
        <v>614</v>
      </c>
      <c r="C68">
        <v>45</v>
      </c>
    </row>
    <row r="69" spans="1:3" x14ac:dyDescent="0.25">
      <c r="A69" t="s">
        <v>735</v>
      </c>
      <c r="B69" t="s">
        <v>615</v>
      </c>
      <c r="C69">
        <v>139</v>
      </c>
    </row>
    <row r="70" spans="1:3" x14ac:dyDescent="0.25">
      <c r="A70" t="s">
        <v>735</v>
      </c>
      <c r="B70" t="s">
        <v>616</v>
      </c>
      <c r="C70">
        <v>7</v>
      </c>
    </row>
    <row r="71" spans="1:3" x14ac:dyDescent="0.25">
      <c r="A71" t="s">
        <v>735</v>
      </c>
      <c r="B71" t="s">
        <v>617</v>
      </c>
      <c r="C71">
        <v>643</v>
      </c>
    </row>
    <row r="72" spans="1:3" x14ac:dyDescent="0.25">
      <c r="A72" t="s">
        <v>735</v>
      </c>
      <c r="B72" t="s">
        <v>8</v>
      </c>
      <c r="C72">
        <v>221</v>
      </c>
    </row>
    <row r="73" spans="1:3" x14ac:dyDescent="0.25">
      <c r="A73" t="s">
        <v>735</v>
      </c>
      <c r="B73" t="s">
        <v>144</v>
      </c>
      <c r="C73">
        <v>2708</v>
      </c>
    </row>
    <row r="74" spans="1:3" x14ac:dyDescent="0.25">
      <c r="A74" t="s">
        <v>735</v>
      </c>
      <c r="B74" t="s">
        <v>632</v>
      </c>
      <c r="C74">
        <v>1</v>
      </c>
    </row>
    <row r="75" spans="1:3" x14ac:dyDescent="0.25">
      <c r="A75" t="s">
        <v>735</v>
      </c>
      <c r="B75" t="s">
        <v>180</v>
      </c>
      <c r="C75">
        <v>350</v>
      </c>
    </row>
    <row r="76" spans="1:3" x14ac:dyDescent="0.25">
      <c r="A76" t="s">
        <v>735</v>
      </c>
      <c r="B76" t="s">
        <v>181</v>
      </c>
      <c r="C76">
        <v>3</v>
      </c>
    </row>
    <row r="77" spans="1:3" x14ac:dyDescent="0.25">
      <c r="A77" t="s">
        <v>735</v>
      </c>
      <c r="B77" t="s">
        <v>182</v>
      </c>
      <c r="C77">
        <v>57</v>
      </c>
    </row>
    <row r="78" spans="1:3" x14ac:dyDescent="0.25">
      <c r="A78" t="s">
        <v>735</v>
      </c>
      <c r="B78" t="s">
        <v>618</v>
      </c>
      <c r="C78">
        <v>148</v>
      </c>
    </row>
    <row r="79" spans="1:3" x14ac:dyDescent="0.25">
      <c r="A79" t="s">
        <v>735</v>
      </c>
      <c r="B79" t="s">
        <v>158</v>
      </c>
      <c r="C79">
        <v>146</v>
      </c>
    </row>
    <row r="80" spans="1:3" x14ac:dyDescent="0.25">
      <c r="A80" t="s">
        <v>735</v>
      </c>
      <c r="B80" t="s">
        <v>619</v>
      </c>
      <c r="C80">
        <v>146</v>
      </c>
    </row>
    <row r="81" spans="1:3" x14ac:dyDescent="0.25">
      <c r="A81" t="s">
        <v>735</v>
      </c>
      <c r="B81" t="s">
        <v>633</v>
      </c>
      <c r="C81">
        <v>29</v>
      </c>
    </row>
    <row r="82" spans="1:3" x14ac:dyDescent="0.25">
      <c r="A82" t="s">
        <v>735</v>
      </c>
      <c r="B82" t="s">
        <v>634</v>
      </c>
      <c r="C82">
        <v>124</v>
      </c>
    </row>
    <row r="83" spans="1:3" x14ac:dyDescent="0.25">
      <c r="A83" t="s">
        <v>735</v>
      </c>
      <c r="B83" t="s">
        <v>635</v>
      </c>
      <c r="C83">
        <v>12</v>
      </c>
    </row>
    <row r="84" spans="1:3" x14ac:dyDescent="0.25">
      <c r="A84" t="s">
        <v>735</v>
      </c>
      <c r="B84" t="s">
        <v>636</v>
      </c>
      <c r="C84">
        <v>183</v>
      </c>
    </row>
    <row r="85" spans="1:3" x14ac:dyDescent="0.25">
      <c r="A85" t="s">
        <v>735</v>
      </c>
      <c r="B85" t="s">
        <v>637</v>
      </c>
      <c r="C85">
        <v>457</v>
      </c>
    </row>
    <row r="86" spans="1:3" x14ac:dyDescent="0.25">
      <c r="A86" t="s">
        <v>735</v>
      </c>
      <c r="B86" t="s">
        <v>638</v>
      </c>
      <c r="C86">
        <v>219</v>
      </c>
    </row>
    <row r="87" spans="1:3" x14ac:dyDescent="0.25">
      <c r="A87" t="s">
        <v>735</v>
      </c>
      <c r="B87" t="s">
        <v>261</v>
      </c>
      <c r="C87">
        <v>119</v>
      </c>
    </row>
    <row r="88" spans="1:3" x14ac:dyDescent="0.25">
      <c r="A88" t="s">
        <v>735</v>
      </c>
      <c r="B88" t="s">
        <v>267</v>
      </c>
      <c r="C88">
        <v>5</v>
      </c>
    </row>
    <row r="89" spans="1:3" x14ac:dyDescent="0.25">
      <c r="A89" t="s">
        <v>735</v>
      </c>
      <c r="B89" t="s">
        <v>620</v>
      </c>
      <c r="C89">
        <v>442</v>
      </c>
    </row>
    <row r="90" spans="1:3" x14ac:dyDescent="0.25">
      <c r="A90" t="s">
        <v>735</v>
      </c>
      <c r="B90" t="s">
        <v>183</v>
      </c>
      <c r="C90">
        <v>16</v>
      </c>
    </row>
    <row r="91" spans="1:3" x14ac:dyDescent="0.25">
      <c r="A91" t="s">
        <v>735</v>
      </c>
      <c r="B91" t="s">
        <v>184</v>
      </c>
      <c r="C91">
        <v>19</v>
      </c>
    </row>
    <row r="92" spans="1:3" x14ac:dyDescent="0.25">
      <c r="A92" t="s">
        <v>735</v>
      </c>
      <c r="B92" t="s">
        <v>185</v>
      </c>
      <c r="C92">
        <v>496</v>
      </c>
    </row>
    <row r="93" spans="1:3" x14ac:dyDescent="0.25">
      <c r="A93" t="s">
        <v>735</v>
      </c>
      <c r="B93" t="s">
        <v>186</v>
      </c>
      <c r="C93">
        <v>30</v>
      </c>
    </row>
    <row r="94" spans="1:3" x14ac:dyDescent="0.25">
      <c r="A94" t="s">
        <v>735</v>
      </c>
      <c r="B94" t="s">
        <v>656</v>
      </c>
      <c r="C94">
        <v>941</v>
      </c>
    </row>
    <row r="95" spans="1:3" x14ac:dyDescent="0.25">
      <c r="A95" t="s">
        <v>735</v>
      </c>
      <c r="B95" t="s">
        <v>658</v>
      </c>
      <c r="C95">
        <v>398</v>
      </c>
    </row>
    <row r="96" spans="1:3" x14ac:dyDescent="0.25">
      <c r="A96" t="s">
        <v>735</v>
      </c>
      <c r="B96" t="s">
        <v>659</v>
      </c>
      <c r="C96">
        <v>2998</v>
      </c>
    </row>
    <row r="97" spans="1:3" x14ac:dyDescent="0.25">
      <c r="A97" t="s">
        <v>735</v>
      </c>
      <c r="B97" t="s">
        <v>107</v>
      </c>
      <c r="C97">
        <v>12</v>
      </c>
    </row>
    <row r="98" spans="1:3" x14ac:dyDescent="0.25">
      <c r="A98" t="s">
        <v>735</v>
      </c>
      <c r="B98" t="s">
        <v>187</v>
      </c>
      <c r="C98">
        <v>1333</v>
      </c>
    </row>
    <row r="99" spans="1:3" x14ac:dyDescent="0.25">
      <c r="A99" t="s">
        <v>735</v>
      </c>
      <c r="B99" t="s">
        <v>190</v>
      </c>
      <c r="C99">
        <v>1567</v>
      </c>
    </row>
    <row r="100" spans="1:3" x14ac:dyDescent="0.25">
      <c r="A100" t="s">
        <v>735</v>
      </c>
      <c r="B100" t="s">
        <v>191</v>
      </c>
      <c r="C100">
        <v>16</v>
      </c>
    </row>
    <row r="101" spans="1:3" x14ac:dyDescent="0.25">
      <c r="A101" t="s">
        <v>735</v>
      </c>
      <c r="B101" t="s">
        <v>192</v>
      </c>
      <c r="C101">
        <v>60</v>
      </c>
    </row>
    <row r="102" spans="1:3" x14ac:dyDescent="0.25">
      <c r="A102" t="s">
        <v>735</v>
      </c>
      <c r="B102" t="s">
        <v>193</v>
      </c>
      <c r="C102">
        <v>1468</v>
      </c>
    </row>
    <row r="103" spans="1:3" x14ac:dyDescent="0.25">
      <c r="A103" t="s">
        <v>735</v>
      </c>
      <c r="B103" t="s">
        <v>194</v>
      </c>
      <c r="C103">
        <v>56</v>
      </c>
    </row>
    <row r="104" spans="1:3" x14ac:dyDescent="0.25">
      <c r="A104" t="s">
        <v>735</v>
      </c>
      <c r="B104" t="s">
        <v>195</v>
      </c>
      <c r="C104">
        <v>680</v>
      </c>
    </row>
    <row r="105" spans="1:3" x14ac:dyDescent="0.25">
      <c r="A105" t="s">
        <v>735</v>
      </c>
      <c r="B105" t="s">
        <v>710</v>
      </c>
      <c r="C105">
        <v>267</v>
      </c>
    </row>
    <row r="106" spans="1:3" x14ac:dyDescent="0.25">
      <c r="A106" t="s">
        <v>735</v>
      </c>
      <c r="B106" t="s">
        <v>711</v>
      </c>
      <c r="C106">
        <v>49</v>
      </c>
    </row>
    <row r="107" spans="1:3" x14ac:dyDescent="0.25">
      <c r="A107" t="s">
        <v>735</v>
      </c>
      <c r="B107" t="s">
        <v>660</v>
      </c>
      <c r="C107">
        <v>6</v>
      </c>
    </row>
    <row r="108" spans="1:3" x14ac:dyDescent="0.25">
      <c r="A108" t="s">
        <v>735</v>
      </c>
      <c r="B108" t="s">
        <v>25</v>
      </c>
      <c r="C108">
        <v>44</v>
      </c>
    </row>
    <row r="109" spans="1:3" x14ac:dyDescent="0.25">
      <c r="A109" t="s">
        <v>735</v>
      </c>
      <c r="B109" t="s">
        <v>223</v>
      </c>
      <c r="C109">
        <v>70</v>
      </c>
    </row>
    <row r="110" spans="1:3" x14ac:dyDescent="0.25">
      <c r="A110" t="s">
        <v>735</v>
      </c>
      <c r="B110" t="s">
        <v>108</v>
      </c>
      <c r="C110">
        <v>70</v>
      </c>
    </row>
    <row r="111" spans="1:3" x14ac:dyDescent="0.25">
      <c r="A111" t="s">
        <v>735</v>
      </c>
      <c r="B111" t="s">
        <v>304</v>
      </c>
      <c r="C111">
        <v>59</v>
      </c>
    </row>
    <row r="112" spans="1:3" x14ac:dyDescent="0.25">
      <c r="A112" t="s">
        <v>735</v>
      </c>
      <c r="B112" t="s">
        <v>224</v>
      </c>
      <c r="C112">
        <v>70</v>
      </c>
    </row>
    <row r="113" spans="1:3" x14ac:dyDescent="0.25">
      <c r="A113" t="s">
        <v>735</v>
      </c>
      <c r="B113" t="s">
        <v>27</v>
      </c>
      <c r="C113">
        <v>15</v>
      </c>
    </row>
    <row r="114" spans="1:3" x14ac:dyDescent="0.25">
      <c r="A114" t="s">
        <v>735</v>
      </c>
      <c r="B114" t="s">
        <v>28</v>
      </c>
      <c r="C114">
        <v>7</v>
      </c>
    </row>
    <row r="115" spans="1:3" x14ac:dyDescent="0.25">
      <c r="A115" t="s">
        <v>735</v>
      </c>
      <c r="B115" t="s">
        <v>283</v>
      </c>
      <c r="C115">
        <v>15</v>
      </c>
    </row>
    <row r="116" spans="1:3" x14ac:dyDescent="0.25">
      <c r="A116" t="s">
        <v>735</v>
      </c>
      <c r="B116" t="s">
        <v>171</v>
      </c>
      <c r="C116">
        <v>2</v>
      </c>
    </row>
    <row r="117" spans="1:3" x14ac:dyDescent="0.25">
      <c r="A117" t="s">
        <v>735</v>
      </c>
      <c r="B117" t="s">
        <v>29</v>
      </c>
      <c r="C117">
        <v>75</v>
      </c>
    </row>
    <row r="118" spans="1:3" x14ac:dyDescent="0.25">
      <c r="A118" t="s">
        <v>735</v>
      </c>
      <c r="B118" t="s">
        <v>684</v>
      </c>
      <c r="C118">
        <v>93</v>
      </c>
    </row>
    <row r="119" spans="1:3" x14ac:dyDescent="0.25">
      <c r="A119" t="s">
        <v>735</v>
      </c>
      <c r="B119" t="s">
        <v>685</v>
      </c>
      <c r="C119">
        <v>542</v>
      </c>
    </row>
    <row r="120" spans="1:3" x14ac:dyDescent="0.25">
      <c r="A120" t="s">
        <v>735</v>
      </c>
      <c r="B120" t="s">
        <v>686</v>
      </c>
      <c r="C120">
        <v>196</v>
      </c>
    </row>
    <row r="121" spans="1:3" x14ac:dyDescent="0.25">
      <c r="A121" t="s">
        <v>735</v>
      </c>
      <c r="B121" t="s">
        <v>673</v>
      </c>
      <c r="C121">
        <v>1132</v>
      </c>
    </row>
    <row r="122" spans="1:3" x14ac:dyDescent="0.25">
      <c r="A122" t="s">
        <v>735</v>
      </c>
      <c r="B122" t="s">
        <v>53</v>
      </c>
      <c r="C122">
        <v>241</v>
      </c>
    </row>
    <row r="123" spans="1:3" x14ac:dyDescent="0.25">
      <c r="A123" t="s">
        <v>735</v>
      </c>
      <c r="B123" t="s">
        <v>19</v>
      </c>
      <c r="C123">
        <v>134</v>
      </c>
    </row>
    <row r="124" spans="1:3" x14ac:dyDescent="0.25">
      <c r="A124" t="s">
        <v>735</v>
      </c>
      <c r="B124" t="s">
        <v>298</v>
      </c>
      <c r="C124">
        <v>4</v>
      </c>
    </row>
    <row r="125" spans="1:3" x14ac:dyDescent="0.25">
      <c r="A125" t="s">
        <v>735</v>
      </c>
      <c r="B125" t="s">
        <v>720</v>
      </c>
      <c r="C125">
        <v>2</v>
      </c>
    </row>
    <row r="126" spans="1:3" x14ac:dyDescent="0.25">
      <c r="A126" t="s">
        <v>735</v>
      </c>
      <c r="B126" t="s">
        <v>268</v>
      </c>
      <c r="C126">
        <v>12</v>
      </c>
    </row>
    <row r="127" spans="1:3" x14ac:dyDescent="0.25">
      <c r="A127" t="s">
        <v>735</v>
      </c>
      <c r="B127" t="s">
        <v>699</v>
      </c>
      <c r="C127">
        <v>202</v>
      </c>
    </row>
    <row r="128" spans="1:3" x14ac:dyDescent="0.25">
      <c r="A128" t="s">
        <v>735</v>
      </c>
      <c r="B128" t="s">
        <v>54</v>
      </c>
      <c r="C128">
        <v>31</v>
      </c>
    </row>
    <row r="129" spans="1:3" x14ac:dyDescent="0.25">
      <c r="A129" t="s">
        <v>735</v>
      </c>
      <c r="B129" t="s">
        <v>208</v>
      </c>
      <c r="C129">
        <v>66</v>
      </c>
    </row>
    <row r="130" spans="1:3" x14ac:dyDescent="0.25">
      <c r="A130" t="s">
        <v>735</v>
      </c>
      <c r="B130" t="s">
        <v>217</v>
      </c>
      <c r="C130">
        <v>14</v>
      </c>
    </row>
    <row r="131" spans="1:3" x14ac:dyDescent="0.25">
      <c r="A131" t="s">
        <v>735</v>
      </c>
      <c r="B131" t="s">
        <v>219</v>
      </c>
      <c r="C131">
        <v>14</v>
      </c>
    </row>
    <row r="132" spans="1:3" x14ac:dyDescent="0.25">
      <c r="A132" t="s">
        <v>735</v>
      </c>
      <c r="B132" t="s">
        <v>196</v>
      </c>
      <c r="C132">
        <v>7</v>
      </c>
    </row>
    <row r="133" spans="1:3" x14ac:dyDescent="0.25">
      <c r="A133" t="s">
        <v>735</v>
      </c>
      <c r="B133" t="s">
        <v>687</v>
      </c>
      <c r="C133">
        <v>171</v>
      </c>
    </row>
    <row r="134" spans="1:3" x14ac:dyDescent="0.25">
      <c r="A134" t="s">
        <v>735</v>
      </c>
      <c r="B134" t="s">
        <v>220</v>
      </c>
      <c r="C134">
        <v>2</v>
      </c>
    </row>
    <row r="135" spans="1:3" x14ac:dyDescent="0.25">
      <c r="A135" t="s">
        <v>735</v>
      </c>
      <c r="B135" t="s">
        <v>284</v>
      </c>
      <c r="C135">
        <v>553</v>
      </c>
    </row>
    <row r="136" spans="1:3" x14ac:dyDescent="0.25">
      <c r="A136" t="s">
        <v>735</v>
      </c>
      <c r="B136" t="s">
        <v>285</v>
      </c>
      <c r="C136">
        <v>166</v>
      </c>
    </row>
    <row r="137" spans="1:3" x14ac:dyDescent="0.25">
      <c r="A137" t="s">
        <v>735</v>
      </c>
      <c r="B137" t="s">
        <v>262</v>
      </c>
      <c r="C137">
        <v>16</v>
      </c>
    </row>
    <row r="138" spans="1:3" x14ac:dyDescent="0.25">
      <c r="A138" t="s">
        <v>735</v>
      </c>
      <c r="B138" t="s">
        <v>263</v>
      </c>
      <c r="C138">
        <v>4</v>
      </c>
    </row>
    <row r="139" spans="1:3" x14ac:dyDescent="0.25">
      <c r="A139" t="s">
        <v>735</v>
      </c>
      <c r="B139" t="s">
        <v>264</v>
      </c>
      <c r="C139">
        <v>59</v>
      </c>
    </row>
    <row r="140" spans="1:3" x14ac:dyDescent="0.25">
      <c r="A140" t="s">
        <v>735</v>
      </c>
      <c r="B140" t="s">
        <v>306</v>
      </c>
      <c r="C140">
        <v>8</v>
      </c>
    </row>
    <row r="141" spans="1:3" x14ac:dyDescent="0.25">
      <c r="A141" t="s">
        <v>735</v>
      </c>
      <c r="B141" t="s">
        <v>307</v>
      </c>
      <c r="C141">
        <v>31</v>
      </c>
    </row>
    <row r="142" spans="1:3" x14ac:dyDescent="0.25">
      <c r="A142" t="s">
        <v>735</v>
      </c>
      <c r="B142" t="s">
        <v>209</v>
      </c>
      <c r="C142">
        <v>282</v>
      </c>
    </row>
    <row r="143" spans="1:3" x14ac:dyDescent="0.25">
      <c r="A143" t="s">
        <v>735</v>
      </c>
      <c r="B143" t="s">
        <v>308</v>
      </c>
      <c r="C143">
        <v>34803</v>
      </c>
    </row>
    <row r="144" spans="1:3" x14ac:dyDescent="0.25">
      <c r="A144" t="s">
        <v>735</v>
      </c>
      <c r="B144" t="s">
        <v>310</v>
      </c>
      <c r="C144">
        <v>232</v>
      </c>
    </row>
    <row r="145" spans="1:3" x14ac:dyDescent="0.25">
      <c r="A145" t="s">
        <v>735</v>
      </c>
      <c r="B145" t="s">
        <v>230</v>
      </c>
      <c r="C145">
        <v>256</v>
      </c>
    </row>
    <row r="146" spans="1:3" x14ac:dyDescent="0.25">
      <c r="A146" t="s">
        <v>735</v>
      </c>
      <c r="B146" t="s">
        <v>674</v>
      </c>
      <c r="C146">
        <v>133</v>
      </c>
    </row>
    <row r="147" spans="1:3" x14ac:dyDescent="0.25">
      <c r="A147" t="s">
        <v>735</v>
      </c>
      <c r="B147" t="s">
        <v>270</v>
      </c>
      <c r="C147">
        <v>176</v>
      </c>
    </row>
    <row r="148" spans="1:3" x14ac:dyDescent="0.25">
      <c r="A148" t="s">
        <v>735</v>
      </c>
      <c r="B148" t="s">
        <v>688</v>
      </c>
      <c r="C148">
        <v>556</v>
      </c>
    </row>
    <row r="149" spans="1:3" x14ac:dyDescent="0.25">
      <c r="A149" t="s">
        <v>735</v>
      </c>
      <c r="B149" t="s">
        <v>690</v>
      </c>
      <c r="C149">
        <v>4</v>
      </c>
    </row>
    <row r="150" spans="1:3" x14ac:dyDescent="0.25">
      <c r="A150" t="s">
        <v>735</v>
      </c>
      <c r="B150" t="s">
        <v>661</v>
      </c>
      <c r="C150">
        <v>220</v>
      </c>
    </row>
    <row r="151" spans="1:3" x14ac:dyDescent="0.25">
      <c r="A151" t="s">
        <v>735</v>
      </c>
      <c r="B151" t="s">
        <v>231</v>
      </c>
      <c r="C151">
        <v>2</v>
      </c>
    </row>
    <row r="152" spans="1:3" x14ac:dyDescent="0.25">
      <c r="A152" t="s">
        <v>735</v>
      </c>
      <c r="B152" t="s">
        <v>21</v>
      </c>
      <c r="C152">
        <v>4</v>
      </c>
    </row>
    <row r="153" spans="1:3" x14ac:dyDescent="0.25">
      <c r="A153" t="s">
        <v>735</v>
      </c>
      <c r="B153" t="s">
        <v>712</v>
      </c>
      <c r="C153">
        <v>880</v>
      </c>
    </row>
    <row r="154" spans="1:3" x14ac:dyDescent="0.25">
      <c r="A154" t="s">
        <v>735</v>
      </c>
      <c r="B154" t="s">
        <v>160</v>
      </c>
      <c r="C154">
        <v>1261</v>
      </c>
    </row>
    <row r="155" spans="1:3" x14ac:dyDescent="0.25">
      <c r="A155" t="s">
        <v>735</v>
      </c>
      <c r="B155" t="s">
        <v>197</v>
      </c>
      <c r="C155">
        <v>214</v>
      </c>
    </row>
    <row r="156" spans="1:3" x14ac:dyDescent="0.25">
      <c r="A156" t="s">
        <v>735</v>
      </c>
      <c r="B156" t="s">
        <v>198</v>
      </c>
      <c r="C156">
        <v>2</v>
      </c>
    </row>
    <row r="157" spans="1:3" x14ac:dyDescent="0.25">
      <c r="A157" t="s">
        <v>735</v>
      </c>
      <c r="B157" t="s">
        <v>199</v>
      </c>
      <c r="C157">
        <v>73</v>
      </c>
    </row>
    <row r="158" spans="1:3" x14ac:dyDescent="0.25">
      <c r="A158" t="s">
        <v>735</v>
      </c>
      <c r="B158" t="s">
        <v>200</v>
      </c>
      <c r="C158">
        <v>63</v>
      </c>
    </row>
    <row r="159" spans="1:3" x14ac:dyDescent="0.25">
      <c r="A159" t="s">
        <v>735</v>
      </c>
      <c r="B159" t="s">
        <v>201</v>
      </c>
      <c r="C159">
        <v>13</v>
      </c>
    </row>
    <row r="160" spans="1:3" x14ac:dyDescent="0.25">
      <c r="A160" t="s">
        <v>735</v>
      </c>
      <c r="B160" t="s">
        <v>232</v>
      </c>
      <c r="C160">
        <v>1269</v>
      </c>
    </row>
    <row r="161" spans="1:3" x14ac:dyDescent="0.25">
      <c r="A161" t="s">
        <v>735</v>
      </c>
      <c r="B161" t="s">
        <v>639</v>
      </c>
      <c r="C161">
        <v>4</v>
      </c>
    </row>
    <row r="162" spans="1:3" x14ac:dyDescent="0.25">
      <c r="A162" t="s">
        <v>735</v>
      </c>
      <c r="B162" t="s">
        <v>640</v>
      </c>
      <c r="C162">
        <v>2</v>
      </c>
    </row>
    <row r="163" spans="1:3" x14ac:dyDescent="0.25">
      <c r="A163" t="s">
        <v>735</v>
      </c>
      <c r="B163" t="s">
        <v>713</v>
      </c>
      <c r="C163">
        <v>179</v>
      </c>
    </row>
    <row r="164" spans="1:3" x14ac:dyDescent="0.25">
      <c r="A164" t="s">
        <v>735</v>
      </c>
      <c r="B164" t="s">
        <v>286</v>
      </c>
      <c r="C164">
        <v>150</v>
      </c>
    </row>
    <row r="165" spans="1:3" x14ac:dyDescent="0.25">
      <c r="A165" t="s">
        <v>735</v>
      </c>
      <c r="B165" t="s">
        <v>287</v>
      </c>
      <c r="C165">
        <v>77</v>
      </c>
    </row>
    <row r="166" spans="1:3" x14ac:dyDescent="0.25">
      <c r="A166" t="s">
        <v>735</v>
      </c>
      <c r="B166" t="s">
        <v>55</v>
      </c>
      <c r="C166">
        <v>18</v>
      </c>
    </row>
    <row r="167" spans="1:3" x14ac:dyDescent="0.25">
      <c r="A167" t="s">
        <v>735</v>
      </c>
      <c r="B167" t="s">
        <v>691</v>
      </c>
      <c r="C167">
        <v>44</v>
      </c>
    </row>
    <row r="168" spans="1:3" x14ac:dyDescent="0.25">
      <c r="A168" t="s">
        <v>735</v>
      </c>
      <c r="B168" t="s">
        <v>642</v>
      </c>
      <c r="C168">
        <v>350</v>
      </c>
    </row>
    <row r="169" spans="1:3" x14ac:dyDescent="0.25">
      <c r="A169" t="s">
        <v>735</v>
      </c>
      <c r="B169" t="s">
        <v>643</v>
      </c>
      <c r="C169">
        <v>48</v>
      </c>
    </row>
    <row r="170" spans="1:3" x14ac:dyDescent="0.25">
      <c r="A170" t="s">
        <v>735</v>
      </c>
      <c r="B170" t="s">
        <v>644</v>
      </c>
      <c r="C170">
        <v>73</v>
      </c>
    </row>
    <row r="171" spans="1:3" x14ac:dyDescent="0.25">
      <c r="A171" t="s">
        <v>735</v>
      </c>
      <c r="B171" t="s">
        <v>645</v>
      </c>
      <c r="C171">
        <v>114</v>
      </c>
    </row>
    <row r="172" spans="1:3" x14ac:dyDescent="0.25">
      <c r="A172" t="s">
        <v>735</v>
      </c>
      <c r="B172" t="s">
        <v>646</v>
      </c>
      <c r="C172">
        <v>22</v>
      </c>
    </row>
    <row r="173" spans="1:3" x14ac:dyDescent="0.25">
      <c r="A173" t="s">
        <v>735</v>
      </c>
      <c r="B173" t="s">
        <v>225</v>
      </c>
      <c r="C173">
        <v>199</v>
      </c>
    </row>
    <row r="174" spans="1:3" x14ac:dyDescent="0.25">
      <c r="A174" t="s">
        <v>735</v>
      </c>
      <c r="B174" t="s">
        <v>731</v>
      </c>
      <c r="C174">
        <v>80</v>
      </c>
    </row>
    <row r="175" spans="1:3" x14ac:dyDescent="0.25">
      <c r="A175" t="s">
        <v>735</v>
      </c>
      <c r="B175" t="s">
        <v>700</v>
      </c>
      <c r="C175">
        <v>418</v>
      </c>
    </row>
    <row r="176" spans="1:3" x14ac:dyDescent="0.25">
      <c r="A176" t="s">
        <v>735</v>
      </c>
      <c r="B176" t="s">
        <v>210</v>
      </c>
      <c r="C176">
        <v>280</v>
      </c>
    </row>
    <row r="177" spans="1:3" x14ac:dyDescent="0.25">
      <c r="A177" t="s">
        <v>735</v>
      </c>
      <c r="B177" t="s">
        <v>202</v>
      </c>
      <c r="C177">
        <v>5</v>
      </c>
    </row>
    <row r="178" spans="1:3" x14ac:dyDescent="0.25">
      <c r="A178" t="s">
        <v>735</v>
      </c>
      <c r="B178" t="s">
        <v>203</v>
      </c>
      <c r="C178">
        <v>23</v>
      </c>
    </row>
    <row r="179" spans="1:3" x14ac:dyDescent="0.25">
      <c r="A179" t="s">
        <v>735</v>
      </c>
      <c r="B179" t="s">
        <v>204</v>
      </c>
      <c r="C179">
        <v>36</v>
      </c>
    </row>
    <row r="180" spans="1:3" x14ac:dyDescent="0.25">
      <c r="A180" t="s">
        <v>735</v>
      </c>
      <c r="B180" t="s">
        <v>205</v>
      </c>
      <c r="C180">
        <v>563</v>
      </c>
    </row>
    <row r="181" spans="1:3" x14ac:dyDescent="0.25">
      <c r="A181" t="s">
        <v>735</v>
      </c>
      <c r="B181" t="s">
        <v>162</v>
      </c>
      <c r="C181">
        <v>37</v>
      </c>
    </row>
    <row r="182" spans="1:3" x14ac:dyDescent="0.25">
      <c r="A182" t="s">
        <v>735</v>
      </c>
      <c r="B182" t="s">
        <v>241</v>
      </c>
      <c r="C182">
        <v>51</v>
      </c>
    </row>
    <row r="183" spans="1:3" x14ac:dyDescent="0.25">
      <c r="A183" t="s">
        <v>735</v>
      </c>
      <c r="B183" t="s">
        <v>714</v>
      </c>
      <c r="C183">
        <v>4</v>
      </c>
    </row>
    <row r="184" spans="1:3" x14ac:dyDescent="0.25">
      <c r="A184" t="s">
        <v>735</v>
      </c>
      <c r="B184" t="s">
        <v>312</v>
      </c>
      <c r="C184">
        <v>19</v>
      </c>
    </row>
    <row r="185" spans="1:3" x14ac:dyDescent="0.25">
      <c r="A185" t="s">
        <v>735</v>
      </c>
      <c r="B185" t="s">
        <v>211</v>
      </c>
      <c r="C185">
        <v>8</v>
      </c>
    </row>
    <row r="186" spans="1:3" x14ac:dyDescent="0.25">
      <c r="A186" t="s">
        <v>735</v>
      </c>
      <c r="B186" t="s">
        <v>693</v>
      </c>
      <c r="C186">
        <v>79</v>
      </c>
    </row>
    <row r="187" spans="1:3" x14ac:dyDescent="0.25">
      <c r="A187" t="s">
        <v>735</v>
      </c>
      <c r="B187" t="s">
        <v>288</v>
      </c>
      <c r="C187">
        <v>3</v>
      </c>
    </row>
    <row r="188" spans="1:3" x14ac:dyDescent="0.25">
      <c r="A188" t="s">
        <v>735</v>
      </c>
      <c r="B188" t="s">
        <v>289</v>
      </c>
      <c r="C188">
        <v>179</v>
      </c>
    </row>
    <row r="189" spans="1:3" x14ac:dyDescent="0.25">
      <c r="A189" t="s">
        <v>735</v>
      </c>
      <c r="B189" t="s">
        <v>212</v>
      </c>
      <c r="C189">
        <v>743</v>
      </c>
    </row>
    <row r="190" spans="1:3" x14ac:dyDescent="0.25">
      <c r="A190" t="s">
        <v>735</v>
      </c>
      <c r="B190" t="s">
        <v>694</v>
      </c>
      <c r="C190">
        <v>99</v>
      </c>
    </row>
    <row r="191" spans="1:3" x14ac:dyDescent="0.25">
      <c r="A191" t="s">
        <v>735</v>
      </c>
      <c r="B191" t="s">
        <v>695</v>
      </c>
      <c r="C191">
        <v>183</v>
      </c>
    </row>
    <row r="192" spans="1:3" x14ac:dyDescent="0.25">
      <c r="A192" t="s">
        <v>735</v>
      </c>
      <c r="B192" t="s">
        <v>313</v>
      </c>
      <c r="C192">
        <v>97</v>
      </c>
    </row>
    <row r="193" spans="1:3" x14ac:dyDescent="0.25">
      <c r="A193" t="s">
        <v>735</v>
      </c>
      <c r="B193" t="s">
        <v>314</v>
      </c>
      <c r="C193">
        <v>73</v>
      </c>
    </row>
    <row r="194" spans="1:3" x14ac:dyDescent="0.25">
      <c r="A194" t="s">
        <v>735</v>
      </c>
      <c r="B194" t="s">
        <v>316</v>
      </c>
      <c r="C194">
        <v>8</v>
      </c>
    </row>
    <row r="195" spans="1:3" x14ac:dyDescent="0.25">
      <c r="A195" t="s">
        <v>735</v>
      </c>
      <c r="B195" t="s">
        <v>242</v>
      </c>
      <c r="C195">
        <v>3</v>
      </c>
    </row>
    <row r="196" spans="1:3" x14ac:dyDescent="0.25">
      <c r="A196" t="s">
        <v>735</v>
      </c>
      <c r="B196" t="s">
        <v>110</v>
      </c>
      <c r="C196">
        <v>57473</v>
      </c>
    </row>
    <row r="197" spans="1:3" x14ac:dyDescent="0.25">
      <c r="A197" t="s">
        <v>735</v>
      </c>
      <c r="B197" t="s">
        <v>715</v>
      </c>
      <c r="C197">
        <v>307</v>
      </c>
    </row>
    <row r="198" spans="1:3" x14ac:dyDescent="0.25">
      <c r="A198" t="s">
        <v>735</v>
      </c>
      <c r="B198" t="s">
        <v>723</v>
      </c>
      <c r="C198">
        <v>36</v>
      </c>
    </row>
    <row r="199" spans="1:3" x14ac:dyDescent="0.25">
      <c r="A199" t="s">
        <v>735</v>
      </c>
      <c r="B199" s="2" t="s">
        <v>243</v>
      </c>
      <c r="C199">
        <v>535</v>
      </c>
    </row>
    <row r="200" spans="1:3" x14ac:dyDescent="0.25">
      <c r="A200" t="s">
        <v>735</v>
      </c>
      <c r="B200" t="s">
        <v>244</v>
      </c>
      <c r="C200">
        <v>100</v>
      </c>
    </row>
    <row r="201" spans="1:3" x14ac:dyDescent="0.25">
      <c r="A201" t="s">
        <v>735</v>
      </c>
      <c r="B201" t="s">
        <v>163</v>
      </c>
      <c r="C201">
        <v>69</v>
      </c>
    </row>
    <row r="202" spans="1:3" x14ac:dyDescent="0.25">
      <c r="A202" t="s">
        <v>735</v>
      </c>
      <c r="B202" t="s">
        <v>122</v>
      </c>
      <c r="C202">
        <v>56</v>
      </c>
    </row>
    <row r="203" spans="1:3" x14ac:dyDescent="0.25">
      <c r="A203" t="s">
        <v>735</v>
      </c>
      <c r="B203" t="s">
        <v>716</v>
      </c>
      <c r="C203">
        <v>131</v>
      </c>
    </row>
    <row r="204" spans="1:3" x14ac:dyDescent="0.25">
      <c r="A204" t="s">
        <v>735</v>
      </c>
      <c r="B204" t="s">
        <v>717</v>
      </c>
      <c r="C204">
        <v>655</v>
      </c>
    </row>
    <row r="205" spans="1:3" x14ac:dyDescent="0.25">
      <c r="A205" t="s">
        <v>735</v>
      </c>
      <c r="B205" t="s">
        <v>675</v>
      </c>
      <c r="C205">
        <v>20</v>
      </c>
    </row>
    <row r="206" spans="1:3" x14ac:dyDescent="0.25">
      <c r="A206" t="s">
        <v>735</v>
      </c>
      <c r="B206" t="s">
        <v>676</v>
      </c>
      <c r="C206">
        <v>95</v>
      </c>
    </row>
    <row r="207" spans="1:3" x14ac:dyDescent="0.25">
      <c r="A207" t="s">
        <v>735</v>
      </c>
      <c r="B207" t="s">
        <v>677</v>
      </c>
      <c r="C207">
        <v>453</v>
      </c>
    </row>
    <row r="208" spans="1:3" x14ac:dyDescent="0.25">
      <c r="A208" t="s">
        <v>735</v>
      </c>
      <c r="B208" t="s">
        <v>164</v>
      </c>
      <c r="C208">
        <v>42</v>
      </c>
    </row>
    <row r="209" spans="1:3" x14ac:dyDescent="0.25">
      <c r="A209" t="s">
        <v>735</v>
      </c>
      <c r="B209" t="s">
        <v>123</v>
      </c>
      <c r="C209">
        <v>333</v>
      </c>
    </row>
    <row r="210" spans="1:3" x14ac:dyDescent="0.25">
      <c r="A210" t="s">
        <v>735</v>
      </c>
      <c r="B210" t="s">
        <v>317</v>
      </c>
      <c r="C210">
        <v>29</v>
      </c>
    </row>
    <row r="211" spans="1:3" x14ac:dyDescent="0.25">
      <c r="A211" t="s">
        <v>735</v>
      </c>
      <c r="B211" t="s">
        <v>318</v>
      </c>
      <c r="C211">
        <v>80</v>
      </c>
    </row>
    <row r="212" spans="1:3" x14ac:dyDescent="0.25">
      <c r="A212" t="s">
        <v>735</v>
      </c>
      <c r="B212" t="s">
        <v>165</v>
      </c>
      <c r="C212">
        <v>109</v>
      </c>
    </row>
    <row r="213" spans="1:3" x14ac:dyDescent="0.25">
      <c r="A213" t="s">
        <v>735</v>
      </c>
      <c r="B213" t="s">
        <v>233</v>
      </c>
      <c r="C213">
        <v>66</v>
      </c>
    </row>
    <row r="214" spans="1:3" x14ac:dyDescent="0.25">
      <c r="A214" t="s">
        <v>735</v>
      </c>
      <c r="B214" t="s">
        <v>235</v>
      </c>
      <c r="C214">
        <v>467</v>
      </c>
    </row>
    <row r="215" spans="1:3" x14ac:dyDescent="0.25">
      <c r="A215" t="s">
        <v>735</v>
      </c>
      <c r="B215" t="s">
        <v>124</v>
      </c>
      <c r="C215">
        <v>10</v>
      </c>
    </row>
    <row r="216" spans="1:3" x14ac:dyDescent="0.25">
      <c r="A216" t="s">
        <v>735</v>
      </c>
      <c r="B216" t="s">
        <v>221</v>
      </c>
      <c r="C216">
        <v>15</v>
      </c>
    </row>
    <row r="217" spans="1:3" x14ac:dyDescent="0.25">
      <c r="A217" t="s">
        <v>735</v>
      </c>
      <c r="B217" t="s">
        <v>254</v>
      </c>
      <c r="C217">
        <v>11</v>
      </c>
    </row>
    <row r="218" spans="1:3" x14ac:dyDescent="0.25">
      <c r="A218" t="s">
        <v>735</v>
      </c>
      <c r="B218" t="s">
        <v>319</v>
      </c>
      <c r="C218">
        <v>420</v>
      </c>
    </row>
    <row r="219" spans="1:3" x14ac:dyDescent="0.25">
      <c r="A219" t="s">
        <v>735</v>
      </c>
      <c r="B219" t="s">
        <v>245</v>
      </c>
      <c r="C219">
        <v>4</v>
      </c>
    </row>
    <row r="220" spans="1:3" x14ac:dyDescent="0.25">
      <c r="A220" t="s">
        <v>735</v>
      </c>
      <c r="B220" t="s">
        <v>246</v>
      </c>
      <c r="C220">
        <v>427</v>
      </c>
    </row>
    <row r="221" spans="1:3" x14ac:dyDescent="0.25">
      <c r="A221" t="s">
        <v>735</v>
      </c>
      <c r="B221" t="s">
        <v>647</v>
      </c>
      <c r="C221">
        <v>14</v>
      </c>
    </row>
    <row r="222" spans="1:3" x14ac:dyDescent="0.25">
      <c r="A222" t="s">
        <v>735</v>
      </c>
      <c r="B222" t="s">
        <v>678</v>
      </c>
      <c r="C222">
        <v>61</v>
      </c>
    </row>
    <row r="223" spans="1:3" x14ac:dyDescent="0.25">
      <c r="A223" t="s">
        <v>735</v>
      </c>
      <c r="B223" t="s">
        <v>265</v>
      </c>
      <c r="C223">
        <v>3</v>
      </c>
    </row>
    <row r="224" spans="1:3" x14ac:dyDescent="0.25">
      <c r="A224" t="s">
        <v>735</v>
      </c>
      <c r="B224" t="s">
        <v>56</v>
      </c>
      <c r="C224">
        <v>2</v>
      </c>
    </row>
    <row r="225" spans="1:3" x14ac:dyDescent="0.25">
      <c r="A225" t="s">
        <v>735</v>
      </c>
      <c r="B225" s="2" t="s">
        <v>290</v>
      </c>
      <c r="C225">
        <v>14</v>
      </c>
    </row>
    <row r="226" spans="1:3" x14ac:dyDescent="0.25">
      <c r="A226" t="s">
        <v>735</v>
      </c>
      <c r="B226" t="s">
        <v>291</v>
      </c>
      <c r="C226">
        <v>158</v>
      </c>
    </row>
    <row r="227" spans="1:3" x14ac:dyDescent="0.25">
      <c r="A227" t="s">
        <v>735</v>
      </c>
      <c r="B227" t="s">
        <v>292</v>
      </c>
      <c r="C227">
        <v>7</v>
      </c>
    </row>
    <row r="228" spans="1:3" x14ac:dyDescent="0.25">
      <c r="A228" t="s">
        <v>735</v>
      </c>
      <c r="B228" t="s">
        <v>664</v>
      </c>
      <c r="C228">
        <v>2</v>
      </c>
    </row>
    <row r="229" spans="1:3" x14ac:dyDescent="0.25">
      <c r="A229" t="s">
        <v>735</v>
      </c>
      <c r="B229" t="s">
        <v>293</v>
      </c>
      <c r="C229">
        <v>230</v>
      </c>
    </row>
    <row r="230" spans="1:3" x14ac:dyDescent="0.25">
      <c r="A230" t="s">
        <v>735</v>
      </c>
      <c r="B230" t="s">
        <v>125</v>
      </c>
      <c r="C230">
        <v>8</v>
      </c>
    </row>
    <row r="231" spans="1:3" x14ac:dyDescent="0.25">
      <c r="A231" t="s">
        <v>735</v>
      </c>
      <c r="B231" t="s">
        <v>127</v>
      </c>
      <c r="C231">
        <v>8</v>
      </c>
    </row>
    <row r="232" spans="1:3" x14ac:dyDescent="0.25">
      <c r="A232" t="s">
        <v>735</v>
      </c>
      <c r="B232" t="s">
        <v>129</v>
      </c>
      <c r="C232">
        <v>124</v>
      </c>
    </row>
    <row r="233" spans="1:3" x14ac:dyDescent="0.25">
      <c r="A233" t="s">
        <v>735</v>
      </c>
      <c r="B233" t="s">
        <v>320</v>
      </c>
      <c r="C233">
        <v>230</v>
      </c>
    </row>
    <row r="234" spans="1:3" x14ac:dyDescent="0.25">
      <c r="A234" t="s">
        <v>735</v>
      </c>
      <c r="B234" t="s">
        <v>57</v>
      </c>
      <c r="C234">
        <v>2</v>
      </c>
    </row>
    <row r="235" spans="1:3" x14ac:dyDescent="0.25">
      <c r="A235" t="s">
        <v>735</v>
      </c>
      <c r="B235" t="s">
        <v>321</v>
      </c>
      <c r="C235">
        <v>619518</v>
      </c>
    </row>
    <row r="236" spans="1:3" x14ac:dyDescent="0.25">
      <c r="A236" t="s">
        <v>735</v>
      </c>
      <c r="B236" t="s">
        <v>34</v>
      </c>
      <c r="C236">
        <v>40</v>
      </c>
    </row>
    <row r="237" spans="1:3" x14ac:dyDescent="0.25">
      <c r="A237" t="s">
        <v>735</v>
      </c>
      <c r="B237" t="s">
        <v>35</v>
      </c>
      <c r="C237">
        <v>4</v>
      </c>
    </row>
    <row r="238" spans="1:3" x14ac:dyDescent="0.25">
      <c r="A238" t="s">
        <v>735</v>
      </c>
      <c r="B238" t="s">
        <v>621</v>
      </c>
      <c r="C238">
        <v>230</v>
      </c>
    </row>
    <row r="239" spans="1:3" x14ac:dyDescent="0.25">
      <c r="A239" t="s">
        <v>735</v>
      </c>
      <c r="B239" t="s">
        <v>59</v>
      </c>
      <c r="C239">
        <v>114</v>
      </c>
    </row>
    <row r="240" spans="1:3" x14ac:dyDescent="0.25">
      <c r="A240" t="s">
        <v>735</v>
      </c>
      <c r="B240" t="s">
        <v>131</v>
      </c>
      <c r="C240">
        <v>84</v>
      </c>
    </row>
    <row r="241" spans="1:3" x14ac:dyDescent="0.25">
      <c r="A241" t="s">
        <v>735</v>
      </c>
      <c r="B241" t="s">
        <v>60</v>
      </c>
      <c r="C241">
        <v>141</v>
      </c>
    </row>
    <row r="242" spans="1:3" x14ac:dyDescent="0.25">
      <c r="A242" t="s">
        <v>735</v>
      </c>
      <c r="B242" t="s">
        <v>61</v>
      </c>
      <c r="C242">
        <v>1411</v>
      </c>
    </row>
    <row r="243" spans="1:3" x14ac:dyDescent="0.25">
      <c r="A243" t="s">
        <v>735</v>
      </c>
      <c r="B243" t="s">
        <v>64</v>
      </c>
      <c r="C243">
        <v>57</v>
      </c>
    </row>
    <row r="244" spans="1:3" x14ac:dyDescent="0.25">
      <c r="A244" t="s">
        <v>735</v>
      </c>
      <c r="B244" t="s">
        <v>66</v>
      </c>
      <c r="C244">
        <v>76347</v>
      </c>
    </row>
    <row r="245" spans="1:3" x14ac:dyDescent="0.25">
      <c r="A245" t="s">
        <v>735</v>
      </c>
      <c r="B245" t="s">
        <v>166</v>
      </c>
      <c r="C245">
        <v>2</v>
      </c>
    </row>
    <row r="246" spans="1:3" x14ac:dyDescent="0.25">
      <c r="A246" t="s">
        <v>735</v>
      </c>
      <c r="B246" t="s">
        <v>167</v>
      </c>
      <c r="C246">
        <v>17</v>
      </c>
    </row>
    <row r="247" spans="1:3" x14ac:dyDescent="0.25">
      <c r="A247" t="s">
        <v>735</v>
      </c>
      <c r="B247" t="s">
        <v>247</v>
      </c>
      <c r="C247">
        <v>33</v>
      </c>
    </row>
    <row r="248" spans="1:3" x14ac:dyDescent="0.25">
      <c r="A248" t="s">
        <v>735</v>
      </c>
      <c r="B248" t="s">
        <v>248</v>
      </c>
      <c r="C248">
        <v>2</v>
      </c>
    </row>
    <row r="249" spans="1:3" x14ac:dyDescent="0.25">
      <c r="A249" t="s">
        <v>735</v>
      </c>
      <c r="B249" t="s">
        <v>92</v>
      </c>
      <c r="C249">
        <v>11</v>
      </c>
    </row>
    <row r="250" spans="1:3" x14ac:dyDescent="0.25">
      <c r="A250" t="s">
        <v>735</v>
      </c>
      <c r="B250" t="s">
        <v>680</v>
      </c>
      <c r="C250">
        <v>33</v>
      </c>
    </row>
    <row r="251" spans="1:3" x14ac:dyDescent="0.25">
      <c r="A251" t="s">
        <v>735</v>
      </c>
      <c r="B251" t="s">
        <v>249</v>
      </c>
      <c r="C251">
        <v>126</v>
      </c>
    </row>
    <row r="252" spans="1:3" x14ac:dyDescent="0.25">
      <c r="A252" t="s">
        <v>735</v>
      </c>
      <c r="B252" t="s">
        <v>648</v>
      </c>
      <c r="C252">
        <v>4</v>
      </c>
    </row>
    <row r="253" spans="1:3" x14ac:dyDescent="0.25">
      <c r="A253" t="s">
        <v>735</v>
      </c>
      <c r="B253" t="s">
        <v>250</v>
      </c>
      <c r="C253">
        <v>2</v>
      </c>
    </row>
    <row r="254" spans="1:3" x14ac:dyDescent="0.25">
      <c r="A254" t="s">
        <v>735</v>
      </c>
      <c r="B254" t="s">
        <v>251</v>
      </c>
      <c r="C254">
        <v>138</v>
      </c>
    </row>
    <row r="255" spans="1:3" x14ac:dyDescent="0.25">
      <c r="A255" t="s">
        <v>735</v>
      </c>
      <c r="B255" t="s">
        <v>622</v>
      </c>
      <c r="C255">
        <v>35</v>
      </c>
    </row>
    <row r="256" spans="1:3" x14ac:dyDescent="0.25">
      <c r="A256" t="s">
        <v>735</v>
      </c>
      <c r="B256" t="s">
        <v>649</v>
      </c>
      <c r="C256">
        <v>5</v>
      </c>
    </row>
    <row r="257" spans="1:3" x14ac:dyDescent="0.25">
      <c r="A257" t="s">
        <v>735</v>
      </c>
      <c r="B257" t="s">
        <v>650</v>
      </c>
      <c r="C257">
        <v>24</v>
      </c>
    </row>
    <row r="258" spans="1:3" x14ac:dyDescent="0.25">
      <c r="A258" t="s">
        <v>735</v>
      </c>
      <c r="B258" t="s">
        <v>133</v>
      </c>
      <c r="C258">
        <v>7</v>
      </c>
    </row>
    <row r="259" spans="1:3" x14ac:dyDescent="0.25">
      <c r="A259" t="s">
        <v>735</v>
      </c>
      <c r="B259" t="s">
        <v>134</v>
      </c>
      <c r="C259">
        <v>61</v>
      </c>
    </row>
    <row r="260" spans="1:3" x14ac:dyDescent="0.25">
      <c r="A260" t="s">
        <v>735</v>
      </c>
      <c r="B260" t="s">
        <v>294</v>
      </c>
      <c r="C260">
        <v>77</v>
      </c>
    </row>
    <row r="261" spans="1:3" x14ac:dyDescent="0.25">
      <c r="A261" t="s">
        <v>735</v>
      </c>
      <c r="B261" t="s">
        <v>295</v>
      </c>
      <c r="C261">
        <v>1374</v>
      </c>
    </row>
    <row r="262" spans="1:3" x14ac:dyDescent="0.25">
      <c r="A262" t="s">
        <v>735</v>
      </c>
      <c r="B262" t="s">
        <v>696</v>
      </c>
      <c r="C262">
        <v>923</v>
      </c>
    </row>
    <row r="263" spans="1:3" x14ac:dyDescent="0.25">
      <c r="A263" t="s">
        <v>735</v>
      </c>
      <c r="B263" t="s">
        <v>146</v>
      </c>
      <c r="C263">
        <v>43</v>
      </c>
    </row>
    <row r="264" spans="1:3" x14ac:dyDescent="0.25">
      <c r="A264" t="s">
        <v>735</v>
      </c>
      <c r="B264" t="s">
        <v>168</v>
      </c>
      <c r="C264">
        <v>156</v>
      </c>
    </row>
    <row r="265" spans="1:3" x14ac:dyDescent="0.25">
      <c r="A265" t="s">
        <v>735</v>
      </c>
      <c r="B265" t="s">
        <v>701</v>
      </c>
      <c r="C265">
        <v>760</v>
      </c>
    </row>
    <row r="266" spans="1:3" x14ac:dyDescent="0.25">
      <c r="A266" t="s">
        <v>735</v>
      </c>
      <c r="B266" t="s">
        <v>651</v>
      </c>
      <c r="C266">
        <v>2</v>
      </c>
    </row>
    <row r="267" spans="1:3" x14ac:dyDescent="0.25">
      <c r="A267" t="s">
        <v>735</v>
      </c>
      <c r="B267" t="s">
        <v>652</v>
      </c>
      <c r="C26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Ownership</vt:lpstr>
      <vt:lpstr>Sheet1</vt:lpstr>
      <vt:lpstr>Sheet2</vt:lpstr>
      <vt:lpstr>Sheet3</vt:lpstr>
      <vt:lpstr>Sheet2!June_2014</vt:lpstr>
      <vt:lpstr>Sheet3!June_2014LOC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Giang</cp:lastModifiedBy>
  <dcterms:created xsi:type="dcterms:W3CDTF">2016-04-07T22:27:55Z</dcterms:created>
  <dcterms:modified xsi:type="dcterms:W3CDTF">2016-04-08T03:55:52Z</dcterms:modified>
</cp:coreProperties>
</file>