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Sheet1!$A$1:$F$1454</definedName>
    <definedName name="March_2014" localSheetId="2">Sheet2!$A$1:$D$1453</definedName>
    <definedName name="March_2014LOC" localSheetId="3">Sheet3!$A$1:$C$312</definedName>
  </definedNames>
  <calcPr calcId="152511" concurrentCalc="0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27" i="4" l="1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69" i="4"/>
  <c r="AR127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69" i="4"/>
  <c r="AQ127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69" i="4"/>
  <c r="AO67" i="4"/>
  <c r="BU62" i="4"/>
  <c r="BT62" i="4"/>
  <c r="BS62" i="4"/>
  <c r="BR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BU61" i="4"/>
  <c r="BT61" i="4"/>
  <c r="BS61" i="4"/>
  <c r="BR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AZ61" i="4"/>
  <c r="AY61" i="4"/>
  <c r="AX61" i="4"/>
  <c r="AW61" i="4"/>
  <c r="AV61" i="4"/>
  <c r="AU61" i="4"/>
  <c r="AS61" i="4"/>
  <c r="AR61" i="4"/>
  <c r="AQ61" i="4"/>
  <c r="AP61" i="4"/>
  <c r="AO61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W60" i="4"/>
  <c r="AV60" i="4"/>
  <c r="AT60" i="4"/>
  <c r="AS60" i="4"/>
  <c r="AR60" i="4"/>
  <c r="AQ60" i="4"/>
  <c r="AP60" i="4"/>
  <c r="AO60" i="4"/>
  <c r="BU59" i="4"/>
  <c r="BT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BU58" i="4"/>
  <c r="BT58" i="4"/>
  <c r="BR58" i="4"/>
  <c r="BO58" i="4"/>
  <c r="BN58" i="4"/>
  <c r="BK58" i="4"/>
  <c r="BI58" i="4"/>
  <c r="BH58" i="4"/>
  <c r="BE58" i="4"/>
  <c r="BC58" i="4"/>
  <c r="BA58" i="4"/>
  <c r="AZ58" i="4"/>
  <c r="AX58" i="4"/>
  <c r="AW58" i="4"/>
  <c r="AV58" i="4"/>
  <c r="AT58" i="4"/>
  <c r="AQ58" i="4"/>
  <c r="AP58" i="4"/>
  <c r="BU57" i="4"/>
  <c r="BT57" i="4"/>
  <c r="BS57" i="4"/>
  <c r="BR57" i="4"/>
  <c r="BQ57" i="4"/>
  <c r="BP57" i="4"/>
  <c r="BO57" i="4"/>
  <c r="BN57" i="4"/>
  <c r="BM57" i="4"/>
  <c r="BL57" i="4"/>
  <c r="BK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BU56" i="4"/>
  <c r="BT56" i="4"/>
  <c r="BS56" i="4"/>
  <c r="BQ56" i="4"/>
  <c r="BO56" i="4"/>
  <c r="BN56" i="4"/>
  <c r="BL56" i="4"/>
  <c r="BK56" i="4"/>
  <c r="BJ56" i="4"/>
  <c r="BI56" i="4"/>
  <c r="BH56" i="4"/>
  <c r="BG56" i="4"/>
  <c r="BF56" i="4"/>
  <c r="BD56" i="4"/>
  <c r="BC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BU55" i="4"/>
  <c r="BT55" i="4"/>
  <c r="BO55" i="4"/>
  <c r="BL55" i="4"/>
  <c r="BK55" i="4"/>
  <c r="BJ55" i="4"/>
  <c r="BH55" i="4"/>
  <c r="BG55" i="4"/>
  <c r="BF55" i="4"/>
  <c r="BD55" i="4"/>
  <c r="BC55" i="4"/>
  <c r="BA55" i="4"/>
  <c r="AZ55" i="4"/>
  <c r="AY55" i="4"/>
  <c r="AW55" i="4"/>
  <c r="AV55" i="4"/>
  <c r="AU55" i="4"/>
  <c r="AT55" i="4"/>
  <c r="AS55" i="4"/>
  <c r="AR55" i="4"/>
  <c r="AQ55" i="4"/>
  <c r="AP55" i="4"/>
  <c r="AO55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O54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G53" i="4"/>
  <c r="BE53" i="4"/>
  <c r="BD53" i="4"/>
  <c r="BB53" i="4"/>
  <c r="BA53" i="4"/>
  <c r="AZ53" i="4"/>
  <c r="AW53" i="4"/>
  <c r="AU53" i="4"/>
  <c r="AT53" i="4"/>
  <c r="AS53" i="4"/>
  <c r="AR53" i="4"/>
  <c r="AQ53" i="4"/>
  <c r="AP53" i="4"/>
  <c r="AO53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G52" i="4"/>
  <c r="BF52" i="4"/>
  <c r="BD52" i="4"/>
  <c r="BC52" i="4"/>
  <c r="BB52" i="4"/>
  <c r="BA52" i="4"/>
  <c r="AZ52" i="4"/>
  <c r="AW52" i="4"/>
  <c r="AV52" i="4"/>
  <c r="AU52" i="4"/>
  <c r="AT52" i="4"/>
  <c r="AS52" i="4"/>
  <c r="AR52" i="4"/>
  <c r="AQ52" i="4"/>
  <c r="AP52" i="4"/>
  <c r="AO52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BU50" i="4"/>
  <c r="BT50" i="4"/>
  <c r="BS50" i="4"/>
  <c r="BR50" i="4"/>
  <c r="BQ50" i="4"/>
  <c r="BP50" i="4"/>
  <c r="BO50" i="4"/>
  <c r="BN50" i="4"/>
  <c r="BM50" i="4"/>
  <c r="BL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BU49" i="4"/>
  <c r="BT49" i="4"/>
  <c r="BS49" i="4"/>
  <c r="BR49" i="4"/>
  <c r="BQ49" i="4"/>
  <c r="BP49" i="4"/>
  <c r="BO49" i="4"/>
  <c r="BN49" i="4"/>
  <c r="BM49" i="4"/>
  <c r="BL49" i="4"/>
  <c r="BK49" i="4"/>
  <c r="BI49" i="4"/>
  <c r="BH49" i="4"/>
  <c r="BG49" i="4"/>
  <c r="BF49" i="4"/>
  <c r="BE49" i="4"/>
  <c r="BD49" i="4"/>
  <c r="BC49" i="4"/>
  <c r="BB49" i="4"/>
  <c r="BA49" i="4"/>
  <c r="AZ49" i="4"/>
  <c r="AW49" i="4"/>
  <c r="AV49" i="4"/>
  <c r="AT49" i="4"/>
  <c r="AS49" i="4"/>
  <c r="AR49" i="4"/>
  <c r="AQ49" i="4"/>
  <c r="AP49" i="4"/>
  <c r="AO49" i="4"/>
  <c r="BU48" i="4"/>
  <c r="BT48" i="4"/>
  <c r="BS48" i="4"/>
  <c r="BR48" i="4"/>
  <c r="BQ48" i="4"/>
  <c r="BP48" i="4"/>
  <c r="BN48" i="4"/>
  <c r="BM48" i="4"/>
  <c r="BL48" i="4"/>
  <c r="BJ48" i="4"/>
  <c r="BI48" i="4"/>
  <c r="BG48" i="4"/>
  <c r="BF48" i="4"/>
  <c r="BD48" i="4"/>
  <c r="BB48" i="4"/>
  <c r="BA48" i="4"/>
  <c r="AZ48" i="4"/>
  <c r="AU48" i="4"/>
  <c r="AT48" i="4"/>
  <c r="AR48" i="4"/>
  <c r="AP48" i="4"/>
  <c r="AO48" i="4"/>
  <c r="BU47" i="4"/>
  <c r="BT47" i="4"/>
  <c r="BS47" i="4"/>
  <c r="BR47" i="4"/>
  <c r="BQ47" i="4"/>
  <c r="BO47" i="4"/>
  <c r="BN47" i="4"/>
  <c r="BL47" i="4"/>
  <c r="BK47" i="4"/>
  <c r="BJ47" i="4"/>
  <c r="BH47" i="4"/>
  <c r="BG47" i="4"/>
  <c r="BF47" i="4"/>
  <c r="BE47" i="4"/>
  <c r="BD47" i="4"/>
  <c r="BB47" i="4"/>
  <c r="BA47" i="4"/>
  <c r="AZ47" i="4"/>
  <c r="AY47" i="4"/>
  <c r="AX47" i="4"/>
  <c r="AW47" i="4"/>
  <c r="AU47" i="4"/>
  <c r="AT47" i="4"/>
  <c r="AS47" i="4"/>
  <c r="AR47" i="4"/>
  <c r="AO47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G46" i="4"/>
  <c r="BF46" i="4"/>
  <c r="BE46" i="4"/>
  <c r="BD46" i="4"/>
  <c r="BB46" i="4"/>
  <c r="BA46" i="4"/>
  <c r="AZ46" i="4"/>
  <c r="AY46" i="4"/>
  <c r="AX46" i="4"/>
  <c r="AW46" i="4"/>
  <c r="AU46" i="4"/>
  <c r="AT46" i="4"/>
  <c r="AR46" i="4"/>
  <c r="AQ46" i="4"/>
  <c r="AP46" i="4"/>
  <c r="AO46" i="4"/>
  <c r="BU45" i="4"/>
  <c r="BT45" i="4"/>
  <c r="BS45" i="4"/>
  <c r="BR45" i="4"/>
  <c r="BQ45" i="4"/>
  <c r="BP45" i="4"/>
  <c r="BO45" i="4"/>
  <c r="BN45" i="4"/>
  <c r="BM45" i="4"/>
  <c r="BL45" i="4"/>
  <c r="BK45" i="4"/>
  <c r="BI45" i="4"/>
  <c r="BG45" i="4"/>
  <c r="BF45" i="4"/>
  <c r="BE45" i="4"/>
  <c r="BD45" i="4"/>
  <c r="BB45" i="4"/>
  <c r="BA45" i="4"/>
  <c r="AZ45" i="4"/>
  <c r="AW45" i="4"/>
  <c r="AV45" i="4"/>
  <c r="AU45" i="4"/>
  <c r="AT45" i="4"/>
  <c r="AS45" i="4"/>
  <c r="AR45" i="4"/>
  <c r="AQ45" i="4"/>
  <c r="AP45" i="4"/>
  <c r="AO45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G44" i="4"/>
  <c r="BF44" i="4"/>
  <c r="BE44" i="4"/>
  <c r="BD44" i="4"/>
  <c r="BC44" i="4"/>
  <c r="BA44" i="4"/>
  <c r="AZ44" i="4"/>
  <c r="AY44" i="4"/>
  <c r="AX44" i="4"/>
  <c r="AW44" i="4"/>
  <c r="AV44" i="4"/>
  <c r="AU44" i="4"/>
  <c r="AT44" i="4"/>
  <c r="AR44" i="4"/>
  <c r="AQ44" i="4"/>
  <c r="AP44" i="4"/>
  <c r="AO44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BU42" i="4"/>
  <c r="BT42" i="4"/>
  <c r="BS42" i="4"/>
  <c r="BR42" i="4"/>
  <c r="BQ42" i="4"/>
  <c r="BP42" i="4"/>
  <c r="BO42" i="4"/>
  <c r="BN42" i="4"/>
  <c r="BM42" i="4"/>
  <c r="BL42" i="4"/>
  <c r="BJ42" i="4"/>
  <c r="BI42" i="4"/>
  <c r="BH42" i="4"/>
  <c r="BG42" i="4"/>
  <c r="BF42" i="4"/>
  <c r="BD42" i="4"/>
  <c r="BB42" i="4"/>
  <c r="BA42" i="4"/>
  <c r="AZ42" i="4"/>
  <c r="AY42" i="4"/>
  <c r="AX42" i="4"/>
  <c r="AW42" i="4"/>
  <c r="AV42" i="4"/>
  <c r="AU42" i="4"/>
  <c r="AT42" i="4"/>
  <c r="AR42" i="4"/>
  <c r="AQ42" i="4"/>
  <c r="AP42" i="4"/>
  <c r="AO42" i="4"/>
  <c r="BU41" i="4"/>
  <c r="BT41" i="4"/>
  <c r="BS41" i="4"/>
  <c r="BR41" i="4"/>
  <c r="BQ41" i="4"/>
  <c r="BO41" i="4"/>
  <c r="BN41" i="4"/>
  <c r="BM41" i="4"/>
  <c r="BL41" i="4"/>
  <c r="BK41" i="4"/>
  <c r="BJ41" i="4"/>
  <c r="BG41" i="4"/>
  <c r="BF41" i="4"/>
  <c r="BD41" i="4"/>
  <c r="BC41" i="4"/>
  <c r="BA41" i="4"/>
  <c r="AZ41" i="4"/>
  <c r="AX41" i="4"/>
  <c r="AW41" i="4"/>
  <c r="AV41" i="4"/>
  <c r="AU41" i="4"/>
  <c r="AT41" i="4"/>
  <c r="AS41" i="4"/>
  <c r="AR41" i="4"/>
  <c r="AP41" i="4"/>
  <c r="AO41" i="4"/>
  <c r="BU40" i="4"/>
  <c r="BT40" i="4"/>
  <c r="BR40" i="4"/>
  <c r="BQ40" i="4"/>
  <c r="BP40" i="4"/>
  <c r="BO40" i="4"/>
  <c r="BN40" i="4"/>
  <c r="BL40" i="4"/>
  <c r="BK40" i="4"/>
  <c r="BJ40" i="4"/>
  <c r="BH40" i="4"/>
  <c r="BG40" i="4"/>
  <c r="BE40" i="4"/>
  <c r="BD40" i="4"/>
  <c r="BC40" i="4"/>
  <c r="BA40" i="4"/>
  <c r="AZ40" i="4"/>
  <c r="AX40" i="4"/>
  <c r="AW40" i="4"/>
  <c r="AV40" i="4"/>
  <c r="AU40" i="4"/>
  <c r="AT40" i="4"/>
  <c r="AR40" i="4"/>
  <c r="AQ40" i="4"/>
  <c r="AP40" i="4"/>
  <c r="AO40" i="4"/>
  <c r="BU39" i="4"/>
  <c r="BT39" i="4"/>
  <c r="BS39" i="4"/>
  <c r="BR39" i="4"/>
  <c r="BQ39" i="4"/>
  <c r="BP39" i="4"/>
  <c r="BO39" i="4"/>
  <c r="BN39" i="4"/>
  <c r="BM39" i="4"/>
  <c r="BL39" i="4"/>
  <c r="BJ39" i="4"/>
  <c r="BI39" i="4"/>
  <c r="BG39" i="4"/>
  <c r="BF39" i="4"/>
  <c r="BD39" i="4"/>
  <c r="BC39" i="4"/>
  <c r="BB39" i="4"/>
  <c r="AZ39" i="4"/>
  <c r="AW39" i="4"/>
  <c r="AV39" i="4"/>
  <c r="AT39" i="4"/>
  <c r="AS39" i="4"/>
  <c r="AR39" i="4"/>
  <c r="AQ39" i="4"/>
  <c r="AP39" i="4"/>
  <c r="AO39" i="4"/>
  <c r="BU38" i="4"/>
  <c r="BT38" i="4"/>
  <c r="BR38" i="4"/>
  <c r="BQ38" i="4"/>
  <c r="BP38" i="4"/>
  <c r="BO38" i="4"/>
  <c r="BN38" i="4"/>
  <c r="BM38" i="4"/>
  <c r="BL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BU37" i="4"/>
  <c r="BT37" i="4"/>
  <c r="BS37" i="4"/>
  <c r="BR37" i="4"/>
  <c r="BP37" i="4"/>
  <c r="BO37" i="4"/>
  <c r="BM37" i="4"/>
  <c r="BL37" i="4"/>
  <c r="BJ37" i="4"/>
  <c r="BG37" i="4"/>
  <c r="BF37" i="4"/>
  <c r="BE37" i="4"/>
  <c r="BD37" i="4"/>
  <c r="BC37" i="4"/>
  <c r="AZ37" i="4"/>
  <c r="AX37" i="4"/>
  <c r="AW37" i="4"/>
  <c r="AV37" i="4"/>
  <c r="AT37" i="4"/>
  <c r="AR37" i="4"/>
  <c r="AP37" i="4"/>
  <c r="AO37" i="4"/>
  <c r="BU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BU35" i="4"/>
  <c r="BT35" i="4"/>
  <c r="BS35" i="4"/>
  <c r="BR35" i="4"/>
  <c r="BQ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BU34" i="4"/>
  <c r="BT34" i="4"/>
  <c r="BS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A34" i="4"/>
  <c r="AZ34" i="4"/>
  <c r="AX34" i="4"/>
  <c r="AW34" i="4"/>
  <c r="AV34" i="4"/>
  <c r="AU34" i="4"/>
  <c r="AT34" i="4"/>
  <c r="AS34" i="4"/>
  <c r="AR34" i="4"/>
  <c r="AQ34" i="4"/>
  <c r="AP34" i="4"/>
  <c r="AO34" i="4"/>
  <c r="BU33" i="4"/>
  <c r="BT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A33" i="4"/>
  <c r="AZ33" i="4"/>
  <c r="AY33" i="4"/>
  <c r="AW33" i="4"/>
  <c r="AV33" i="4"/>
  <c r="AU33" i="4"/>
  <c r="AT33" i="4"/>
  <c r="AS33" i="4"/>
  <c r="AR33" i="4"/>
  <c r="AO33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O32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Y31" i="4"/>
  <c r="AX31" i="4"/>
  <c r="AW31" i="4"/>
  <c r="AV31" i="4"/>
  <c r="AT31" i="4"/>
  <c r="AS31" i="4"/>
  <c r="AR31" i="4"/>
  <c r="AQ31" i="4"/>
  <c r="AP31" i="4"/>
  <c r="AO31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H30" i="4"/>
  <c r="BG30" i="4"/>
  <c r="BF30" i="4"/>
  <c r="BE30" i="4"/>
  <c r="BD30" i="4"/>
  <c r="BC30" i="4"/>
  <c r="BB30" i="4"/>
  <c r="BA30" i="4"/>
  <c r="AZ30" i="4"/>
  <c r="AX30" i="4"/>
  <c r="AW30" i="4"/>
  <c r="AV30" i="4"/>
  <c r="AU30" i="4"/>
  <c r="AT30" i="4"/>
  <c r="AS30" i="4"/>
  <c r="AR30" i="4"/>
  <c r="AQ30" i="4"/>
  <c r="AP30" i="4"/>
  <c r="AO30" i="4"/>
  <c r="BU29" i="4"/>
  <c r="BT29" i="4"/>
  <c r="BS29" i="4"/>
  <c r="BQ29" i="4"/>
  <c r="BP29" i="4"/>
  <c r="BO29" i="4"/>
  <c r="BN29" i="4"/>
  <c r="BL29" i="4"/>
  <c r="BK29" i="4"/>
  <c r="BJ29" i="4"/>
  <c r="BH29" i="4"/>
  <c r="BG29" i="4"/>
  <c r="BE29" i="4"/>
  <c r="BD29" i="4"/>
  <c r="BC29" i="4"/>
  <c r="BB29" i="4"/>
  <c r="BA29" i="4"/>
  <c r="AZ29" i="4"/>
  <c r="AY29" i="4"/>
  <c r="AX29" i="4"/>
  <c r="AW29" i="4"/>
  <c r="AV29" i="4"/>
  <c r="AT29" i="4"/>
  <c r="AS29" i="4"/>
  <c r="AR29" i="4"/>
  <c r="AQ29" i="4"/>
  <c r="AP29" i="4"/>
  <c r="AO29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BU27" i="4"/>
  <c r="BT27" i="4"/>
  <c r="BS27" i="4"/>
  <c r="BR27" i="4"/>
  <c r="BQ27" i="4"/>
  <c r="BP27" i="4"/>
  <c r="BO27" i="4"/>
  <c r="BN27" i="4"/>
  <c r="BM27" i="4"/>
  <c r="BL27" i="4"/>
  <c r="BK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BU26" i="4"/>
  <c r="BT26" i="4"/>
  <c r="BS26" i="4"/>
  <c r="BP26" i="4"/>
  <c r="BO26" i="4"/>
  <c r="BN26" i="4"/>
  <c r="BL26" i="4"/>
  <c r="BK26" i="4"/>
  <c r="BI26" i="4"/>
  <c r="BH26" i="4"/>
  <c r="BG26" i="4"/>
  <c r="BF26" i="4"/>
  <c r="BE26" i="4"/>
  <c r="BD26" i="4"/>
  <c r="BC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BU25" i="4"/>
  <c r="BT25" i="4"/>
  <c r="BR25" i="4"/>
  <c r="BQ25" i="4"/>
  <c r="BP25" i="4"/>
  <c r="BO25" i="4"/>
  <c r="BN25" i="4"/>
  <c r="BL25" i="4"/>
  <c r="BK25" i="4"/>
  <c r="BH25" i="4"/>
  <c r="BG25" i="4"/>
  <c r="BF25" i="4"/>
  <c r="BE25" i="4"/>
  <c r="BD25" i="4"/>
  <c r="BC25" i="4"/>
  <c r="BA25" i="4"/>
  <c r="AZ25" i="4"/>
  <c r="AX25" i="4"/>
  <c r="AW25" i="4"/>
  <c r="AV25" i="4"/>
  <c r="AT25" i="4"/>
  <c r="AS25" i="4"/>
  <c r="AR25" i="4"/>
  <c r="AP25" i="4"/>
  <c r="AO25" i="4"/>
  <c r="BU24" i="4"/>
  <c r="BT24" i="4"/>
  <c r="BS24" i="4"/>
  <c r="BR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X24" i="4"/>
  <c r="AW24" i="4"/>
  <c r="AV24" i="4"/>
  <c r="AU24" i="4"/>
  <c r="AT24" i="4"/>
  <c r="AS24" i="4"/>
  <c r="AR24" i="4"/>
  <c r="AQ24" i="4"/>
  <c r="AP24" i="4"/>
  <c r="AO24" i="4"/>
  <c r="BU23" i="4"/>
  <c r="BT23" i="4"/>
  <c r="BS23" i="4"/>
  <c r="BR23" i="4"/>
  <c r="BQ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BU21" i="4"/>
  <c r="BT21" i="4"/>
  <c r="BS21" i="4"/>
  <c r="BR21" i="4"/>
  <c r="BQ21" i="4"/>
  <c r="BP21" i="4"/>
  <c r="BO21" i="4"/>
  <c r="BN21" i="4"/>
  <c r="BM21" i="4"/>
  <c r="BL21" i="4"/>
  <c r="BJ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BU20" i="4"/>
  <c r="BT20" i="4"/>
  <c r="BR20" i="4"/>
  <c r="BQ20" i="4"/>
  <c r="BO20" i="4"/>
  <c r="BN20" i="4"/>
  <c r="BL20" i="4"/>
  <c r="BK20" i="4"/>
  <c r="BI20" i="4"/>
  <c r="BH20" i="4"/>
  <c r="BG20" i="4"/>
  <c r="BF20" i="4"/>
  <c r="BE20" i="4"/>
  <c r="BD20" i="4"/>
  <c r="BC20" i="4"/>
  <c r="BA20" i="4"/>
  <c r="AZ20" i="4"/>
  <c r="AY20" i="4"/>
  <c r="AX20" i="4"/>
  <c r="AW20" i="4"/>
  <c r="AV20" i="4"/>
  <c r="AT20" i="4"/>
  <c r="AS20" i="4"/>
  <c r="AR20" i="4"/>
  <c r="AQ20" i="4"/>
  <c r="AP20" i="4"/>
  <c r="AO20" i="4"/>
  <c r="BU19" i="4"/>
  <c r="BT19" i="4"/>
  <c r="BS19" i="4"/>
  <c r="BR19" i="4"/>
  <c r="BQ19" i="4"/>
  <c r="BP19" i="4"/>
  <c r="BO19" i="4"/>
  <c r="BN19" i="4"/>
  <c r="BM19" i="4"/>
  <c r="BL19" i="4"/>
  <c r="BK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BU18" i="4"/>
  <c r="BT18" i="4"/>
  <c r="BS18" i="4"/>
  <c r="BR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BU17" i="4"/>
  <c r="BT17" i="4"/>
  <c r="BS17" i="4"/>
  <c r="BR17" i="4"/>
  <c r="BQ17" i="4"/>
  <c r="BO17" i="4"/>
  <c r="BN17" i="4"/>
  <c r="BM17" i="4"/>
  <c r="BL17" i="4"/>
  <c r="BK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BU16" i="4"/>
  <c r="BT16" i="4"/>
  <c r="BS16" i="4"/>
  <c r="BQ16" i="4"/>
  <c r="BP16" i="4"/>
  <c r="BO16" i="4"/>
  <c r="BN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BU15" i="4"/>
  <c r="BT15" i="4"/>
  <c r="BS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BU14" i="4"/>
  <c r="BT14" i="4"/>
  <c r="BS14" i="4"/>
  <c r="BR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BU13" i="4"/>
  <c r="BT13" i="4"/>
  <c r="BS13" i="4"/>
  <c r="BR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BU12" i="4"/>
  <c r="BT12" i="4"/>
  <c r="BO12" i="4"/>
  <c r="BN12" i="4"/>
  <c r="BL12" i="4"/>
  <c r="BJ12" i="4"/>
  <c r="BH12" i="4"/>
  <c r="BG12" i="4"/>
  <c r="BF12" i="4"/>
  <c r="BA12" i="4"/>
  <c r="AZ12" i="4"/>
  <c r="AX12" i="4"/>
  <c r="AW12" i="4"/>
  <c r="AT12" i="4"/>
  <c r="AR12" i="4"/>
  <c r="AP12" i="4"/>
  <c r="BU11" i="4"/>
  <c r="BT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BU10" i="4"/>
  <c r="BT10" i="4"/>
  <c r="BR10" i="4"/>
  <c r="BP10" i="4"/>
  <c r="BO10" i="4"/>
  <c r="BN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BU9" i="4"/>
  <c r="BT9" i="4"/>
  <c r="BS9" i="4"/>
  <c r="BR9" i="4"/>
  <c r="BQ9" i="4"/>
  <c r="BP9" i="4"/>
  <c r="BO9" i="4"/>
  <c r="BN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BU8" i="4"/>
  <c r="BT8" i="4"/>
  <c r="BS8" i="4"/>
  <c r="BR8" i="4"/>
  <c r="BQ8" i="4"/>
  <c r="BP8" i="4"/>
  <c r="BO8" i="4"/>
  <c r="BN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BU7" i="4"/>
  <c r="BT7" i="4"/>
  <c r="BQ7" i="4"/>
  <c r="BO7" i="4"/>
  <c r="BN7" i="4"/>
  <c r="BL7" i="4"/>
  <c r="BK7" i="4"/>
  <c r="BH7" i="4"/>
  <c r="BG7" i="4"/>
  <c r="BF7" i="4"/>
  <c r="BA7" i="4"/>
  <c r="AZ7" i="4"/>
  <c r="AX7" i="4"/>
  <c r="AW7" i="4"/>
  <c r="AU7" i="4"/>
  <c r="AT7" i="4"/>
  <c r="AR7" i="4"/>
  <c r="AQ7" i="4"/>
  <c r="AO7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Y6" i="4"/>
  <c r="AX6" i="4"/>
  <c r="AW6" i="4"/>
  <c r="AV6" i="4"/>
  <c r="AU6" i="4"/>
  <c r="AT6" i="4"/>
  <c r="AS6" i="4"/>
  <c r="AR6" i="4"/>
  <c r="AQ6" i="4"/>
  <c r="AP6" i="4"/>
  <c r="AO6" i="4"/>
  <c r="BT5" i="4"/>
  <c r="BR5" i="4"/>
  <c r="BQ5" i="4"/>
  <c r="BO5" i="4"/>
  <c r="BN5" i="4"/>
  <c r="BL5" i="4"/>
  <c r="BK5" i="4"/>
  <c r="BJ5" i="4"/>
  <c r="BH5" i="4"/>
  <c r="BG5" i="4"/>
  <c r="BF5" i="4"/>
  <c r="BE5" i="4"/>
  <c r="BD5" i="4"/>
  <c r="BC5" i="4"/>
  <c r="BB5" i="4"/>
  <c r="BA5" i="4"/>
  <c r="AY5" i="4"/>
  <c r="AX5" i="4"/>
  <c r="AW5" i="4"/>
  <c r="AV5" i="4"/>
  <c r="AT5" i="4"/>
  <c r="AS5" i="4"/>
  <c r="AR5" i="4"/>
  <c r="AQ5" i="4"/>
  <c r="AO5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E2" i="1"/>
  <c r="E4" i="1"/>
  <c r="E5" i="1"/>
  <c r="E8" i="1"/>
  <c r="E9" i="1"/>
  <c r="E10" i="1"/>
  <c r="F10" i="1"/>
  <c r="E12" i="1"/>
  <c r="E13" i="1"/>
  <c r="E16" i="1"/>
  <c r="E17" i="1"/>
  <c r="E18" i="1"/>
  <c r="F18" i="1"/>
  <c r="E20" i="1"/>
  <c r="E21" i="1"/>
  <c r="E22" i="1"/>
  <c r="E24" i="1"/>
  <c r="E25" i="1"/>
  <c r="E26" i="1"/>
  <c r="F26" i="1"/>
  <c r="E28" i="1"/>
  <c r="E29" i="1"/>
  <c r="E35" i="1"/>
  <c r="E36" i="1"/>
  <c r="E40" i="1"/>
  <c r="E41" i="1"/>
  <c r="E42" i="1"/>
  <c r="F42" i="1"/>
  <c r="E44" i="1"/>
  <c r="E45" i="1"/>
  <c r="E46" i="1"/>
  <c r="E48" i="1"/>
  <c r="E49" i="1"/>
  <c r="E50" i="1"/>
  <c r="F50" i="1"/>
  <c r="E52" i="1"/>
  <c r="E57" i="1"/>
  <c r="E58" i="1"/>
  <c r="E59" i="1"/>
  <c r="E60" i="1"/>
  <c r="F60" i="1"/>
  <c r="E61" i="1"/>
  <c r="E64" i="1"/>
  <c r="E65" i="1"/>
  <c r="E66" i="1"/>
  <c r="E67" i="1"/>
  <c r="E69" i="1"/>
  <c r="E73" i="1"/>
  <c r="E77" i="1"/>
  <c r="E78" i="1"/>
  <c r="E79" i="1"/>
  <c r="E82" i="1"/>
  <c r="E83" i="1"/>
  <c r="E84" i="1"/>
  <c r="E85" i="1"/>
  <c r="E86" i="1"/>
  <c r="E89" i="1"/>
  <c r="E90" i="1"/>
  <c r="E95" i="1"/>
  <c r="E96" i="1"/>
  <c r="E97" i="1"/>
  <c r="E99" i="1"/>
  <c r="E100" i="1"/>
  <c r="E101" i="1"/>
  <c r="F101" i="1"/>
  <c r="E103" i="1"/>
  <c r="E107" i="1"/>
  <c r="E111" i="1"/>
  <c r="E112" i="1"/>
  <c r="E115" i="1"/>
  <c r="E116" i="1"/>
  <c r="E117" i="1"/>
  <c r="E119" i="1"/>
  <c r="E120" i="1"/>
  <c r="E121" i="1"/>
  <c r="E124" i="1"/>
  <c r="E125" i="1"/>
  <c r="E126" i="1"/>
  <c r="E128" i="1"/>
  <c r="E134" i="1"/>
  <c r="E135" i="1"/>
  <c r="E140" i="1"/>
  <c r="E141" i="1"/>
  <c r="E142" i="1"/>
  <c r="F142" i="1"/>
  <c r="E144" i="1"/>
  <c r="E145" i="1"/>
  <c r="E146" i="1"/>
  <c r="E148" i="1"/>
  <c r="E149" i="1"/>
  <c r="E150" i="1"/>
  <c r="E154" i="1"/>
  <c r="E155" i="1"/>
  <c r="E156" i="1"/>
  <c r="E157" i="1"/>
  <c r="E158" i="1"/>
  <c r="E160" i="1"/>
  <c r="E161" i="1"/>
  <c r="E162" i="1"/>
  <c r="F162" i="1"/>
  <c r="E163" i="1"/>
  <c r="F163" i="1"/>
  <c r="E165" i="1"/>
  <c r="E166" i="1"/>
  <c r="E169" i="1"/>
  <c r="E170" i="1"/>
  <c r="E171" i="1"/>
  <c r="F171" i="1"/>
  <c r="E173" i="1"/>
  <c r="E174" i="1"/>
  <c r="E175" i="1"/>
  <c r="F175" i="1"/>
  <c r="E177" i="1"/>
  <c r="E178" i="1"/>
  <c r="E179" i="1"/>
  <c r="F179" i="1"/>
  <c r="E181" i="1"/>
  <c r="E186" i="1"/>
  <c r="E187" i="1"/>
  <c r="E188" i="1"/>
  <c r="E190" i="1"/>
  <c r="E191" i="1"/>
  <c r="F191" i="1"/>
  <c r="E192" i="1"/>
  <c r="E194" i="1"/>
  <c r="E195" i="1"/>
  <c r="E196" i="1"/>
  <c r="E199" i="1"/>
  <c r="E203" i="1"/>
  <c r="E204" i="1"/>
  <c r="E205" i="1"/>
  <c r="E206" i="1"/>
  <c r="F206" i="1"/>
  <c r="E208" i="1"/>
  <c r="E209" i="1"/>
  <c r="E210" i="1"/>
  <c r="E211" i="1"/>
  <c r="E213" i="1"/>
  <c r="E214" i="1"/>
  <c r="E218" i="1"/>
  <c r="E219" i="1"/>
  <c r="E220" i="1"/>
  <c r="E222" i="1"/>
  <c r="E223" i="1"/>
  <c r="F223" i="1"/>
  <c r="E224" i="1"/>
  <c r="E225" i="1"/>
  <c r="F225" i="1"/>
  <c r="E227" i="1"/>
  <c r="E228" i="1"/>
  <c r="E229" i="1"/>
  <c r="E231" i="1"/>
  <c r="E232" i="1"/>
  <c r="E233" i="1"/>
  <c r="F233" i="1"/>
  <c r="E235" i="1"/>
  <c r="E236" i="1"/>
  <c r="E237" i="1"/>
  <c r="E239" i="1"/>
  <c r="E240" i="1"/>
  <c r="E241" i="1"/>
  <c r="E242" i="1"/>
  <c r="E243" i="1"/>
  <c r="E245" i="1"/>
  <c r="E246" i="1"/>
  <c r="E247" i="1"/>
  <c r="F247" i="1"/>
  <c r="E249" i="1"/>
  <c r="E250" i="1"/>
  <c r="E251" i="1"/>
  <c r="E253" i="1"/>
  <c r="E254" i="1"/>
  <c r="E255" i="1"/>
  <c r="E257" i="1"/>
  <c r="E264" i="1"/>
  <c r="E265" i="1"/>
  <c r="F265" i="1"/>
  <c r="E266" i="1"/>
  <c r="F266" i="1"/>
  <c r="E268" i="1"/>
  <c r="E269" i="1"/>
  <c r="E270" i="1"/>
  <c r="E272" i="1"/>
  <c r="E273" i="1"/>
  <c r="E278" i="1"/>
  <c r="E279" i="1"/>
  <c r="E283" i="1"/>
  <c r="E284" i="1"/>
  <c r="E289" i="1"/>
  <c r="E290" i="1"/>
  <c r="E291" i="1"/>
  <c r="E292" i="1"/>
  <c r="F292" i="1"/>
  <c r="E294" i="1"/>
  <c r="E295" i="1"/>
  <c r="E296" i="1"/>
  <c r="E297" i="1"/>
  <c r="F297" i="1"/>
  <c r="E299" i="1"/>
  <c r="E300" i="1"/>
  <c r="E301" i="1"/>
  <c r="E302" i="1"/>
  <c r="E304" i="1"/>
  <c r="E305" i="1"/>
  <c r="E308" i="1"/>
  <c r="E309" i="1"/>
  <c r="E310" i="1"/>
  <c r="F310" i="1"/>
  <c r="E312" i="1"/>
  <c r="E313" i="1"/>
  <c r="E316" i="1"/>
  <c r="E317" i="1"/>
  <c r="E318" i="1"/>
  <c r="E320" i="1"/>
  <c r="E321" i="1"/>
  <c r="E322" i="1"/>
  <c r="E323" i="1"/>
  <c r="F323" i="1"/>
  <c r="E326" i="1"/>
  <c r="E327" i="1"/>
  <c r="E328" i="1"/>
  <c r="E329" i="1"/>
  <c r="F329" i="1"/>
  <c r="E330" i="1"/>
  <c r="E333" i="1"/>
  <c r="E334" i="1"/>
  <c r="E335" i="1"/>
  <c r="E337" i="1"/>
  <c r="E338" i="1"/>
  <c r="E339" i="1"/>
  <c r="E341" i="1"/>
  <c r="E342" i="1"/>
  <c r="E343" i="1"/>
  <c r="E345" i="1"/>
  <c r="E346" i="1"/>
  <c r="F346" i="1"/>
  <c r="E354" i="1"/>
  <c r="E358" i="1"/>
  <c r="E359" i="1"/>
  <c r="E360" i="1"/>
  <c r="E362" i="1"/>
  <c r="E363" i="1"/>
  <c r="E364" i="1"/>
  <c r="E366" i="1"/>
  <c r="E370" i="1"/>
  <c r="E371" i="1"/>
  <c r="E372" i="1"/>
  <c r="E373" i="1"/>
  <c r="E375" i="1"/>
  <c r="E379" i="1"/>
  <c r="E380" i="1"/>
  <c r="F380" i="1"/>
  <c r="E381" i="1"/>
  <c r="E383" i="1"/>
  <c r="E384" i="1"/>
  <c r="E385" i="1"/>
  <c r="E387" i="1"/>
  <c r="E388" i="1"/>
  <c r="E391" i="1"/>
  <c r="E392" i="1"/>
  <c r="E397" i="1"/>
  <c r="E398" i="1"/>
  <c r="E399" i="1"/>
  <c r="E401" i="1"/>
  <c r="E402" i="1"/>
  <c r="E403" i="1"/>
  <c r="E404" i="1"/>
  <c r="E410" i="1"/>
  <c r="E411" i="1"/>
  <c r="E412" i="1"/>
  <c r="E415" i="1"/>
  <c r="E416" i="1"/>
  <c r="E417" i="1"/>
  <c r="F417" i="1"/>
  <c r="E419" i="1"/>
  <c r="E420" i="1"/>
  <c r="E421" i="1"/>
  <c r="E423" i="1"/>
  <c r="E424" i="1"/>
  <c r="E425" i="1"/>
  <c r="F425" i="1"/>
  <c r="E427" i="1"/>
  <c r="E428" i="1"/>
  <c r="E429" i="1"/>
  <c r="E431" i="1"/>
  <c r="E432" i="1"/>
  <c r="E435" i="1"/>
  <c r="E436" i="1"/>
  <c r="E437" i="1"/>
  <c r="E439" i="1"/>
  <c r="E440" i="1"/>
  <c r="E441" i="1"/>
  <c r="F441" i="1"/>
  <c r="E443" i="1"/>
  <c r="E444" i="1"/>
  <c r="E445" i="1"/>
  <c r="E449" i="1"/>
  <c r="E450" i="1"/>
  <c r="E451" i="1"/>
  <c r="E452" i="1"/>
  <c r="E454" i="1"/>
  <c r="E455" i="1"/>
  <c r="E456" i="1"/>
  <c r="E457" i="1"/>
  <c r="E458" i="1"/>
  <c r="E461" i="1"/>
  <c r="E462" i="1"/>
  <c r="E463" i="1"/>
  <c r="E465" i="1"/>
  <c r="E466" i="1"/>
  <c r="E467" i="1"/>
  <c r="E469" i="1"/>
  <c r="E470" i="1"/>
  <c r="E471" i="1"/>
  <c r="E473" i="1"/>
  <c r="E474" i="1"/>
  <c r="E475" i="1"/>
  <c r="E477" i="1"/>
  <c r="E478" i="1"/>
  <c r="E479" i="1"/>
  <c r="E480" i="1"/>
  <c r="E481" i="1"/>
  <c r="F481" i="1"/>
  <c r="E482" i="1"/>
  <c r="F482" i="1"/>
  <c r="E484" i="1"/>
  <c r="E485" i="1"/>
  <c r="E486" i="1"/>
  <c r="E488" i="1"/>
  <c r="E489" i="1"/>
  <c r="E490" i="1"/>
  <c r="E491" i="1"/>
  <c r="E492" i="1"/>
  <c r="E495" i="1"/>
  <c r="E496" i="1"/>
  <c r="E497" i="1"/>
  <c r="E498" i="1"/>
  <c r="E499" i="1"/>
  <c r="E500" i="1"/>
  <c r="E503" i="1"/>
  <c r="E504" i="1"/>
  <c r="E505" i="1"/>
  <c r="E507" i="1"/>
  <c r="E508" i="1"/>
  <c r="E511" i="1"/>
  <c r="E512" i="1"/>
  <c r="E513" i="1"/>
  <c r="E515" i="1"/>
  <c r="E516" i="1"/>
  <c r="E517" i="1"/>
  <c r="E519" i="1"/>
  <c r="E520" i="1"/>
  <c r="E521" i="1"/>
  <c r="E523" i="1"/>
  <c r="E524" i="1"/>
  <c r="E525" i="1"/>
  <c r="F525" i="1"/>
  <c r="E528" i="1"/>
  <c r="E529" i="1"/>
  <c r="E530" i="1"/>
  <c r="E531" i="1"/>
  <c r="E533" i="1"/>
  <c r="E534" i="1"/>
  <c r="E535" i="1"/>
  <c r="E537" i="1"/>
  <c r="E538" i="1"/>
  <c r="E539" i="1"/>
  <c r="E541" i="1"/>
  <c r="E542" i="1"/>
  <c r="E543" i="1"/>
  <c r="E545" i="1"/>
  <c r="E546" i="1"/>
  <c r="E547" i="1"/>
  <c r="F547" i="1"/>
  <c r="E549" i="1"/>
  <c r="E550" i="1"/>
  <c r="E551" i="1"/>
  <c r="E553" i="1"/>
  <c r="E554" i="1"/>
  <c r="E555" i="1"/>
  <c r="E556" i="1"/>
  <c r="E558" i="1"/>
  <c r="E559" i="1"/>
  <c r="E560" i="1"/>
  <c r="F560" i="1"/>
  <c r="E562" i="1"/>
  <c r="E563" i="1"/>
  <c r="E566" i="1"/>
  <c r="E567" i="1"/>
  <c r="E568" i="1"/>
  <c r="E569" i="1"/>
  <c r="E570" i="1"/>
  <c r="E572" i="1"/>
  <c r="E573" i="1"/>
  <c r="E574" i="1"/>
  <c r="F574" i="1"/>
  <c r="E576" i="1"/>
  <c r="E577" i="1"/>
  <c r="E578" i="1"/>
  <c r="F578" i="1"/>
  <c r="E580" i="1"/>
  <c r="E581" i="1"/>
  <c r="E585" i="1"/>
  <c r="E589" i="1"/>
  <c r="E590" i="1"/>
  <c r="E591" i="1"/>
  <c r="E593" i="1"/>
  <c r="E594" i="1"/>
  <c r="E595" i="1"/>
  <c r="E597" i="1"/>
  <c r="E598" i="1"/>
  <c r="E599" i="1"/>
  <c r="E600" i="1"/>
  <c r="E602" i="1"/>
  <c r="E603" i="1"/>
  <c r="E604" i="1"/>
  <c r="E605" i="1"/>
  <c r="E607" i="1"/>
  <c r="E608" i="1"/>
  <c r="E609" i="1"/>
  <c r="E611" i="1"/>
  <c r="E612" i="1"/>
  <c r="E615" i="1"/>
  <c r="E616" i="1"/>
  <c r="E617" i="1"/>
  <c r="E619" i="1"/>
  <c r="E620" i="1"/>
  <c r="E621" i="1"/>
  <c r="E622" i="1"/>
  <c r="E623" i="1"/>
  <c r="E625" i="1"/>
  <c r="E626" i="1"/>
  <c r="E627" i="1"/>
  <c r="E628" i="1"/>
  <c r="F628" i="1"/>
  <c r="E630" i="1"/>
  <c r="E631" i="1"/>
  <c r="F631" i="1"/>
  <c r="E632" i="1"/>
  <c r="F632" i="1"/>
  <c r="E634" i="1"/>
  <c r="E635" i="1"/>
  <c r="E636" i="1"/>
  <c r="E637" i="1"/>
  <c r="E638" i="1"/>
  <c r="E640" i="1"/>
  <c r="E641" i="1"/>
  <c r="E642" i="1"/>
  <c r="E643" i="1"/>
  <c r="F643" i="1"/>
  <c r="E645" i="1"/>
  <c r="E646" i="1"/>
  <c r="E647" i="1"/>
  <c r="E649" i="1"/>
  <c r="E650" i="1"/>
  <c r="E651" i="1"/>
  <c r="F651" i="1"/>
  <c r="E653" i="1"/>
  <c r="E654" i="1"/>
  <c r="E655" i="1"/>
  <c r="E657" i="1"/>
  <c r="E658" i="1"/>
  <c r="E659" i="1"/>
  <c r="E660" i="1"/>
  <c r="F660" i="1"/>
  <c r="E662" i="1"/>
  <c r="E663" i="1"/>
  <c r="E664" i="1"/>
  <c r="E665" i="1"/>
  <c r="E667" i="1"/>
  <c r="E668" i="1"/>
  <c r="E669" i="1"/>
  <c r="E671" i="1"/>
  <c r="E672" i="1"/>
  <c r="E673" i="1"/>
  <c r="E674" i="1"/>
  <c r="E676" i="1"/>
  <c r="E677" i="1"/>
  <c r="E678" i="1"/>
  <c r="E679" i="1"/>
  <c r="E680" i="1"/>
  <c r="E681" i="1"/>
  <c r="E683" i="1"/>
  <c r="E684" i="1"/>
  <c r="E685" i="1"/>
  <c r="E687" i="1"/>
  <c r="E691" i="1"/>
  <c r="E692" i="1"/>
  <c r="E695" i="1"/>
  <c r="E696" i="1"/>
  <c r="E697" i="1"/>
  <c r="E699" i="1"/>
  <c r="E700" i="1"/>
  <c r="E704" i="1"/>
  <c r="E705" i="1"/>
  <c r="E706" i="1"/>
  <c r="F706" i="1"/>
  <c r="E707" i="1"/>
  <c r="F707" i="1"/>
  <c r="E709" i="1"/>
  <c r="E710" i="1"/>
  <c r="E711" i="1"/>
  <c r="E712" i="1"/>
  <c r="E714" i="1"/>
  <c r="E715" i="1"/>
  <c r="E716" i="1"/>
  <c r="E718" i="1"/>
  <c r="E722" i="1"/>
  <c r="E726" i="1"/>
  <c r="E727" i="1"/>
  <c r="E728" i="1"/>
  <c r="E729" i="1"/>
  <c r="E731" i="1"/>
  <c r="E735" i="1"/>
  <c r="E736" i="1"/>
  <c r="E737" i="1"/>
  <c r="E739" i="1"/>
  <c r="E740" i="1"/>
  <c r="E741" i="1"/>
  <c r="F741" i="1"/>
  <c r="E743" i="1"/>
  <c r="E744" i="1"/>
  <c r="E747" i="1"/>
  <c r="E748" i="1"/>
  <c r="E752" i="1"/>
  <c r="E753" i="1"/>
  <c r="E754" i="1"/>
  <c r="E756" i="1"/>
  <c r="E761" i="1"/>
  <c r="E762" i="1"/>
  <c r="E763" i="1"/>
  <c r="E764" i="1"/>
  <c r="E767" i="1"/>
  <c r="E768" i="1"/>
  <c r="E769" i="1"/>
  <c r="E771" i="1"/>
  <c r="E772" i="1"/>
  <c r="E773" i="1"/>
  <c r="E775" i="1"/>
  <c r="E776" i="1"/>
  <c r="E777" i="1"/>
  <c r="E779" i="1"/>
  <c r="E780" i="1"/>
  <c r="E781" i="1"/>
  <c r="E783" i="1"/>
  <c r="E784" i="1"/>
  <c r="E785" i="1"/>
  <c r="E786" i="1"/>
  <c r="E791" i="1"/>
  <c r="E792" i="1"/>
  <c r="E793" i="1"/>
  <c r="E794" i="1"/>
  <c r="E795" i="1"/>
  <c r="E796" i="1"/>
  <c r="F796" i="1"/>
  <c r="E797" i="1"/>
  <c r="F797" i="1"/>
  <c r="E799" i="1"/>
  <c r="E800" i="1"/>
  <c r="E801" i="1"/>
  <c r="F801" i="1"/>
  <c r="E803" i="1"/>
  <c r="E804" i="1"/>
  <c r="E805" i="1"/>
  <c r="E807" i="1"/>
  <c r="E808" i="1"/>
  <c r="F808" i="1"/>
  <c r="E809" i="1"/>
  <c r="F809" i="1"/>
  <c r="E811" i="1"/>
  <c r="E812" i="1"/>
  <c r="E815" i="1"/>
  <c r="E816" i="1"/>
  <c r="E817" i="1"/>
  <c r="E818" i="1"/>
  <c r="E820" i="1"/>
  <c r="E824" i="1"/>
  <c r="F824" i="1"/>
  <c r="E825" i="1"/>
  <c r="E826" i="1"/>
  <c r="F826" i="1"/>
  <c r="E828" i="1"/>
  <c r="E829" i="1"/>
  <c r="E830" i="1"/>
  <c r="E831" i="1"/>
  <c r="F831" i="1"/>
  <c r="E832" i="1"/>
  <c r="F832" i="1"/>
  <c r="E834" i="1"/>
  <c r="E835" i="1"/>
  <c r="E836" i="1"/>
  <c r="F836" i="1"/>
  <c r="E838" i="1"/>
  <c r="E839" i="1"/>
  <c r="E840" i="1"/>
  <c r="E841" i="1"/>
  <c r="E843" i="1"/>
  <c r="E844" i="1"/>
  <c r="E847" i="1"/>
  <c r="E848" i="1"/>
  <c r="E849" i="1"/>
  <c r="F849" i="1"/>
  <c r="E851" i="1"/>
  <c r="E852" i="1"/>
  <c r="E853" i="1"/>
  <c r="E855" i="1"/>
  <c r="E856" i="1"/>
  <c r="E857" i="1"/>
  <c r="E859" i="1"/>
  <c r="E860" i="1"/>
  <c r="E864" i="1"/>
  <c r="E865" i="1"/>
  <c r="E866" i="1"/>
  <c r="E868" i="1"/>
  <c r="E872" i="1"/>
  <c r="E873" i="1"/>
  <c r="E874" i="1"/>
  <c r="F874" i="1"/>
  <c r="E876" i="1"/>
  <c r="F876" i="1"/>
  <c r="E877" i="1"/>
  <c r="E878" i="1"/>
  <c r="E880" i="1"/>
  <c r="E881" i="1"/>
  <c r="E882" i="1"/>
  <c r="E884" i="1"/>
  <c r="E885" i="1"/>
  <c r="E886" i="1"/>
  <c r="E888" i="1"/>
  <c r="E892" i="1"/>
  <c r="E893" i="1"/>
  <c r="E897" i="1"/>
  <c r="E898" i="1"/>
  <c r="E899" i="1"/>
  <c r="E901" i="1"/>
  <c r="E905" i="1"/>
  <c r="E906" i="1"/>
  <c r="E907" i="1"/>
  <c r="E909" i="1"/>
  <c r="E910" i="1"/>
  <c r="E911" i="1"/>
  <c r="F911" i="1"/>
  <c r="E913" i="1"/>
  <c r="E914" i="1"/>
  <c r="E915" i="1"/>
  <c r="E917" i="1"/>
  <c r="E918" i="1"/>
  <c r="E919" i="1"/>
  <c r="F919" i="1"/>
  <c r="E921" i="1"/>
  <c r="E922" i="1"/>
  <c r="E923" i="1"/>
  <c r="F923" i="1"/>
  <c r="E925" i="1"/>
  <c r="E926" i="1"/>
  <c r="E927" i="1"/>
  <c r="E929" i="1"/>
  <c r="E930" i="1"/>
  <c r="E931" i="1"/>
  <c r="E933" i="1"/>
  <c r="E934" i="1"/>
  <c r="E935" i="1"/>
  <c r="F935" i="1"/>
  <c r="E937" i="1"/>
  <c r="E938" i="1"/>
  <c r="E939" i="1"/>
  <c r="E941" i="1"/>
  <c r="E942" i="1"/>
  <c r="E943" i="1"/>
  <c r="E945" i="1"/>
  <c r="E946" i="1"/>
  <c r="E947" i="1"/>
  <c r="F947" i="1"/>
  <c r="E949" i="1"/>
  <c r="E953" i="1"/>
  <c r="E954" i="1"/>
  <c r="E955" i="1"/>
  <c r="E957" i="1"/>
  <c r="E961" i="1"/>
  <c r="E962" i="1"/>
  <c r="E963" i="1"/>
  <c r="E965" i="1"/>
  <c r="E966" i="1"/>
  <c r="E967" i="1"/>
  <c r="F967" i="1"/>
  <c r="E969" i="1"/>
  <c r="E970" i="1"/>
  <c r="E971" i="1"/>
  <c r="E973" i="1"/>
  <c r="E974" i="1"/>
  <c r="E975" i="1"/>
  <c r="E978" i="1"/>
  <c r="E979" i="1"/>
  <c r="E980" i="1"/>
  <c r="E981" i="1"/>
  <c r="E987" i="1"/>
  <c r="E988" i="1"/>
  <c r="E991" i="1"/>
  <c r="E992" i="1"/>
  <c r="E993" i="1"/>
  <c r="F993" i="1"/>
  <c r="E995" i="1"/>
  <c r="E996" i="1"/>
  <c r="F996" i="1"/>
  <c r="E997" i="1"/>
  <c r="E999" i="1"/>
  <c r="E1000" i="1"/>
  <c r="E1001" i="1"/>
  <c r="E1003" i="1"/>
  <c r="E1004" i="1"/>
  <c r="E1007" i="1"/>
  <c r="E1008" i="1"/>
  <c r="E1012" i="1"/>
  <c r="F1012" i="1"/>
  <c r="E1013" i="1"/>
  <c r="E1014" i="1"/>
  <c r="E1015" i="1"/>
  <c r="F1015" i="1"/>
  <c r="E1017" i="1"/>
  <c r="E1018" i="1"/>
  <c r="E1019" i="1"/>
  <c r="E1021" i="1"/>
  <c r="E1022" i="1"/>
  <c r="E1023" i="1"/>
  <c r="F1023" i="1"/>
  <c r="E1025" i="1"/>
  <c r="E1026" i="1"/>
  <c r="E1027" i="1"/>
  <c r="E1029" i="1"/>
  <c r="E1030" i="1"/>
  <c r="E1031" i="1"/>
  <c r="E1033" i="1"/>
  <c r="E1034" i="1"/>
  <c r="E1035" i="1"/>
  <c r="F1035" i="1"/>
  <c r="E1037" i="1"/>
  <c r="E1038" i="1"/>
  <c r="E1039" i="1"/>
  <c r="E1040" i="1"/>
  <c r="F1040" i="1"/>
  <c r="E1042" i="1"/>
  <c r="E1043" i="1"/>
  <c r="E1044" i="1"/>
  <c r="F1044" i="1"/>
  <c r="E1046" i="1"/>
  <c r="E1047" i="1"/>
  <c r="E1048" i="1"/>
  <c r="E1049" i="1"/>
  <c r="F1049" i="1"/>
  <c r="E1051" i="1"/>
  <c r="E1052" i="1"/>
  <c r="E1053" i="1"/>
  <c r="E1054" i="1"/>
  <c r="E1055" i="1"/>
  <c r="E1056" i="1"/>
  <c r="E1058" i="1"/>
  <c r="E1059" i="1"/>
  <c r="E1060" i="1"/>
  <c r="E1064" i="1"/>
  <c r="E1065" i="1"/>
  <c r="E1066" i="1"/>
  <c r="F1066" i="1"/>
  <c r="E1067" i="1"/>
  <c r="F1067" i="1"/>
  <c r="E1068" i="1"/>
  <c r="F1068" i="1"/>
  <c r="E1070" i="1"/>
  <c r="E1071" i="1"/>
  <c r="E1072" i="1"/>
  <c r="E1074" i="1"/>
  <c r="E1075" i="1"/>
  <c r="E1076" i="1"/>
  <c r="F1076" i="1"/>
  <c r="E1077" i="1"/>
  <c r="E1079" i="1"/>
  <c r="E1080" i="1"/>
  <c r="F1080" i="1"/>
  <c r="E1081" i="1"/>
  <c r="E1082" i="1"/>
  <c r="F1082" i="1"/>
  <c r="E1084" i="1"/>
  <c r="E1085" i="1"/>
  <c r="E1086" i="1"/>
  <c r="E1087" i="1"/>
  <c r="F1087" i="1"/>
  <c r="E1089" i="1"/>
  <c r="E1090" i="1"/>
  <c r="E1091" i="1"/>
  <c r="E1093" i="1"/>
  <c r="E1094" i="1"/>
  <c r="E1095" i="1"/>
  <c r="E1098" i="1"/>
  <c r="E1099" i="1"/>
  <c r="E1100" i="1"/>
  <c r="F1100" i="1"/>
  <c r="E1102" i="1"/>
  <c r="E1103" i="1"/>
  <c r="E1104" i="1"/>
  <c r="F1104" i="1"/>
  <c r="E1106" i="1"/>
  <c r="E1107" i="1"/>
  <c r="E1108" i="1"/>
  <c r="E1111" i="1"/>
  <c r="E1112" i="1"/>
  <c r="E1113" i="1"/>
  <c r="F1113" i="1"/>
  <c r="E1115" i="1"/>
  <c r="E1116" i="1"/>
  <c r="E1120" i="1"/>
  <c r="E1121" i="1"/>
  <c r="E1122" i="1"/>
  <c r="E1123" i="1"/>
  <c r="E1124" i="1"/>
  <c r="E1128" i="1"/>
  <c r="E1129" i="1"/>
  <c r="E1134" i="1"/>
  <c r="E1135" i="1"/>
  <c r="E1136" i="1"/>
  <c r="E1137" i="1"/>
  <c r="F1137" i="1"/>
  <c r="E1139" i="1"/>
  <c r="E1140" i="1"/>
  <c r="E1141" i="1"/>
  <c r="F1141" i="1"/>
  <c r="E1143" i="1"/>
  <c r="E1144" i="1"/>
  <c r="E1145" i="1"/>
  <c r="F1145" i="1"/>
  <c r="E1147" i="1"/>
  <c r="E1148" i="1"/>
  <c r="E1154" i="1"/>
  <c r="E1158" i="1"/>
  <c r="E1159" i="1"/>
  <c r="E1160" i="1"/>
  <c r="E1162" i="1"/>
  <c r="E1163" i="1"/>
  <c r="E1164" i="1"/>
  <c r="E1167" i="1"/>
  <c r="F1167" i="1"/>
  <c r="E1168" i="1"/>
  <c r="E1171" i="1"/>
  <c r="E1172" i="1"/>
  <c r="E1175" i="1"/>
  <c r="E1176" i="1"/>
  <c r="F1176" i="1"/>
  <c r="E1177" i="1"/>
  <c r="F1177" i="1"/>
  <c r="E1179" i="1"/>
  <c r="E1180" i="1"/>
  <c r="E1183" i="1"/>
  <c r="E1184" i="1"/>
  <c r="E1185" i="1"/>
  <c r="E1187" i="1"/>
  <c r="E1188" i="1"/>
  <c r="F1188" i="1"/>
  <c r="E1189" i="1"/>
  <c r="E1190" i="1"/>
  <c r="E1191" i="1"/>
  <c r="F1191" i="1"/>
  <c r="E1193" i="1"/>
  <c r="E1194" i="1"/>
  <c r="E1199" i="1"/>
  <c r="E1200" i="1"/>
  <c r="E1201" i="1"/>
  <c r="E1202" i="1"/>
  <c r="E1203" i="1"/>
  <c r="F1203" i="1"/>
  <c r="E1205" i="1"/>
  <c r="E1206" i="1"/>
  <c r="E1207" i="1"/>
  <c r="E1208" i="1"/>
  <c r="E1209" i="1"/>
  <c r="E1211" i="1"/>
  <c r="E1212" i="1"/>
  <c r="E1213" i="1"/>
  <c r="E1214" i="1"/>
  <c r="E1215" i="1"/>
  <c r="F1215" i="1"/>
  <c r="E1217" i="1"/>
  <c r="E1218" i="1"/>
  <c r="E1219" i="1"/>
  <c r="E1220" i="1"/>
  <c r="E1221" i="1"/>
  <c r="E1223" i="1"/>
  <c r="E1224" i="1"/>
  <c r="E1225" i="1"/>
  <c r="E1226" i="1"/>
  <c r="E1227" i="1"/>
  <c r="F1227" i="1"/>
  <c r="E1229" i="1"/>
  <c r="E1230" i="1"/>
  <c r="E1231" i="1"/>
  <c r="E1232" i="1"/>
  <c r="E1233" i="1"/>
  <c r="E1235" i="1"/>
  <c r="F1235" i="1"/>
  <c r="E1236" i="1"/>
  <c r="E1240" i="1"/>
  <c r="E1241" i="1"/>
  <c r="E1242" i="1"/>
  <c r="E1243" i="1"/>
  <c r="E1244" i="1"/>
  <c r="F1244" i="1"/>
  <c r="E1246" i="1"/>
  <c r="E1252" i="1"/>
  <c r="E1253" i="1"/>
  <c r="E1254" i="1"/>
  <c r="E1255" i="1"/>
  <c r="E1256" i="1"/>
  <c r="E1258" i="1"/>
  <c r="F1258" i="1"/>
  <c r="E1259" i="1"/>
  <c r="E1265" i="1"/>
  <c r="E1266" i="1"/>
  <c r="E1267" i="1"/>
  <c r="F1267" i="1"/>
  <c r="E1268" i="1"/>
  <c r="F1268" i="1"/>
  <c r="E1269" i="1"/>
  <c r="F1269" i="1"/>
  <c r="E1271" i="1"/>
  <c r="E1272" i="1"/>
  <c r="E1273" i="1"/>
  <c r="E1275" i="1"/>
  <c r="E1276" i="1"/>
  <c r="E1277" i="1"/>
  <c r="E1278" i="1"/>
  <c r="E1279" i="1"/>
  <c r="E1282" i="1"/>
  <c r="E1283" i="1"/>
  <c r="E1287" i="1"/>
  <c r="E1288" i="1"/>
  <c r="E1289" i="1"/>
  <c r="F1289" i="1"/>
  <c r="E1290" i="1"/>
  <c r="E1291" i="1"/>
  <c r="E1292" i="1"/>
  <c r="F1292" i="1"/>
  <c r="E1294" i="1"/>
  <c r="E1295" i="1"/>
  <c r="E1296" i="1"/>
  <c r="E1298" i="1"/>
  <c r="E1299" i="1"/>
  <c r="E1300" i="1"/>
  <c r="F1300" i="1"/>
  <c r="E1302" i="1"/>
  <c r="E1303" i="1"/>
  <c r="F1303" i="1"/>
  <c r="E1304" i="1"/>
  <c r="F1304" i="1"/>
  <c r="E1306" i="1"/>
  <c r="E1307" i="1"/>
  <c r="E1308" i="1"/>
  <c r="E1310" i="1"/>
  <c r="E1311" i="1"/>
  <c r="F1311" i="1"/>
  <c r="E1312" i="1"/>
  <c r="F1312" i="1"/>
  <c r="E1314" i="1"/>
  <c r="E1315" i="1"/>
  <c r="E1316" i="1"/>
  <c r="F1316" i="1"/>
  <c r="E1318" i="1"/>
  <c r="E1319" i="1"/>
  <c r="E1320" i="1"/>
  <c r="F1320" i="1"/>
  <c r="E1322" i="1"/>
  <c r="E1323" i="1"/>
  <c r="E1324" i="1"/>
  <c r="E1328" i="1"/>
  <c r="E1329" i="1"/>
  <c r="E1333" i="1"/>
  <c r="E1334" i="1"/>
  <c r="E1335" i="1"/>
  <c r="E1337" i="1"/>
  <c r="E1338" i="1"/>
  <c r="E1339" i="1"/>
  <c r="E1340" i="1"/>
  <c r="F1340" i="1"/>
  <c r="E1342" i="1"/>
  <c r="E1343" i="1"/>
  <c r="E1344" i="1"/>
  <c r="F1344" i="1"/>
  <c r="E1346" i="1"/>
  <c r="E1350" i="1"/>
  <c r="F1350" i="1"/>
  <c r="E1351" i="1"/>
  <c r="E1354" i="1"/>
  <c r="E1355" i="1"/>
  <c r="E1356" i="1"/>
  <c r="E1359" i="1"/>
  <c r="F1359" i="1"/>
  <c r="E1360" i="1"/>
  <c r="F1360" i="1"/>
  <c r="E1361" i="1"/>
  <c r="F1361" i="1"/>
  <c r="E1363" i="1"/>
  <c r="E1364" i="1"/>
  <c r="E1367" i="1"/>
  <c r="E1368" i="1"/>
  <c r="E1369" i="1"/>
  <c r="F1369" i="1"/>
  <c r="E1371" i="1"/>
  <c r="E1372" i="1"/>
  <c r="E1377" i="1"/>
  <c r="E1378" i="1"/>
  <c r="E1379" i="1"/>
  <c r="F1379" i="1"/>
  <c r="E1381" i="1"/>
  <c r="E1382" i="1"/>
  <c r="F1382" i="1"/>
  <c r="E1383" i="1"/>
  <c r="F1383" i="1"/>
  <c r="E1385" i="1"/>
  <c r="E1386" i="1"/>
  <c r="E1387" i="1"/>
  <c r="E1389" i="1"/>
  <c r="E1390" i="1"/>
  <c r="E1394" i="1"/>
  <c r="E1395" i="1"/>
  <c r="E1396" i="1"/>
  <c r="F1396" i="1"/>
  <c r="E1398" i="1"/>
  <c r="E1399" i="1"/>
  <c r="E1400" i="1"/>
  <c r="E1402" i="1"/>
  <c r="E1403" i="1"/>
  <c r="F1403" i="1"/>
  <c r="E1404" i="1"/>
  <c r="F1404" i="1"/>
  <c r="E1406" i="1"/>
  <c r="E1407" i="1"/>
  <c r="E1408" i="1"/>
  <c r="F1408" i="1"/>
  <c r="E1410" i="1"/>
  <c r="E1411" i="1"/>
  <c r="E1412" i="1"/>
  <c r="F1412" i="1"/>
  <c r="E1414" i="1"/>
  <c r="E1415" i="1"/>
  <c r="E1416" i="1"/>
  <c r="F1416" i="1"/>
  <c r="E1418" i="1"/>
  <c r="E1419" i="1"/>
  <c r="E1420" i="1"/>
  <c r="E1423" i="1"/>
  <c r="E1424" i="1"/>
  <c r="E1425" i="1"/>
  <c r="E1427" i="1"/>
  <c r="E1428" i="1"/>
  <c r="F1428" i="1"/>
  <c r="E1429" i="1"/>
  <c r="E1430" i="1"/>
  <c r="F1430" i="1"/>
  <c r="E1432" i="1"/>
  <c r="E1433" i="1"/>
  <c r="E1434" i="1"/>
  <c r="E1435" i="1"/>
  <c r="E1440" i="1"/>
  <c r="E1441" i="1"/>
  <c r="E1442" i="1"/>
  <c r="E1443" i="1"/>
  <c r="E1445" i="1"/>
  <c r="E1446" i="1"/>
  <c r="E1447" i="1"/>
  <c r="F1447" i="1"/>
  <c r="E1449" i="1"/>
  <c r="E1450" i="1"/>
  <c r="E1451" i="1"/>
  <c r="E1453" i="1"/>
  <c r="E1454" i="1"/>
  <c r="F3" i="1"/>
  <c r="F4" i="1"/>
  <c r="F7" i="1"/>
  <c r="F8" i="1"/>
  <c r="F11" i="1"/>
  <c r="F12" i="1"/>
  <c r="F15" i="1"/>
  <c r="F17" i="1"/>
  <c r="F19" i="1"/>
  <c r="F20" i="1"/>
  <c r="F21" i="1"/>
  <c r="F22" i="1"/>
  <c r="F23" i="1"/>
  <c r="F24" i="1"/>
  <c r="F25" i="1"/>
  <c r="F27" i="1"/>
  <c r="F28" i="1"/>
  <c r="F34" i="1"/>
  <c r="F35" i="1"/>
  <c r="F39" i="1"/>
  <c r="F40" i="1"/>
  <c r="F43" i="1"/>
  <c r="F44" i="1"/>
  <c r="F45" i="1"/>
  <c r="F46" i="1"/>
  <c r="F47" i="1"/>
  <c r="F48" i="1"/>
  <c r="F51" i="1"/>
  <c r="F56" i="1"/>
  <c r="F57" i="1"/>
  <c r="F58" i="1"/>
  <c r="F59" i="1"/>
  <c r="F63" i="1"/>
  <c r="F64" i="1"/>
  <c r="F65" i="1"/>
  <c r="F66" i="1"/>
  <c r="F67" i="1"/>
  <c r="F68" i="1"/>
  <c r="F72" i="1"/>
  <c r="F76" i="1"/>
  <c r="F77" i="1"/>
  <c r="F78" i="1"/>
  <c r="F81" i="1"/>
  <c r="F82" i="1"/>
  <c r="F83" i="1"/>
  <c r="F84" i="1"/>
  <c r="F85" i="1"/>
  <c r="F88" i="1"/>
  <c r="F89" i="1"/>
  <c r="F94" i="1"/>
  <c r="F95" i="1"/>
  <c r="F96" i="1"/>
  <c r="F97" i="1"/>
  <c r="F98" i="1"/>
  <c r="F99" i="1"/>
  <c r="F100" i="1"/>
  <c r="F102" i="1"/>
  <c r="F106" i="1"/>
  <c r="F110" i="1"/>
  <c r="F111" i="1"/>
  <c r="F114" i="1"/>
  <c r="F115" i="1"/>
  <c r="F116" i="1"/>
  <c r="F117" i="1"/>
  <c r="F118" i="1"/>
  <c r="F119" i="1"/>
  <c r="F120" i="1"/>
  <c r="F123" i="1"/>
  <c r="F125" i="1"/>
  <c r="F126" i="1"/>
  <c r="F127" i="1"/>
  <c r="F133" i="1"/>
  <c r="F134" i="1"/>
  <c r="F139" i="1"/>
  <c r="F140" i="1"/>
  <c r="F141" i="1"/>
  <c r="F143" i="1"/>
  <c r="F144" i="1"/>
  <c r="F145" i="1"/>
  <c r="F146" i="1"/>
  <c r="F147" i="1"/>
  <c r="F148" i="1"/>
  <c r="F149" i="1"/>
  <c r="F153" i="1"/>
  <c r="F154" i="1"/>
  <c r="F155" i="1"/>
  <c r="F156" i="1"/>
  <c r="F157" i="1"/>
  <c r="F158" i="1"/>
  <c r="F159" i="1"/>
  <c r="F160" i="1"/>
  <c r="F161" i="1"/>
  <c r="F164" i="1"/>
  <c r="F165" i="1"/>
  <c r="F168" i="1"/>
  <c r="F169" i="1"/>
  <c r="F170" i="1"/>
  <c r="F172" i="1"/>
  <c r="F173" i="1"/>
  <c r="F174" i="1"/>
  <c r="F176" i="1"/>
  <c r="F177" i="1"/>
  <c r="F180" i="1"/>
  <c r="F185" i="1"/>
  <c r="F186" i="1"/>
  <c r="F187" i="1"/>
  <c r="F188" i="1"/>
  <c r="F189" i="1"/>
  <c r="F190" i="1"/>
  <c r="F192" i="1"/>
  <c r="F193" i="1"/>
  <c r="F194" i="1"/>
  <c r="F195" i="1"/>
  <c r="F198" i="1"/>
  <c r="F202" i="1"/>
  <c r="F203" i="1"/>
  <c r="F204" i="1"/>
  <c r="F207" i="1"/>
  <c r="F208" i="1"/>
  <c r="F209" i="1"/>
  <c r="F210" i="1"/>
  <c r="F211" i="1"/>
  <c r="F212" i="1"/>
  <c r="F213" i="1"/>
  <c r="F217" i="1"/>
  <c r="F218" i="1"/>
  <c r="F219" i="1"/>
  <c r="F220" i="1"/>
  <c r="F221" i="1"/>
  <c r="F222" i="1"/>
  <c r="F224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8" i="1"/>
  <c r="F249" i="1"/>
  <c r="F250" i="1"/>
  <c r="F251" i="1"/>
  <c r="F252" i="1"/>
  <c r="F253" i="1"/>
  <c r="F254" i="1"/>
  <c r="F255" i="1"/>
  <c r="F256" i="1"/>
  <c r="F263" i="1"/>
  <c r="F264" i="1"/>
  <c r="F267" i="1"/>
  <c r="F268" i="1"/>
  <c r="F269" i="1"/>
  <c r="F270" i="1"/>
  <c r="F271" i="1"/>
  <c r="F272" i="1"/>
  <c r="F277" i="1"/>
  <c r="F278" i="1"/>
  <c r="F282" i="1"/>
  <c r="F283" i="1"/>
  <c r="F288" i="1"/>
  <c r="F289" i="1"/>
  <c r="F290" i="1"/>
  <c r="F291" i="1"/>
  <c r="F293" i="1"/>
  <c r="F294" i="1"/>
  <c r="F295" i="1"/>
  <c r="F296" i="1"/>
  <c r="F298" i="1"/>
  <c r="F299" i="1"/>
  <c r="F300" i="1"/>
  <c r="F301" i="1"/>
  <c r="F302" i="1"/>
  <c r="F303" i="1"/>
  <c r="F307" i="1"/>
  <c r="F308" i="1"/>
  <c r="F309" i="1"/>
  <c r="F311" i="1"/>
  <c r="F312" i="1"/>
  <c r="F315" i="1"/>
  <c r="F316" i="1"/>
  <c r="F317" i="1"/>
  <c r="F318" i="1"/>
  <c r="F319" i="1"/>
  <c r="F320" i="1"/>
  <c r="F321" i="1"/>
  <c r="F322" i="1"/>
  <c r="F325" i="1"/>
  <c r="F326" i="1"/>
  <c r="F327" i="1"/>
  <c r="F32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53" i="1"/>
  <c r="F357" i="1"/>
  <c r="F358" i="1"/>
  <c r="F359" i="1"/>
  <c r="F360" i="1"/>
  <c r="F361" i="1"/>
  <c r="F362" i="1"/>
  <c r="F363" i="1"/>
  <c r="F364" i="1"/>
  <c r="F365" i="1"/>
  <c r="F369" i="1"/>
  <c r="F370" i="1"/>
  <c r="F371" i="1"/>
  <c r="F372" i="1"/>
  <c r="F373" i="1"/>
  <c r="F374" i="1"/>
  <c r="F378" i="1"/>
  <c r="F379" i="1"/>
  <c r="F381" i="1"/>
  <c r="F382" i="1"/>
  <c r="F383" i="1"/>
  <c r="F384" i="1"/>
  <c r="F385" i="1"/>
  <c r="F386" i="1"/>
  <c r="F387" i="1"/>
  <c r="F390" i="1"/>
  <c r="F391" i="1"/>
  <c r="F396" i="1"/>
  <c r="F397" i="1"/>
  <c r="F398" i="1"/>
  <c r="F399" i="1"/>
  <c r="F400" i="1"/>
  <c r="F401" i="1"/>
  <c r="F402" i="1"/>
  <c r="F403" i="1"/>
  <c r="F409" i="1"/>
  <c r="F410" i="1"/>
  <c r="F411" i="1"/>
  <c r="F414" i="1"/>
  <c r="F415" i="1"/>
  <c r="F416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4" i="1"/>
  <c r="F435" i="1"/>
  <c r="F436" i="1"/>
  <c r="F437" i="1"/>
  <c r="F438" i="1"/>
  <c r="F442" i="1"/>
  <c r="F443" i="1"/>
  <c r="F444" i="1"/>
  <c r="F448" i="1"/>
  <c r="F449" i="1"/>
  <c r="F450" i="1"/>
  <c r="F451" i="1"/>
  <c r="F452" i="1"/>
  <c r="F453" i="1"/>
  <c r="F454" i="1"/>
  <c r="F455" i="1"/>
  <c r="F456" i="1"/>
  <c r="F45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3" i="1"/>
  <c r="F484" i="1"/>
  <c r="F485" i="1"/>
  <c r="F486" i="1"/>
  <c r="F487" i="1"/>
  <c r="F490" i="1"/>
  <c r="F491" i="1"/>
  <c r="F494" i="1"/>
  <c r="F495" i="1"/>
  <c r="F496" i="1"/>
  <c r="F499" i="1"/>
  <c r="F502" i="1"/>
  <c r="F503" i="1"/>
  <c r="F504" i="1"/>
  <c r="F505" i="1"/>
  <c r="F506" i="1"/>
  <c r="F507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1" i="1"/>
  <c r="F562" i="1"/>
  <c r="F565" i="1"/>
  <c r="F566" i="1"/>
  <c r="F567" i="1"/>
  <c r="F568" i="1"/>
  <c r="F569" i="1"/>
  <c r="F570" i="1"/>
  <c r="F571" i="1"/>
  <c r="F572" i="1"/>
  <c r="F573" i="1"/>
  <c r="F575" i="1"/>
  <c r="F576" i="1"/>
  <c r="F577" i="1"/>
  <c r="F579" i="1"/>
  <c r="F580" i="1"/>
  <c r="F584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9" i="1"/>
  <c r="F630" i="1"/>
  <c r="F633" i="1"/>
  <c r="F634" i="1"/>
  <c r="F635" i="1"/>
  <c r="F636" i="1"/>
  <c r="F637" i="1"/>
  <c r="F638" i="1"/>
  <c r="F639" i="1"/>
  <c r="F640" i="1"/>
  <c r="F641" i="1"/>
  <c r="F642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1" i="1"/>
  <c r="F662" i="1"/>
  <c r="F663" i="1"/>
  <c r="F664" i="1"/>
  <c r="F665" i="1"/>
  <c r="F666" i="1"/>
  <c r="F667" i="1"/>
  <c r="F668" i="1"/>
  <c r="F669" i="1"/>
  <c r="F670" i="1"/>
  <c r="F671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90" i="1"/>
  <c r="F691" i="1"/>
  <c r="F694" i="1"/>
  <c r="F695" i="1"/>
  <c r="F696" i="1"/>
  <c r="F697" i="1"/>
  <c r="F698" i="1"/>
  <c r="F699" i="1"/>
  <c r="F703" i="1"/>
  <c r="F704" i="1"/>
  <c r="F708" i="1"/>
  <c r="F709" i="1"/>
  <c r="F710" i="1"/>
  <c r="F711" i="1"/>
  <c r="F712" i="1"/>
  <c r="F713" i="1"/>
  <c r="F714" i="1"/>
  <c r="F715" i="1"/>
  <c r="F716" i="1"/>
  <c r="F717" i="1"/>
  <c r="F721" i="1"/>
  <c r="F725" i="1"/>
  <c r="F726" i="1"/>
  <c r="F728" i="1"/>
  <c r="F729" i="1"/>
  <c r="F730" i="1"/>
  <c r="F734" i="1"/>
  <c r="F735" i="1"/>
  <c r="F736" i="1"/>
  <c r="F737" i="1"/>
  <c r="F738" i="1"/>
  <c r="F739" i="1"/>
  <c r="F740" i="1"/>
  <c r="F742" i="1"/>
  <c r="F746" i="1"/>
  <c r="F747" i="1"/>
  <c r="F751" i="1"/>
  <c r="F752" i="1"/>
  <c r="F753" i="1"/>
  <c r="F754" i="1"/>
  <c r="F755" i="1"/>
  <c r="F760" i="1"/>
  <c r="F761" i="1"/>
  <c r="F762" i="1"/>
  <c r="F763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90" i="1"/>
  <c r="F791" i="1"/>
  <c r="F792" i="1"/>
  <c r="F793" i="1"/>
  <c r="F794" i="1"/>
  <c r="F795" i="1"/>
  <c r="F798" i="1"/>
  <c r="F799" i="1"/>
  <c r="F800" i="1"/>
  <c r="F802" i="1"/>
  <c r="F803" i="1"/>
  <c r="F804" i="1"/>
  <c r="F805" i="1"/>
  <c r="F806" i="1"/>
  <c r="F807" i="1"/>
  <c r="F810" i="1"/>
  <c r="F811" i="1"/>
  <c r="F814" i="1"/>
  <c r="F815" i="1"/>
  <c r="F816" i="1"/>
  <c r="F817" i="1"/>
  <c r="F818" i="1"/>
  <c r="F819" i="1"/>
  <c r="F823" i="1"/>
  <c r="F825" i="1"/>
  <c r="F827" i="1"/>
  <c r="F828" i="1"/>
  <c r="F829" i="1"/>
  <c r="F830" i="1"/>
  <c r="F833" i="1"/>
  <c r="F834" i="1"/>
  <c r="F835" i="1"/>
  <c r="F837" i="1"/>
  <c r="F838" i="1"/>
  <c r="F839" i="1"/>
  <c r="F840" i="1"/>
  <c r="F841" i="1"/>
  <c r="F842" i="1"/>
  <c r="F843" i="1"/>
  <c r="F846" i="1"/>
  <c r="F847" i="1"/>
  <c r="F848" i="1"/>
  <c r="F850" i="1"/>
  <c r="F851" i="1"/>
  <c r="F852" i="1"/>
  <c r="F853" i="1"/>
  <c r="F854" i="1"/>
  <c r="F855" i="1"/>
  <c r="F856" i="1"/>
  <c r="F857" i="1"/>
  <c r="F858" i="1"/>
  <c r="F859" i="1"/>
  <c r="F863" i="1"/>
  <c r="F864" i="1"/>
  <c r="F865" i="1"/>
  <c r="F866" i="1"/>
  <c r="F867" i="1"/>
  <c r="F871" i="1"/>
  <c r="F872" i="1"/>
  <c r="F873" i="1"/>
  <c r="F875" i="1"/>
  <c r="F877" i="1"/>
  <c r="F878" i="1"/>
  <c r="F879" i="1"/>
  <c r="F880" i="1"/>
  <c r="F881" i="1"/>
  <c r="F882" i="1"/>
  <c r="F883" i="1"/>
  <c r="F884" i="1"/>
  <c r="F885" i="1"/>
  <c r="F886" i="1"/>
  <c r="F887" i="1"/>
  <c r="F891" i="1"/>
  <c r="F892" i="1"/>
  <c r="F896" i="1"/>
  <c r="F897" i="1"/>
  <c r="F898" i="1"/>
  <c r="F899" i="1"/>
  <c r="F900" i="1"/>
  <c r="F904" i="1"/>
  <c r="F905" i="1"/>
  <c r="F906" i="1"/>
  <c r="F907" i="1"/>
  <c r="F908" i="1"/>
  <c r="F909" i="1"/>
  <c r="F912" i="1"/>
  <c r="F913" i="1"/>
  <c r="F914" i="1"/>
  <c r="F915" i="1"/>
  <c r="F916" i="1"/>
  <c r="F917" i="1"/>
  <c r="F918" i="1"/>
  <c r="F920" i="1"/>
  <c r="F921" i="1"/>
  <c r="F922" i="1"/>
  <c r="F924" i="1"/>
  <c r="F925" i="1"/>
  <c r="F926" i="1"/>
  <c r="F927" i="1"/>
  <c r="F928" i="1"/>
  <c r="F929" i="1"/>
  <c r="F930" i="1"/>
  <c r="F931" i="1"/>
  <c r="F932" i="1"/>
  <c r="F933" i="1"/>
  <c r="F934" i="1"/>
  <c r="F936" i="1"/>
  <c r="F937" i="1"/>
  <c r="F938" i="1"/>
  <c r="F939" i="1"/>
  <c r="F940" i="1"/>
  <c r="F941" i="1"/>
  <c r="F942" i="1"/>
  <c r="F943" i="1"/>
  <c r="F944" i="1"/>
  <c r="F945" i="1"/>
  <c r="F946" i="1"/>
  <c r="F948" i="1"/>
  <c r="F952" i="1"/>
  <c r="F953" i="1"/>
  <c r="F954" i="1"/>
  <c r="F955" i="1"/>
  <c r="F956" i="1"/>
  <c r="F960" i="1"/>
  <c r="F961" i="1"/>
  <c r="F962" i="1"/>
  <c r="F963" i="1"/>
  <c r="F964" i="1"/>
  <c r="F965" i="1"/>
  <c r="F966" i="1"/>
  <c r="F968" i="1"/>
  <c r="F969" i="1"/>
  <c r="F970" i="1"/>
  <c r="F971" i="1"/>
  <c r="F972" i="1"/>
  <c r="F973" i="1"/>
  <c r="F977" i="1"/>
  <c r="F978" i="1"/>
  <c r="F979" i="1"/>
  <c r="F980" i="1"/>
  <c r="F986" i="1"/>
  <c r="F987" i="1"/>
  <c r="F990" i="1"/>
  <c r="F991" i="1"/>
  <c r="F992" i="1"/>
  <c r="F994" i="1"/>
  <c r="F995" i="1"/>
  <c r="F997" i="1"/>
  <c r="F998" i="1"/>
  <c r="F999" i="1"/>
  <c r="F1000" i="1"/>
  <c r="F1001" i="1"/>
  <c r="F1002" i="1"/>
  <c r="F1003" i="1"/>
  <c r="F1006" i="1"/>
  <c r="F1007" i="1"/>
  <c r="F1011" i="1"/>
  <c r="F1016" i="1"/>
  <c r="F1017" i="1"/>
  <c r="F1018" i="1"/>
  <c r="F1019" i="1"/>
  <c r="F1020" i="1"/>
  <c r="F1021" i="1"/>
  <c r="F1022" i="1"/>
  <c r="F1024" i="1"/>
  <c r="F1025" i="1"/>
  <c r="F1026" i="1"/>
  <c r="F1027" i="1"/>
  <c r="F1028" i="1"/>
  <c r="F1029" i="1"/>
  <c r="F1030" i="1"/>
  <c r="F1031" i="1"/>
  <c r="F1032" i="1"/>
  <c r="F1033" i="1"/>
  <c r="F1034" i="1"/>
  <c r="F1036" i="1"/>
  <c r="F1037" i="1"/>
  <c r="F1038" i="1"/>
  <c r="F1039" i="1"/>
  <c r="F1041" i="1"/>
  <c r="F1042" i="1"/>
  <c r="F1043" i="1"/>
  <c r="F1045" i="1"/>
  <c r="F1050" i="1"/>
  <c r="F1051" i="1"/>
  <c r="F1052" i="1"/>
  <c r="F1053" i="1"/>
  <c r="F1054" i="1"/>
  <c r="F1055" i="1"/>
  <c r="F1056" i="1"/>
  <c r="F1057" i="1"/>
  <c r="F1058" i="1"/>
  <c r="F1059" i="1"/>
  <c r="F1063" i="1"/>
  <c r="F1064" i="1"/>
  <c r="F1065" i="1"/>
  <c r="F1069" i="1"/>
  <c r="F1070" i="1"/>
  <c r="F1071" i="1"/>
  <c r="F1072" i="1"/>
  <c r="F1073" i="1"/>
  <c r="F1074" i="1"/>
  <c r="F1075" i="1"/>
  <c r="F1077" i="1"/>
  <c r="F1078" i="1"/>
  <c r="F1081" i="1"/>
  <c r="F1083" i="1"/>
  <c r="F1084" i="1"/>
  <c r="F1085" i="1"/>
  <c r="F1086" i="1"/>
  <c r="F1088" i="1"/>
  <c r="F1089" i="1"/>
  <c r="F1090" i="1"/>
  <c r="F1091" i="1"/>
  <c r="F1092" i="1"/>
  <c r="F1093" i="1"/>
  <c r="F1094" i="1"/>
  <c r="F1097" i="1"/>
  <c r="F1098" i="1"/>
  <c r="F1099" i="1"/>
  <c r="F1101" i="1"/>
  <c r="F1102" i="1"/>
  <c r="F1105" i="1"/>
  <c r="F1106" i="1"/>
  <c r="F1107" i="1"/>
  <c r="F1110" i="1"/>
  <c r="F1111" i="1"/>
  <c r="F1114" i="1"/>
  <c r="F1115" i="1"/>
  <c r="F1119" i="1"/>
  <c r="F1120" i="1"/>
  <c r="F1121" i="1"/>
  <c r="F1122" i="1"/>
  <c r="F1123" i="1"/>
  <c r="F1127" i="1"/>
  <c r="F1128" i="1"/>
  <c r="F1133" i="1"/>
  <c r="F1134" i="1"/>
  <c r="F1136" i="1"/>
  <c r="F1138" i="1"/>
  <c r="F1139" i="1"/>
  <c r="F1140" i="1"/>
  <c r="F1142" i="1"/>
  <c r="F1143" i="1"/>
  <c r="F1144" i="1"/>
  <c r="F1146" i="1"/>
  <c r="F1147" i="1"/>
  <c r="F1153" i="1"/>
  <c r="F1157" i="1"/>
  <c r="F1158" i="1"/>
  <c r="F1160" i="1"/>
  <c r="F1161" i="1"/>
  <c r="F1162" i="1"/>
  <c r="F1163" i="1"/>
  <c r="F1166" i="1"/>
  <c r="F1170" i="1"/>
  <c r="F1171" i="1"/>
  <c r="F1174" i="1"/>
  <c r="F1175" i="1"/>
  <c r="F1178" i="1"/>
  <c r="F1179" i="1"/>
  <c r="F1182" i="1"/>
  <c r="F1183" i="1"/>
  <c r="F1184" i="1"/>
  <c r="F1185" i="1"/>
  <c r="F1186" i="1"/>
  <c r="F1187" i="1"/>
  <c r="F1189" i="1"/>
  <c r="F1190" i="1"/>
  <c r="F1192" i="1"/>
  <c r="F1193" i="1"/>
  <c r="F1198" i="1"/>
  <c r="F1199" i="1"/>
  <c r="F1201" i="1"/>
  <c r="F1202" i="1"/>
  <c r="F1204" i="1"/>
  <c r="F1205" i="1"/>
  <c r="F1206" i="1"/>
  <c r="F1207" i="1"/>
  <c r="F1209" i="1"/>
  <c r="F1210" i="1"/>
  <c r="F1211" i="1"/>
  <c r="F1212" i="1"/>
  <c r="F1213" i="1"/>
  <c r="F1214" i="1"/>
  <c r="F1216" i="1"/>
  <c r="F1217" i="1"/>
  <c r="F1218" i="1"/>
  <c r="F1219" i="1"/>
  <c r="F1220" i="1"/>
  <c r="F1221" i="1"/>
  <c r="F1222" i="1"/>
  <c r="F1223" i="1"/>
  <c r="F1224" i="1"/>
  <c r="F1225" i="1"/>
  <c r="F1228" i="1"/>
  <c r="F1229" i="1"/>
  <c r="F1230" i="1"/>
  <c r="F1231" i="1"/>
  <c r="F1232" i="1"/>
  <c r="F1233" i="1"/>
  <c r="F1234" i="1"/>
  <c r="F1239" i="1"/>
  <c r="F1240" i="1"/>
  <c r="F1241" i="1"/>
  <c r="F1242" i="1"/>
  <c r="F1243" i="1"/>
  <c r="F1245" i="1"/>
  <c r="F1251" i="1"/>
  <c r="F1252" i="1"/>
  <c r="F1253" i="1"/>
  <c r="F1254" i="1"/>
  <c r="F1255" i="1"/>
  <c r="F1256" i="1"/>
  <c r="F1257" i="1"/>
  <c r="F1264" i="1"/>
  <c r="F1265" i="1"/>
  <c r="F1266" i="1"/>
  <c r="F1270" i="1"/>
  <c r="F1271" i="1"/>
  <c r="F1273" i="1"/>
  <c r="F1274" i="1"/>
  <c r="F1275" i="1"/>
  <c r="F1276" i="1"/>
  <c r="F1277" i="1"/>
  <c r="F1278" i="1"/>
  <c r="F1281" i="1"/>
  <c r="F1286" i="1"/>
  <c r="F1287" i="1"/>
  <c r="F1290" i="1"/>
  <c r="F1291" i="1"/>
  <c r="F1293" i="1"/>
  <c r="F1295" i="1"/>
  <c r="F1296" i="1"/>
  <c r="F1297" i="1"/>
  <c r="F1298" i="1"/>
  <c r="F1301" i="1"/>
  <c r="F1302" i="1"/>
  <c r="F1305" i="1"/>
  <c r="F1306" i="1"/>
  <c r="F1307" i="1"/>
  <c r="F1308" i="1"/>
  <c r="F1309" i="1"/>
  <c r="F1310" i="1"/>
  <c r="F1313" i="1"/>
  <c r="F1314" i="1"/>
  <c r="F1317" i="1"/>
  <c r="F1318" i="1"/>
  <c r="F1319" i="1"/>
  <c r="F1321" i="1"/>
  <c r="F1322" i="1"/>
  <c r="F1323" i="1"/>
  <c r="F1327" i="1"/>
  <c r="F1332" i="1"/>
  <c r="F1333" i="1"/>
  <c r="F1334" i="1"/>
  <c r="F1335" i="1"/>
  <c r="F1336" i="1"/>
  <c r="F1337" i="1"/>
  <c r="F1338" i="1"/>
  <c r="F1339" i="1"/>
  <c r="F1341" i="1"/>
  <c r="F1342" i="1"/>
  <c r="F1345" i="1"/>
  <c r="F1349" i="1"/>
  <c r="F1353" i="1"/>
  <c r="F1354" i="1"/>
  <c r="F1355" i="1"/>
  <c r="F1358" i="1"/>
  <c r="F1362" i="1"/>
  <c r="F1363" i="1"/>
  <c r="F1366" i="1"/>
  <c r="F1367" i="1"/>
  <c r="F1370" i="1"/>
  <c r="F1376" i="1"/>
  <c r="F1377" i="1"/>
  <c r="F1378" i="1"/>
  <c r="F1380" i="1"/>
  <c r="F1381" i="1"/>
  <c r="F1384" i="1"/>
  <c r="F1385" i="1"/>
  <c r="F1386" i="1"/>
  <c r="F1387" i="1"/>
  <c r="F1388" i="1"/>
  <c r="F1389" i="1"/>
  <c r="F1393" i="1"/>
  <c r="F1394" i="1"/>
  <c r="F1395" i="1"/>
  <c r="F1397" i="1"/>
  <c r="F1398" i="1"/>
  <c r="F1399" i="1"/>
  <c r="F1400" i="1"/>
  <c r="F1401" i="1"/>
  <c r="F1405" i="1"/>
  <c r="F1409" i="1"/>
  <c r="F1410" i="1"/>
  <c r="F1411" i="1"/>
  <c r="F1413" i="1"/>
  <c r="F1414" i="1"/>
  <c r="F1415" i="1"/>
  <c r="F1417" i="1"/>
  <c r="F1418" i="1"/>
  <c r="F1419" i="1"/>
  <c r="F1422" i="1"/>
  <c r="F1423" i="1"/>
  <c r="F1424" i="1"/>
  <c r="F1425" i="1"/>
  <c r="F1426" i="1"/>
  <c r="F1427" i="1"/>
  <c r="F1429" i="1"/>
  <c r="F1431" i="1"/>
  <c r="F1432" i="1"/>
  <c r="F1439" i="1"/>
  <c r="F1440" i="1"/>
  <c r="F1441" i="1"/>
  <c r="F1442" i="1"/>
  <c r="F1443" i="1"/>
  <c r="F1444" i="1"/>
  <c r="F1445" i="1"/>
  <c r="F1446" i="1"/>
  <c r="F1448" i="1"/>
  <c r="F1449" i="1"/>
  <c r="F1450" i="1"/>
  <c r="F1451" i="1"/>
  <c r="F1452" i="1"/>
  <c r="F1453" i="1"/>
  <c r="F14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2" i="1"/>
  <c r="A173" i="1"/>
  <c r="A174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2" i="1"/>
  <c r="A653" i="1"/>
  <c r="A654" i="1"/>
  <c r="A655" i="1"/>
  <c r="A656" i="1"/>
  <c r="A657" i="1"/>
  <c r="A658" i="1"/>
  <c r="A659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7" i="1"/>
  <c r="A718" i="1"/>
  <c r="A719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4" i="1"/>
  <c r="A995" i="1"/>
  <c r="A996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2" i="1"/>
  <c r="A1093" i="1"/>
  <c r="A1094" i="1"/>
  <c r="A1095" i="1"/>
  <c r="A1097" i="1"/>
  <c r="A1098" i="1"/>
  <c r="A1099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8" i="1"/>
  <c r="A1449" i="1"/>
  <c r="A1450" i="1"/>
  <c r="A1452" i="1"/>
  <c r="A1453" i="1"/>
  <c r="A1454" i="1"/>
  <c r="E787" i="1"/>
  <c r="F786" i="1"/>
  <c r="E1330" i="1"/>
  <c r="F1329" i="1"/>
  <c r="E1284" i="1"/>
  <c r="F1283" i="1"/>
  <c r="E1260" i="1"/>
  <c r="F1259" i="1"/>
  <c r="F1282" i="1"/>
  <c r="F1047" i="1"/>
  <c r="F1324" i="1"/>
  <c r="E1325" i="1"/>
  <c r="E1247" i="1"/>
  <c r="F1246" i="1"/>
  <c r="F1164" i="1"/>
  <c r="E1165" i="1"/>
  <c r="F1165" i="1"/>
  <c r="E745" i="1"/>
  <c r="F745" i="1"/>
  <c r="F744" i="1"/>
  <c r="E719" i="1"/>
  <c r="F718" i="1"/>
  <c r="E582" i="1"/>
  <c r="F581" i="1"/>
  <c r="E564" i="1"/>
  <c r="F564" i="1"/>
  <c r="F563" i="1"/>
  <c r="E509" i="1"/>
  <c r="F509" i="1"/>
  <c r="F508" i="1"/>
  <c r="E493" i="1"/>
  <c r="F493" i="1"/>
  <c r="F492" i="1"/>
  <c r="E182" i="1"/>
  <c r="F181" i="1"/>
  <c r="F1434" i="1"/>
  <c r="F1046" i="1"/>
  <c r="F974" i="1"/>
  <c r="F910" i="1"/>
  <c r="F785" i="1"/>
  <c r="F9" i="1"/>
  <c r="E1195" i="1"/>
  <c r="F1194" i="1"/>
  <c r="E1096" i="1"/>
  <c r="F1096" i="1"/>
  <c r="F1095" i="1"/>
  <c r="F988" i="1"/>
  <c r="E989" i="1"/>
  <c r="F989" i="1"/>
  <c r="F860" i="1"/>
  <c r="E861" i="1"/>
  <c r="E845" i="1"/>
  <c r="F845" i="1"/>
  <c r="F844" i="1"/>
  <c r="E200" i="1"/>
  <c r="F199" i="1"/>
  <c r="F90" i="1"/>
  <c r="E91" i="1"/>
  <c r="F61" i="1"/>
  <c r="E62" i="1"/>
  <c r="F62" i="1"/>
  <c r="F1433" i="1"/>
  <c r="F1328" i="1"/>
  <c r="F784" i="1"/>
  <c r="F743" i="1"/>
  <c r="F205" i="1"/>
  <c r="F178" i="1"/>
  <c r="E982" i="1"/>
  <c r="F981" i="1"/>
  <c r="E757" i="1"/>
  <c r="F756" i="1"/>
  <c r="E347" i="1"/>
  <c r="E324" i="1"/>
  <c r="F324" i="1"/>
  <c r="E215" i="1"/>
  <c r="F214" i="1"/>
  <c r="E197" i="1"/>
  <c r="F197" i="1"/>
  <c r="F196" i="1"/>
  <c r="E446" i="1"/>
  <c r="F445" i="1"/>
  <c r="E367" i="1"/>
  <c r="F366" i="1"/>
  <c r="E129" i="1"/>
  <c r="F128" i="1"/>
  <c r="F1279" i="1"/>
  <c r="E1280" i="1"/>
  <c r="F1280" i="1"/>
  <c r="E1155" i="1"/>
  <c r="F1154" i="1"/>
  <c r="E30" i="1"/>
  <c r="F29" i="1"/>
  <c r="E1436" i="1"/>
  <c r="F1435" i="1"/>
  <c r="F1372" i="1"/>
  <c r="E1373" i="1"/>
  <c r="E1352" i="1"/>
  <c r="F1352" i="1"/>
  <c r="F1351" i="1"/>
  <c r="E1125" i="1"/>
  <c r="F1124" i="1"/>
  <c r="E1009" i="1"/>
  <c r="F1008" i="1"/>
  <c r="E958" i="1"/>
  <c r="F957" i="1"/>
  <c r="F888" i="1"/>
  <c r="E889" i="1"/>
  <c r="E74" i="1"/>
  <c r="F73" i="1"/>
  <c r="F1407" i="1"/>
  <c r="F1343" i="1"/>
  <c r="F1226" i="1"/>
  <c r="F1135" i="1"/>
  <c r="F1103" i="1"/>
  <c r="F1014" i="1"/>
  <c r="F49" i="1"/>
  <c r="E1169" i="1"/>
  <c r="F1169" i="1"/>
  <c r="F1168" i="1"/>
  <c r="F764" i="1"/>
  <c r="E765" i="1"/>
  <c r="F765" i="1"/>
  <c r="E749" i="1"/>
  <c r="F748" i="1"/>
  <c r="E1130" i="1"/>
  <c r="F1129" i="1"/>
  <c r="E894" i="1"/>
  <c r="F893" i="1"/>
  <c r="F52" i="1"/>
  <c r="E53" i="1"/>
  <c r="E1391" i="1"/>
  <c r="F1390" i="1"/>
  <c r="E1237" i="1"/>
  <c r="F1236" i="1"/>
  <c r="E688" i="1"/>
  <c r="F687" i="1"/>
  <c r="E151" i="1"/>
  <c r="F150" i="1"/>
  <c r="E80" i="1"/>
  <c r="F80" i="1"/>
  <c r="F79" i="1"/>
  <c r="F1299" i="1"/>
  <c r="F41" i="1"/>
  <c r="F1148" i="1"/>
  <c r="E1149" i="1"/>
  <c r="F975" i="1"/>
  <c r="E976" i="1"/>
  <c r="F976" i="1"/>
  <c r="E732" i="1"/>
  <c r="F731" i="1"/>
  <c r="F1406" i="1"/>
  <c r="F1371" i="1"/>
  <c r="F1112" i="1"/>
  <c r="F1048" i="1"/>
  <c r="F1013" i="1"/>
  <c r="E1347" i="1"/>
  <c r="F1346" i="1"/>
  <c r="E950" i="1"/>
  <c r="F949" i="1"/>
  <c r="E902" i="1"/>
  <c r="F901" i="1"/>
  <c r="E723" i="1"/>
  <c r="F722" i="1"/>
  <c r="E586" i="1"/>
  <c r="F585" i="1"/>
  <c r="E526" i="1"/>
  <c r="F526" i="1"/>
  <c r="E459" i="1"/>
  <c r="F459" i="1"/>
  <c r="F458" i="1"/>
  <c r="E433" i="1"/>
  <c r="F433" i="1"/>
  <c r="F432" i="1"/>
  <c r="E393" i="1"/>
  <c r="F392" i="1"/>
  <c r="E376" i="1"/>
  <c r="F375" i="1"/>
  <c r="E280" i="1"/>
  <c r="F279" i="1"/>
  <c r="E167" i="1"/>
  <c r="F167" i="1"/>
  <c r="F166" i="1"/>
  <c r="F304" i="1"/>
  <c r="E1421" i="1"/>
  <c r="F1421" i="1"/>
  <c r="F1420" i="1"/>
  <c r="E1181" i="1"/>
  <c r="F1181" i="1"/>
  <c r="F1180" i="1"/>
  <c r="E1117" i="1"/>
  <c r="F1116" i="1"/>
  <c r="E813" i="1"/>
  <c r="F813" i="1"/>
  <c r="F812" i="1"/>
  <c r="E501" i="1"/>
  <c r="F501" i="1"/>
  <c r="F500" i="1"/>
  <c r="E331" i="1"/>
  <c r="F331" i="1"/>
  <c r="F330" i="1"/>
  <c r="E314" i="1"/>
  <c r="F314" i="1"/>
  <c r="F313" i="1"/>
  <c r="E258" i="1"/>
  <c r="F257" i="1"/>
  <c r="E108" i="1"/>
  <c r="F107" i="1"/>
  <c r="E37" i="1"/>
  <c r="F36" i="1"/>
  <c r="F1294" i="1"/>
  <c r="F1208" i="1"/>
  <c r="F1200" i="1"/>
  <c r="F727" i="1"/>
  <c r="F124" i="1"/>
  <c r="E1365" i="1"/>
  <c r="F1365" i="1"/>
  <c r="F1364" i="1"/>
  <c r="E701" i="1"/>
  <c r="F700" i="1"/>
  <c r="E405" i="1"/>
  <c r="F404" i="1"/>
  <c r="E389" i="1"/>
  <c r="F389" i="1"/>
  <c r="F388" i="1"/>
  <c r="E355" i="1"/>
  <c r="F354" i="1"/>
  <c r="F273" i="1"/>
  <c r="E274" i="1"/>
  <c r="E122" i="1"/>
  <c r="F122" i="1"/>
  <c r="F121" i="1"/>
  <c r="E87" i="1"/>
  <c r="F87" i="1"/>
  <c r="F86" i="1"/>
  <c r="E14" i="1"/>
  <c r="F14" i="1"/>
  <c r="F13" i="1"/>
  <c r="E1005" i="1"/>
  <c r="F1005" i="1"/>
  <c r="F1004" i="1"/>
  <c r="E821" i="1"/>
  <c r="F820" i="1"/>
  <c r="E6" i="1"/>
  <c r="F6" i="1"/>
  <c r="F5" i="1"/>
  <c r="F1315" i="1"/>
  <c r="F1272" i="1"/>
  <c r="F1159" i="1"/>
  <c r="F672" i="1"/>
  <c r="F498" i="1"/>
  <c r="F489" i="1"/>
  <c r="F440" i="1"/>
  <c r="F16" i="1"/>
  <c r="E1357" i="1"/>
  <c r="F1357" i="1"/>
  <c r="F1356" i="1"/>
  <c r="E1173" i="1"/>
  <c r="F1173" i="1"/>
  <c r="F1172" i="1"/>
  <c r="E693" i="1"/>
  <c r="F693" i="1"/>
  <c r="F692" i="1"/>
  <c r="E613" i="1"/>
  <c r="F613" i="1"/>
  <c r="F612" i="1"/>
  <c r="E413" i="1"/>
  <c r="F413" i="1"/>
  <c r="F412" i="1"/>
  <c r="E285" i="1"/>
  <c r="F284" i="1"/>
  <c r="E113" i="1"/>
  <c r="F113" i="1"/>
  <c r="F112" i="1"/>
  <c r="E1109" i="1"/>
  <c r="F1109" i="1"/>
  <c r="F1108" i="1"/>
  <c r="E869" i="1"/>
  <c r="F868" i="1"/>
  <c r="E306" i="1"/>
  <c r="F306" i="1"/>
  <c r="F305" i="1"/>
  <c r="E70" i="1"/>
  <c r="F69" i="1"/>
  <c r="F1402" i="1"/>
  <c r="F1368" i="1"/>
  <c r="F1288" i="1"/>
  <c r="F1079" i="1"/>
  <c r="F705" i="1"/>
  <c r="F497" i="1"/>
  <c r="F488" i="1"/>
  <c r="F480" i="1"/>
  <c r="F439" i="1"/>
  <c r="F246" i="1"/>
  <c r="E1061" i="1"/>
  <c r="F1060" i="1"/>
  <c r="E104" i="1"/>
  <c r="F103" i="1"/>
  <c r="E136" i="1"/>
  <c r="F13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2" i="2"/>
  <c r="E137" i="1"/>
  <c r="F136" i="1"/>
  <c r="E71" i="1"/>
  <c r="F71" i="1"/>
  <c r="F70" i="1"/>
  <c r="E822" i="1"/>
  <c r="F822" i="1"/>
  <c r="F821" i="1"/>
  <c r="F405" i="1"/>
  <c r="E406" i="1"/>
  <c r="E689" i="1"/>
  <c r="F689" i="1"/>
  <c r="F688" i="1"/>
  <c r="E275" i="1"/>
  <c r="F274" i="1"/>
  <c r="E1118" i="1"/>
  <c r="F1118" i="1"/>
  <c r="F1117" i="1"/>
  <c r="E903" i="1"/>
  <c r="F903" i="1"/>
  <c r="F902" i="1"/>
  <c r="E75" i="1"/>
  <c r="F75" i="1"/>
  <c r="F74" i="1"/>
  <c r="E1126" i="1"/>
  <c r="F1126" i="1"/>
  <c r="F1125" i="1"/>
  <c r="E31" i="1"/>
  <c r="F30" i="1"/>
  <c r="E368" i="1"/>
  <c r="F368" i="1"/>
  <c r="F367" i="1"/>
  <c r="E348" i="1"/>
  <c r="F347" i="1"/>
  <c r="E201" i="1"/>
  <c r="F201" i="1"/>
  <c r="F200" i="1"/>
  <c r="F1260" i="1"/>
  <c r="E1261" i="1"/>
  <c r="E105" i="1"/>
  <c r="F105" i="1"/>
  <c r="F104" i="1"/>
  <c r="E286" i="1"/>
  <c r="F285" i="1"/>
  <c r="E702" i="1"/>
  <c r="F702" i="1"/>
  <c r="F701" i="1"/>
  <c r="E281" i="1"/>
  <c r="F281" i="1"/>
  <c r="F280" i="1"/>
  <c r="F1237" i="1"/>
  <c r="E1238" i="1"/>
  <c r="F1238" i="1"/>
  <c r="E1131" i="1"/>
  <c r="F1130" i="1"/>
  <c r="E890" i="1"/>
  <c r="F890" i="1"/>
  <c r="F889" i="1"/>
  <c r="E38" i="1"/>
  <c r="F38" i="1"/>
  <c r="F37" i="1"/>
  <c r="E951" i="1"/>
  <c r="F951" i="1"/>
  <c r="F950" i="1"/>
  <c r="E1156" i="1"/>
  <c r="F1156" i="1"/>
  <c r="F1155" i="1"/>
  <c r="E447" i="1"/>
  <c r="F447" i="1"/>
  <c r="F446" i="1"/>
  <c r="E758" i="1"/>
  <c r="F757" i="1"/>
  <c r="E1196" i="1"/>
  <c r="F1195" i="1"/>
  <c r="F182" i="1"/>
  <c r="E183" i="1"/>
  <c r="E583" i="1"/>
  <c r="F583" i="1"/>
  <c r="F582" i="1"/>
  <c r="E1248" i="1"/>
  <c r="F1247" i="1"/>
  <c r="E1285" i="1"/>
  <c r="F1285" i="1"/>
  <c r="F1284" i="1"/>
  <c r="E1062" i="1"/>
  <c r="F1062" i="1"/>
  <c r="F1061" i="1"/>
  <c r="E377" i="1"/>
  <c r="F377" i="1"/>
  <c r="F376" i="1"/>
  <c r="E733" i="1"/>
  <c r="F733" i="1"/>
  <c r="F732" i="1"/>
  <c r="F1391" i="1"/>
  <c r="E1392" i="1"/>
  <c r="F1392" i="1"/>
  <c r="E1326" i="1"/>
  <c r="F1326" i="1"/>
  <c r="F1325" i="1"/>
  <c r="F108" i="1"/>
  <c r="E109" i="1"/>
  <c r="F109" i="1"/>
  <c r="E587" i="1"/>
  <c r="F587" i="1"/>
  <c r="F586" i="1"/>
  <c r="E720" i="1"/>
  <c r="F720" i="1"/>
  <c r="F719" i="1"/>
  <c r="E1331" i="1"/>
  <c r="F1331" i="1"/>
  <c r="F1330" i="1"/>
  <c r="F393" i="1"/>
  <c r="E394" i="1"/>
  <c r="F151" i="1"/>
  <c r="E152" i="1"/>
  <c r="F152" i="1"/>
  <c r="E92" i="1"/>
  <c r="F91" i="1"/>
  <c r="E895" i="1"/>
  <c r="F895" i="1"/>
  <c r="F894" i="1"/>
  <c r="E870" i="1"/>
  <c r="F870" i="1"/>
  <c r="F869" i="1"/>
  <c r="E356" i="1"/>
  <c r="F356" i="1"/>
  <c r="F355" i="1"/>
  <c r="E750" i="1"/>
  <c r="F750" i="1"/>
  <c r="F749" i="1"/>
  <c r="E1374" i="1"/>
  <c r="F1373" i="1"/>
  <c r="E862" i="1"/>
  <c r="F862" i="1"/>
  <c r="F861" i="1"/>
  <c r="E1348" i="1"/>
  <c r="F1348" i="1"/>
  <c r="F1347" i="1"/>
  <c r="E54" i="1"/>
  <c r="F53" i="1"/>
  <c r="E959" i="1"/>
  <c r="F959" i="1"/>
  <c r="F958" i="1"/>
  <c r="E983" i="1"/>
  <c r="F982" i="1"/>
  <c r="E259" i="1"/>
  <c r="F258" i="1"/>
  <c r="F723" i="1"/>
  <c r="E724" i="1"/>
  <c r="F724" i="1"/>
  <c r="E1150" i="1"/>
  <c r="F1149" i="1"/>
  <c r="E1010" i="1"/>
  <c r="F1010" i="1"/>
  <c r="F1009" i="1"/>
  <c r="F1436" i="1"/>
  <c r="E1437" i="1"/>
  <c r="E130" i="1"/>
  <c r="F129" i="1"/>
  <c r="E216" i="1"/>
  <c r="F216" i="1"/>
  <c r="F215" i="1"/>
  <c r="F787" i="1"/>
  <c r="E788" i="1"/>
  <c r="F2" i="1"/>
  <c r="F406" i="1"/>
  <c r="E407" i="1"/>
  <c r="E131" i="1"/>
  <c r="F130" i="1"/>
  <c r="E55" i="1"/>
  <c r="F55" i="1"/>
  <c r="F54" i="1"/>
  <c r="E93" i="1"/>
  <c r="F93" i="1"/>
  <c r="F92" i="1"/>
  <c r="E1197" i="1"/>
  <c r="F1197" i="1"/>
  <c r="F1196" i="1"/>
  <c r="F1437" i="1"/>
  <c r="E1438" i="1"/>
  <c r="F1438" i="1"/>
  <c r="E1262" i="1"/>
  <c r="F1261" i="1"/>
  <c r="E260" i="1"/>
  <c r="F259" i="1"/>
  <c r="E1249" i="1"/>
  <c r="F1248" i="1"/>
  <c r="E759" i="1"/>
  <c r="F759" i="1"/>
  <c r="F758" i="1"/>
  <c r="F31" i="1"/>
  <c r="E32" i="1"/>
  <c r="E789" i="1"/>
  <c r="F789" i="1"/>
  <c r="F788" i="1"/>
  <c r="F394" i="1"/>
  <c r="E395" i="1"/>
  <c r="F395" i="1"/>
  <c r="F183" i="1"/>
  <c r="E184" i="1"/>
  <c r="F184" i="1"/>
  <c r="F983" i="1"/>
  <c r="E984" i="1"/>
  <c r="E276" i="1"/>
  <c r="F276" i="1"/>
  <c r="F275" i="1"/>
  <c r="E1151" i="1"/>
  <c r="F1150" i="1"/>
  <c r="E1375" i="1"/>
  <c r="F1375" i="1"/>
  <c r="F1374" i="1"/>
  <c r="E1132" i="1"/>
  <c r="F1132" i="1"/>
  <c r="F1131" i="1"/>
  <c r="E287" i="1"/>
  <c r="F287" i="1"/>
  <c r="F286" i="1"/>
  <c r="E349" i="1"/>
  <c r="F348" i="1"/>
  <c r="E138" i="1"/>
  <c r="F138" i="1"/>
  <c r="F137" i="1"/>
  <c r="F131" i="1"/>
  <c r="E132" i="1"/>
  <c r="F132" i="1"/>
  <c r="E408" i="1"/>
  <c r="F408" i="1"/>
  <c r="F407" i="1"/>
  <c r="E350" i="1"/>
  <c r="F349" i="1"/>
  <c r="E1152" i="1"/>
  <c r="F1152" i="1"/>
  <c r="F1151" i="1"/>
  <c r="E1250" i="1"/>
  <c r="F1250" i="1"/>
  <c r="F1249" i="1"/>
  <c r="E261" i="1"/>
  <c r="F260" i="1"/>
  <c r="F984" i="1"/>
  <c r="E985" i="1"/>
  <c r="F985" i="1"/>
  <c r="E33" i="1"/>
  <c r="F33" i="1"/>
  <c r="F32" i="1"/>
  <c r="E1263" i="1"/>
  <c r="F1263" i="1"/>
  <c r="F1262" i="1"/>
  <c r="E262" i="1"/>
  <c r="F262" i="1"/>
  <c r="F261" i="1"/>
  <c r="E351" i="1"/>
  <c r="F350" i="1"/>
  <c r="E352" i="1"/>
  <c r="F352" i="1"/>
  <c r="F351" i="1"/>
</calcChain>
</file>

<file path=xl/connections.xml><?xml version="1.0" encoding="utf-8"?>
<connections xmlns="http://schemas.openxmlformats.org/spreadsheetml/2006/main">
  <connection id="1" name="March_2014" type="6" refreshedVersion="5" background="1" saveData="1">
    <textPr codePage="850" sourceFile="C:\Users\User\Documents\seng403_New\2014\March_2014.txt" space="1" comma="1" consecutive="1" delimiter=":">
      <textFields count="3">
        <textField/>
        <textField/>
        <textField/>
      </textFields>
    </textPr>
  </connection>
  <connection id="2" name="March_2014LOC" type="6" refreshedVersion="5" background="1" saveData="1">
    <textPr codePage="850" sourceFile="C:\Users\User\Documents\seng403_New\2014\March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<sst xmlns="http://schemas.openxmlformats.org/spreadsheetml/2006/main" count="2989" uniqueCount="483">
  <si>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</si>
  <si>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</si>
  <si>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</si>
  <si>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</si>
  <si>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</si>
  <si>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</si>
  <si>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</si>
  <si>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Andreas</t>
  </si>
  <si>
    <t>Nilsson</t>
  </si>
  <si>
    <t>575c9cbe27ba6b9ba56b810e42508d120ae44a94</t>
  </si>
  <si>
    <t>jstests/core/</t>
  </si>
  <si>
    <t>868749b831b1867c2993e979ce044895ee3177cc</t>
  </si>
  <si>
    <t>2109d8c1bd1e01df5e406b7c80118b62012af090</t>
  </si>
  <si>
    <t>2ae43f11c9b4484c9a5c05bc4fdc90cf85697952</t>
  </si>
  <si>
    <t>src/mongo/shell/</t>
  </si>
  <si>
    <t>1ae45d8a71fa3948cd167e5c555e89627e8486c9</t>
  </si>
  <si>
    <t>f2b8b2dd800e89ce2fa0eb14e893c650734d6f24</t>
  </si>
  <si>
    <t>Andrew</t>
  </si>
  <si>
    <t>Morrow</t>
  </si>
  <si>
    <t>9a45a1f363cec95aa4e490cdd1261cf34226a003</t>
  </si>
  <si>
    <t>buildscripts/</t>
  </si>
  <si>
    <t>src/mongo/installer/msi/</t>
  </si>
  <si>
    <t>src/mongo/</t>
  </si>
  <si>
    <t>src/</t>
  </si>
  <si>
    <t>10e298ddbc22e97a1286c9e7fdcb24366db894b6</t>
  </si>
  <si>
    <t>jstests/</t>
  </si>
  <si>
    <t>src/mongo/db/ops/</t>
  </si>
  <si>
    <t>Andy</t>
  </si>
  <si>
    <t>Schwerin</t>
  </si>
  <si>
    <t>7001e916bd78097b34812c263274eaeb5fd712cf</t>
  </si>
  <si>
    <t>jstests/replsets/</t>
  </si>
  <si>
    <t>d9e4242d7f8c2631834a8b84cddf2f98cd1971b3</t>
  </si>
  <si>
    <t>src/mongo/db/commands/write_commands/</t>
  </si>
  <si>
    <t>f005fc6b5275bda6b6988413d83b61aab099ff63</t>
  </si>
  <si>
    <t>7300f943ab5423dfcf8ad66d916648a86f861b47</t>
  </si>
  <si>
    <t>4b96cf10a83f1d34eb7264d0e42c343eae0da60b</t>
  </si>
  <si>
    <t>src/mongo/db/</t>
  </si>
  <si>
    <t>4ddba591cf7defc9aca5e9cab526e9c9a8941a95</t>
  </si>
  <si>
    <t>src/mongo/db/query/</t>
  </si>
  <si>
    <t>Asya</t>
  </si>
  <si>
    <t>Kamsky</t>
  </si>
  <si>
    <t>cce595e3b3777610251a7c181ebba3cd907dac67</t>
  </si>
  <si>
    <t>Benety</t>
  </si>
  <si>
    <t>Goh</t>
  </si>
  <si>
    <t>b03ec74111f0dc839d14bacf3f12267133cbc935</t>
  </si>
  <si>
    <t>src/mongo/db/exec/</t>
  </si>
  <si>
    <t>0056ff1c76e30011c6b0688e528ad7a15e0e8591</t>
  </si>
  <si>
    <t>116cced41aa637ad4ae4042306489a324377b400</t>
  </si>
  <si>
    <t>71245a471274b963db720792bd3ea622cce0d70f</t>
  </si>
  <si>
    <t>ab90f7fe5ec57e301a672c3696048f5a5c27fb8e</t>
  </si>
  <si>
    <t>d64b7ee82217d2ac2d22a40d36961453ab8648f3</t>
  </si>
  <si>
    <t>6ffc04f3f264542114bb1f7c645b899a761deced</t>
  </si>
  <si>
    <t>b28a5a869a0e02d73e25cd39c15adf86c383f319</t>
  </si>
  <si>
    <t>79624f53393bc94cff490153f6bc6939ccd076c8</t>
  </si>
  <si>
    <t>765409253203229a2c3577d1d8a3964f7a0d1554</t>
  </si>
  <si>
    <t>src/mongo/db/matcher/</t>
  </si>
  <si>
    <t>18b7f9c5f43556ecde34883ee046bdde16f0cd1c</t>
  </si>
  <si>
    <t>src/mongo/db/geo/</t>
  </si>
  <si>
    <t>1f5e07c9800532d623f1a4e5abed21744e8719d5</t>
  </si>
  <si>
    <t>8d72b72643249914a47df0dd95898f1916972620</t>
  </si>
  <si>
    <t>b6b2fdf5c26db35a7553e8069816dc7c8d2c0a5b</t>
  </si>
  <si>
    <t>3b7a5187d788daa0544fb967e48653398054ed22</t>
  </si>
  <si>
    <t>884543f695fabd1946491b8b6b612e1a7d5d2edd</t>
  </si>
  <si>
    <t>91886492a3a107102234e183d6d937e19e54e6c1</t>
  </si>
  <si>
    <t>34bd3d0dd8e9c341a2f5f228cde741771af7ed25</t>
  </si>
  <si>
    <t>src/mongo/db/commands/</t>
  </si>
  <si>
    <t>1655fff18e64179ef4e36565f25b6c06e6b453a9</t>
  </si>
  <si>
    <t>aa02cde1baf6bdb7840ac007f0a5603026409b9e</t>
  </si>
  <si>
    <t>cd1cdfcce54d4c0e06aed61b214c383edcae4b02</t>
  </si>
  <si>
    <t>Charlie</t>
  </si>
  <si>
    <t>Page</t>
  </si>
  <si>
    <t>9e8eb0482d9cdffe67c35757a5dfed73860582f4</t>
  </si>
  <si>
    <t>src/mongo/util/net/</t>
  </si>
  <si>
    <t>Dan</t>
  </si>
  <si>
    <t>Pasette</t>
  </si>
  <si>
    <t>2d1f1b7c5e6a42a503dacee442ec8ebaa11a9ead</t>
  </si>
  <si>
    <t>5138b611cbb384f87c0437d51f1fe3a72a4bf7b4</t>
  </si>
  <si>
    <t>9ebf5f742ed816f1d020b889fe715dc26f3e0b69</t>
  </si>
  <si>
    <t>63583514f11f910c132e91dadbdc18a9f37adade</t>
  </si>
  <si>
    <t>0a5193f04847dd5d1b449cff26bf91e308020785</t>
  </si>
  <si>
    <t>jstests/multiVersion/</t>
  </si>
  <si>
    <t>src/mongo/db/catalog/</t>
  </si>
  <si>
    <t>0e63bed927440d1531e0a2e26cf5cb79d6b52138</t>
  </si>
  <si>
    <t>0b575dc0ba7a71d22bc4661d76f857d7be8a22ec</t>
  </si>
  <si>
    <t>jstests/slowNightly/</t>
  </si>
  <si>
    <t>b924044bebc7c7b76eee513473adade189bf3ccd</t>
  </si>
  <si>
    <t>rpm/</t>
  </si>
  <si>
    <t>src/mongo/util/</t>
  </si>
  <si>
    <t>a2ebcca174d9df0c1454119057911ef7eddfd0ec</t>
  </si>
  <si>
    <t>src/mongo/db/repl/</t>
  </si>
  <si>
    <t>52fbcfdd6d40b5d53210a11fa3e2596a34c84fe7</t>
  </si>
  <si>
    <t>David</t>
  </si>
  <si>
    <t>Storch</t>
  </si>
  <si>
    <t>719134aa7985c0a697f199fc78e323d04e3a65ad</t>
  </si>
  <si>
    <t>9713848c54f3a0a25f9682d21a35179e6b8a3a86</t>
  </si>
  <si>
    <t>926d45b2cd43cf255f0994b9da8e518bc381b794</t>
  </si>
  <si>
    <t>bd89a2c8040b17a7bd2c6d7e94199f26316bbd9b</t>
  </si>
  <si>
    <t>b9167f0fe82160967e591aefba5824a8a372353d</t>
  </si>
  <si>
    <t>9faacb76de23e5b99904b4d5efc9ac2743415e1c</t>
  </si>
  <si>
    <t>5a03d4cd7c591f43224f90669c3f2b38472567c3</t>
  </si>
  <si>
    <t>35d246c14208ebdba5482ccfdd17f83a3961715b</t>
  </si>
  <si>
    <t>5b33dcf8eca51d1356d80099ef45276f55353dfc</t>
  </si>
  <si>
    <t>src/mongo/dbtests/</t>
  </si>
  <si>
    <t>1da2d21ffe90db991715127bd4140bcc83abb98b</t>
  </si>
  <si>
    <t>1ff73551566e30e1a2ca786115b5824bfeff188a</t>
  </si>
  <si>
    <t>25596dbf48b18a76d3d2cdfdf1fcf23a43e46316</t>
  </si>
  <si>
    <t>20a22bdf907a0e2cd60b79f242a7375d84a3ab6a</t>
  </si>
  <si>
    <t>3ac69b3f5337e5e6f0cd36cc71173d07e74fa281</t>
  </si>
  <si>
    <t>37abe9e1814e5c6ab9c18970690b157dc13e9ede</t>
  </si>
  <si>
    <t>33912523e40467e1a41bed60ed7e198200a040ad</t>
  </si>
  <si>
    <t>be24805004705e204a7640143f05bef408f6b210</t>
  </si>
  <si>
    <t>Dwight</t>
  </si>
  <si>
    <t>f40515fa26c91760117593f31e406dc022ea5fff</t>
  </si>
  <si>
    <t>507ee08f3e30ed7ede8388e897efbe826583b31e</t>
  </si>
  <si>
    <t>Eliot</t>
  </si>
  <si>
    <t>Horowitz</t>
  </si>
  <si>
    <t>288745abb978e8d444a4e4bcbbd35176f05d2a06</t>
  </si>
  <si>
    <t>src/mongo/s/</t>
  </si>
  <si>
    <t>a173f84cb956fadc1169f32709679260bd517585</t>
  </si>
  <si>
    <t>263cf8628ec80c74e5a59334d8998b52227a89c1</t>
  </si>
  <si>
    <t>e7b7ed4cfdd110c98dac1d7ffa08be6bd9e25cfe</t>
  </si>
  <si>
    <t>src/mongo/db/index/</t>
  </si>
  <si>
    <t>src/mongo/db/structure/catalog/</t>
  </si>
  <si>
    <t>3c3c9152aa79e2a94b98eed00de8deeeeaad85c1</t>
  </si>
  <si>
    <t>Eric</t>
  </si>
  <si>
    <t>Milkie</t>
  </si>
  <si>
    <t>6849110b99b4fc4e9fd162ac897e1a8e5180e72e</t>
  </si>
  <si>
    <t>3792e501d812a51b796cc670aaf3e3b8c2439682</t>
  </si>
  <si>
    <t>jstests/slowWeekly/</t>
  </si>
  <si>
    <t>70c062eb0646506df8979b49c052a54e6e4f9f8e</t>
  </si>
  <si>
    <t>f6713955af2bfe8a2c5f5ac7d0dfcabebbc821c5</t>
  </si>
  <si>
    <t>4a299302a7312cebb076d0b356c5235c2f45918c</t>
  </si>
  <si>
    <t>eabded8aa6f78949535ed2ad5a2d01d4c3e58ea0</t>
  </si>
  <si>
    <t>c2eeebe5c1861b4cbec0a0a2ff180b0adab652cd</t>
  </si>
  <si>
    <t>cde863db6f180479e250ea3e2172f624be3d2b18</t>
  </si>
  <si>
    <t>b83a8b935ac6fc34dffa42202dc22b122d65e02e</t>
  </si>
  <si>
    <t>8b73e5c944903f2ec4c1ae62f0118759e1119da3</t>
  </si>
  <si>
    <t>00f7aeaa25f98de5e66f0759d5b102951a247526</t>
  </si>
  <si>
    <t>11bc3258feeb48642744c5a948c9879f9a5498d3</t>
  </si>
  <si>
    <t>0f83758b8547f7c5aed49aa8a8558fe1c3c8b36b</t>
  </si>
  <si>
    <t>808c522cc32b9e4e8005fcd526dc3fe9bd6cf4d6</t>
  </si>
  <si>
    <t>jstests/repl/</t>
  </si>
  <si>
    <t>e2ee0675ee7f97d2ed92d85ea514ebaef1d498d7</t>
  </si>
  <si>
    <t>src/mongo/base/</t>
  </si>
  <si>
    <t>Ernie</t>
  </si>
  <si>
    <t>Hershey</t>
  </si>
  <si>
    <t>b77054ef247c2b6ac11780f0a8676ecd0b4c3151</t>
  </si>
  <si>
    <t>debian/</t>
  </si>
  <si>
    <t>3b0a2b212f6003b4aaa9d8e1c0d8cb841cd2496f</t>
  </si>
  <si>
    <t>1afe5ef9e66f63150ab37446f307097f4b57bf5d</t>
  </si>
  <si>
    <t>1beb3d92996d658e5612aec1b68fbcbe7e7ac4a9</t>
  </si>
  <si>
    <t>f6c94b9b45cc200addd2ac98afcb1cde77a03dc5</t>
  </si>
  <si>
    <t>2fd0e517b11126e69c00be427aee17e9265bcacc</t>
  </si>
  <si>
    <t>ba5c7343e5800b7b84a07a7c69ada22821342efd</t>
  </si>
  <si>
    <t>8298b133ed0bf6bebdac9141f5218785ccd14a66</t>
  </si>
  <si>
    <t>Gianfranco</t>
  </si>
  <si>
    <t>Palumbo</t>
  </si>
  <si>
    <t>d238d44ac27a50604279b3c61077b88b5582103a</t>
  </si>
  <si>
    <t>Greg</t>
  </si>
  <si>
    <t>Studer</t>
  </si>
  <si>
    <t>7ccb298ff2790f4d4b5e844e4124f9051a4ec437</t>
  </si>
  <si>
    <t>jstests/sharding/</t>
  </si>
  <si>
    <t>f71610672b0506b233a449bfafb303497c97ae50</t>
  </si>
  <si>
    <t>src/mongo/client/</t>
  </si>
  <si>
    <t>696fba3bc9607ec5885d072d68c609895b7f5831</t>
  </si>
  <si>
    <t>src/mongo/s/write_ops/</t>
  </si>
  <si>
    <t>e0867ea625ccca214dd6fbf079001a6b097c0ef2</t>
  </si>
  <si>
    <t>16be7b9840df1df12421ed7ef009005c7d321ec7</t>
  </si>
  <si>
    <t>19ad2f402b588887ede8001116c3ce48329987ab</t>
  </si>
  <si>
    <t>6ee3a36bdb672e0e7b893a77334e932d8d1eab8c</t>
  </si>
  <si>
    <t>910005e639d96cd79c8d27a0237e3e51821407a5</t>
  </si>
  <si>
    <t>b5756056a7b5acba550a7d31a587f3a5b7651e00</t>
  </si>
  <si>
    <t>aaa29361e759a08c9fa9a44e983a962cecacc50b</t>
  </si>
  <si>
    <t>03b1216f8e0df3f71bc94e2f3abd4b0d6465a7c4</t>
  </si>
  <si>
    <t>eadeef174f9e7df1a94c7db06b80277fb60efd25</t>
  </si>
  <si>
    <t>726c881816a14e359cb4c86057565ba20f133d6d</t>
  </si>
  <si>
    <t>9aca47bec991f1ad679cfcf27eb037055886a25a</t>
  </si>
  <si>
    <t>cc421d9723c67f0afa3efacc7ff4c766aceea332</t>
  </si>
  <si>
    <t>6311297efc74ee70ff2b01af5ebb25537587f9cf</t>
  </si>
  <si>
    <t>8470a1f87658277856a5a5be1a5e2bc34bc50cec</t>
  </si>
  <si>
    <t>db0c430fe28d4f82e9b7b6fff41037d4d24c73a3</t>
  </si>
  <si>
    <t>9fae141a1f3fe652fa6002e47722c5ceb051cffb</t>
  </si>
  <si>
    <t>24f85cdfdba1db685f4da499d8fcb77385e57da7</t>
  </si>
  <si>
    <t>1ffdd358b9fa048794a09bbc644f6043dde15eeb</t>
  </si>
  <si>
    <t>Hari</t>
  </si>
  <si>
    <t>Khalsa</t>
  </si>
  <si>
    <t>91b9d4ff3e913f74ee75610db2fa6d448b4df0bf</t>
  </si>
  <si>
    <t>5d3070ecd0171700ea30ff7bd698d8b677b50bb6</t>
  </si>
  <si>
    <t>d75b92d849ebeb60fe8ba8ba43fd3bee114c9043</t>
  </si>
  <si>
    <t>c74aba78d60806cb06b07e1307c6f72ae921c206</t>
  </si>
  <si>
    <t>9f36a58c417478fb7c56f25f90de4cd5459324c4</t>
  </si>
  <si>
    <t>src/mongo/db/structure/</t>
  </si>
  <si>
    <t>5817556b86b10cb763bba126ae8c020fc1910792</t>
  </si>
  <si>
    <t>1f762a3478bb2f794e72670d333f35c6b7e6cfa7</t>
  </si>
  <si>
    <t>a79c8cfc2f3d778c9aa11d782b76adeec4624b37</t>
  </si>
  <si>
    <t>7ab2c849633e2162f0b5139f842a1a03731f19b2</t>
  </si>
  <si>
    <t>ab95906e2ec341ce1298c7a4eab2185cf386d8cb</t>
  </si>
  <si>
    <t>dc7611456d70964939a8fad7a7679282c9666cea</t>
  </si>
  <si>
    <t>267f56a7e0ce36eba21b4b2ef09e32a43370acbf</t>
  </si>
  <si>
    <t>dcae4f6f020b0ee94a28ecb47577ad30fe11ddae</t>
  </si>
  <si>
    <t>fc5ff25399278174f4784b85557a3c86d09e5b06</t>
  </si>
  <si>
    <t>15503c9fdade2cd3602efbcb5e587616cb9b76fa</t>
  </si>
  <si>
    <t>c2e9c9f8c2006b89156a52a2566868ce0e73b744</t>
  </si>
  <si>
    <t>f111b99bd986fca3902730cf394d4f4260116dbe</t>
  </si>
  <si>
    <t>057a542daf11a62c1f57b3b406cb8fd33804a831</t>
  </si>
  <si>
    <t>63ec93b3ee18c9c16f8adde07d0e8243911a7108</t>
  </si>
  <si>
    <t>097f38faf2856f7776c75a48d985b6b3f1641860</t>
  </si>
  <si>
    <t>d1dc7cf2b213d77103658ccd2ea4816b33a27f6a</t>
  </si>
  <si>
    <t>785b41bb229d49352e883df2fe0f927888772c8f</t>
  </si>
  <si>
    <t>f880299ae5eb78c3cb1789e3439135d5d33cb64f</t>
  </si>
  <si>
    <t>hawka</t>
  </si>
  <si>
    <t>b2944e7c7ed6fc5195e99d7d2ec50f887ac1a9b3</t>
  </si>
  <si>
    <t>7d5325821e8c859188759e18a720a897c1e9071c</t>
  </si>
  <si>
    <t>Jason</t>
  </si>
  <si>
    <t>Rassi</t>
  </si>
  <si>
    <t>04eda9bb1b5a348201f0b81d56af950c1c538a09</t>
  </si>
  <si>
    <t>be9cd7b940531fe8a46e669155c81ca14e5189b0</t>
  </si>
  <si>
    <t>dc28d4a2d9336904ce302c9c3c8099cb27f402eb</t>
  </si>
  <si>
    <t>5253043325f42857efbb732b667ea8261ebcd4df</t>
  </si>
  <si>
    <t>506431db2f82995ecd757820a6071449c628b9d5</t>
  </si>
  <si>
    <t>a950e940c6d2542d72cb4739c10b968270f6b8b5</t>
  </si>
  <si>
    <t>src/mongo/db/fts/</t>
  </si>
  <si>
    <t>410fb275704f7743cb0902baf85a5c6058fca25b</t>
  </si>
  <si>
    <t>2a161f7e565bc8706bb311f4d68a1783f3d7141e</t>
  </si>
  <si>
    <t>8ea1893b027876922bb16a09fa9d4691946f7700</t>
  </si>
  <si>
    <t>Kaloian</t>
  </si>
  <si>
    <t>Manassiev</t>
  </si>
  <si>
    <t>bfebf440342a2266f8febec161334a700dc713af</t>
  </si>
  <si>
    <t>src/mongo/tools/</t>
  </si>
  <si>
    <t>acc47ab1b993d1abc295974200ffc57d98f4b80e</t>
  </si>
  <si>
    <t>74ae391fba961176ec63973cc9393e024a21661b</t>
  </si>
  <si>
    <t>Kamran</t>
  </si>
  <si>
    <t>Khan</t>
  </si>
  <si>
    <t>e4c7d8dec2ddd172ad788483846dcf8e670581a5</t>
  </si>
  <si>
    <t>Mark</t>
  </si>
  <si>
    <t>Benvenuto</t>
  </si>
  <si>
    <t>39143d55a37ea77b37433b8951a259c30c10cfc9</t>
  </si>
  <si>
    <t>7be64ae7568306dcbf75335a5e80793f4ce1268d</t>
  </si>
  <si>
    <t>src/mongo/scripting/</t>
  </si>
  <si>
    <t>1aad465958f32bad33172b03b26012a786d80a86</t>
  </si>
  <si>
    <t>57eea817bbf74f34113b61e3fbae36d08132b770</t>
  </si>
  <si>
    <t>8150cc2965d024e5df989f1fd6742e7b67cf03ec</t>
  </si>
  <si>
    <t>f0b367f3e04408f66fcc8f5bac1425155deec5c3</t>
  </si>
  <si>
    <t>4f05d9ec581d0ab770200e3629ba25eee3715585</t>
  </si>
  <si>
    <t>eaa83e8afb6bd800cbab0de01b051f2e1460a432</t>
  </si>
  <si>
    <t>25aac5429dca3dfae108c6137a12d1ed48483b82</t>
  </si>
  <si>
    <t>7510a554b8f38db470216c8213563b7c25a70896</t>
  </si>
  <si>
    <t>e9d85c3804e41730ccbe07efa36bf360ceb4f7e6</t>
  </si>
  <si>
    <t>f937093d1817c50ddc2752b08929a9acfe8e6e29</t>
  </si>
  <si>
    <t>Mathias</t>
  </si>
  <si>
    <t>Stearn</t>
  </si>
  <si>
    <t>192fd947da5ba99e4a06c769670b08cc9820f955</t>
  </si>
  <si>
    <t>00c8264c88edbbda91c375063c2c612b1db18702</t>
  </si>
  <si>
    <t>43d933a286bff0e98845368c84c10248388bc4a5</t>
  </si>
  <si>
    <t>jstests/noPassthrough/</t>
  </si>
  <si>
    <t>jstests/noPassthroughWithMongod/</t>
  </si>
  <si>
    <t>jstests/slow1/</t>
  </si>
  <si>
    <t>jstests/slow2/</t>
  </si>
  <si>
    <t>d0a1e84ab2fa1b6aa699721b5cb9a4f8d0bf3692</t>
  </si>
  <si>
    <t>ed7c1769b534245f0bd10512c4b4a5995065a371</t>
  </si>
  <si>
    <t>1bd05a191b680ddc258eb6110d1841210f864453</t>
  </si>
  <si>
    <t>5205b62d5c0517a152ce739ab11ec0b3a9cd1859</t>
  </si>
  <si>
    <t>23adfff477e84ef38d342da5767e77a139bcacfe</t>
  </si>
  <si>
    <t>064702d6c3d0ef51ae9767390bf664df9f3e30f4</t>
  </si>
  <si>
    <t>3e0aa5769dd58c727726c3397f9678d7f767b7ff</t>
  </si>
  <si>
    <t>db9e1ec03fdb51669a3aa9d7d5af365c40e3daa2</t>
  </si>
  <si>
    <t>346f26f8ca4276c0594483659076400c67fb69b7</t>
  </si>
  <si>
    <t>7240d05b07aebe766a9490a31459c6112620a6f6</t>
  </si>
  <si>
    <t>a1977962b7a1fccdd60d31ab3c27bb51bd3d6156</t>
  </si>
  <si>
    <t>3befa12b80bc656e72cd80669ceb5e799ba762ff</t>
  </si>
  <si>
    <t>8171071440b1944429056f4df4f32f135648a177</t>
  </si>
  <si>
    <t>8d43b5cb9949c16452cb8d949c89d94cab9c8bad</t>
  </si>
  <si>
    <t>matt</t>
  </si>
  <si>
    <t>dannenberg</t>
  </si>
  <si>
    <t>26f3c3140d6c49732d3462235d9dd496e17c504f</t>
  </si>
  <si>
    <t>ce5a47a3b506cbd0154c60144deb5cd0e6a3aea9</t>
  </si>
  <si>
    <t>jstests/libs/</t>
  </si>
  <si>
    <t>jstests/multiClient/</t>
  </si>
  <si>
    <t>b8c7f25613fee7c6bf77dda941589fe367c14385</t>
  </si>
  <si>
    <t>84ae6f501a9eb27d19c8c4f668fa806220421f7d</t>
  </si>
  <si>
    <t>caf29197bdec6c0f251bae52ece0613beaa43859</t>
  </si>
  <si>
    <t>9a53f30468a0c68e1167ce565041bbce22add8ff</t>
  </si>
  <si>
    <t>934c77bf4bc269ef53de4bc5b9b5046b13d1bed5</t>
  </si>
  <si>
    <t>4184de903c4b5bb3f698d93aa607dd06756dfe40</t>
  </si>
  <si>
    <t>bbeca9384f3231cf6eb5da33a5d9ed52176dd8c3</t>
  </si>
  <si>
    <t>24b9ad0bc5029c42fdac44073a3cd75ed2f34780</t>
  </si>
  <si>
    <t>ecc00b5bfba8961e0884e591ba1866eeb0cb67ab</t>
  </si>
  <si>
    <t>9bea47352928c4734e2e12318694d2389052e055</t>
  </si>
  <si>
    <t>194e8253d1c8481d8b0b9f1486f83682ca05de8e</t>
  </si>
  <si>
    <t>8981cd58e075605b505b3de0e57d2732e44989eb</t>
  </si>
  <si>
    <t>456febf80507a12085771b803c4d475484e726d9</t>
  </si>
  <si>
    <t>7d165159a265630e3059abdbfc1d09bf6c1fbe29</t>
  </si>
  <si>
    <t>9c3e4354416d5fbc6c8f4a27cb0d7c6310a55914</t>
  </si>
  <si>
    <t>edb9bbc96ba5964be9a23a0617ec72ea277c2463</t>
  </si>
  <si>
    <t>a58223aa670ddf841805ce7fa8520437d59dd02b</t>
  </si>
  <si>
    <t>f2fac91080bf8eb8336044f889bbd82e2e661675</t>
  </si>
  <si>
    <t>1d84c429f7a4d524a052e547c39d4589c386c2db</t>
  </si>
  <si>
    <t>6a10de0bb8fe996daca5ecd5687f1072abb0dd8b</t>
  </si>
  <si>
    <t>30074e8c048032c0c3cd3ebde349e83a3d56713a</t>
  </si>
  <si>
    <t>e499f7a2394c19494d55c5b68370a2e53c241778</t>
  </si>
  <si>
    <t>Matt</t>
  </si>
  <si>
    <t>Dannenberg</t>
  </si>
  <si>
    <t>01732257a8c2b93e457b8365b31a67841080ba2f</t>
  </si>
  <si>
    <t>b59223f406209d8c259f73740631159e9fa0e659</t>
  </si>
  <si>
    <t>31bdbdb213372f9877f370bd072a478ce04060ba</t>
  </si>
  <si>
    <t>5b461a3eae881a0ca20fe6659d7959962753bb20</t>
  </si>
  <si>
    <t>f90b360d2179857e617d18fb4fbc02a46d5a4780</t>
  </si>
  <si>
    <t>Kangas</t>
  </si>
  <si>
    <t>91a7d38a6beaf53aeb5390e64da7366db5b9d858</t>
  </si>
  <si>
    <t>c27e46eceedfd68801ae79af4a5bf87b86a6319d</t>
  </si>
  <si>
    <t>src/mongo/db/auth/</t>
  </si>
  <si>
    <t>src/mongo/db/storage/</t>
  </si>
  <si>
    <t>984fe4b418db3341132026050a446d8c64639881</t>
  </si>
  <si>
    <t>502bb27fae52b9d6a38be9e51e20ac82d8c10f00</t>
  </si>
  <si>
    <t>Quentin</t>
  </si>
  <si>
    <t>Conner</t>
  </si>
  <si>
    <t>aa84f525eb4d651b19efef35f83e884adabda4ad</t>
  </si>
  <si>
    <t>Randolph</t>
  </si>
  <si>
    <t>Tan</t>
  </si>
  <si>
    <t>92ed1aa3e061f4f41d40f5a7463a1a624a28f40b</t>
  </si>
  <si>
    <t>a924eeb8934297f2a499bb0e50cd6835b1741281</t>
  </si>
  <si>
    <t>06c40ab0bb2a36c709fb4d3b91961e91fb08b1f1</t>
  </si>
  <si>
    <t>386f1b32babc38daafad97949056ac953d53b3b0</t>
  </si>
  <si>
    <t>jstests/auth/</t>
  </si>
  <si>
    <t>6e5c3296a9c8001307176f58fec0e632d0beebd0</t>
  </si>
  <si>
    <t>63fbd2ff4dbe5c80ad2c5ac1b35bc5b06e98a14b</t>
  </si>
  <si>
    <t>8d170f91b67d6e31677668c8c1e9406de8608fb4</t>
  </si>
  <si>
    <t>jstests/aggregation/</t>
  </si>
  <si>
    <t>925d3c57e1c7af4566b989a760d6cfa15bdf3437</t>
  </si>
  <si>
    <t>337b9dd3f926323aae5025acd3a52b8c1c497b2d</t>
  </si>
  <si>
    <t>2f406195698b24785db0e46622001ab068c9e7cb</t>
  </si>
  <si>
    <t>17c1212b5f84b0b2c666adc39c9f23d4a919a137</t>
  </si>
  <si>
    <t>eb41492c6f1228077b92239524e4a607b70cd8e3</t>
  </si>
  <si>
    <t>e44682821c37fdf3d4fd8cb58dcf5c34181ddbde</t>
  </si>
  <si>
    <t>3bcbb33bc5f909b59635c5805373885933c8b78c</t>
  </si>
  <si>
    <t>jstests/aggregation/bugs/</t>
  </si>
  <si>
    <t>a08c9f4ee6d5389b3a6a96f093d8a1fdecc9cb8d</t>
  </si>
  <si>
    <t>jstests/gle/core/</t>
  </si>
  <si>
    <t>597bf63f3ae61af0c9994bcb8de06a68a7487e88</t>
  </si>
  <si>
    <t>e2c1d460b874e4deffcd7f18e32a45284d84d0d5</t>
  </si>
  <si>
    <t>f8534ae0d6c4e252d169c5bcf42f42cf6518ee7d</t>
  </si>
  <si>
    <t>779e4d12da9e3fa769ea3cccd9f00082b6ed434f</t>
  </si>
  <si>
    <t>fafb7dad7b87b3d6a0c359ad02b6bcd0ef7a79f7</t>
  </si>
  <si>
    <t>Sam</t>
  </si>
  <si>
    <t>Kleinman</t>
  </si>
  <si>
    <t>d8eb19991b01f9fc5e73f0a3acd3f8a59e2d7c7d</t>
  </si>
  <si>
    <t>Samantha</t>
  </si>
  <si>
    <t>Ritter</t>
  </si>
  <si>
    <t>32815d889ba6dd805cb520b2d8263ca7faf243bb</t>
  </si>
  <si>
    <t>Scott</t>
  </si>
  <si>
    <t>Hernandez</t>
  </si>
  <si>
    <t>0798ac066e89b53b9dea581ed79737904e4cd8f3</t>
  </si>
  <si>
    <t>34bf20197d63511d366507a0437bcbc430886452</t>
  </si>
  <si>
    <t>01a5355e051de90c93a5f1784c05ed314c797c7a</t>
  </si>
  <si>
    <t>57f97f213346b7a0305c81fd70894a77ca35a886</t>
  </si>
  <si>
    <t>jstests/dur/</t>
  </si>
  <si>
    <t>835a7cc8ea3c564d34876d20b90b37750d7e30c5</t>
  </si>
  <si>
    <t>jstests/parallel/</t>
  </si>
  <si>
    <t>971bbb28a0c25ae26abe9da38e2b02b4cac36d9b</t>
  </si>
  <si>
    <t>e200a2274f34ba016a123cc4bc943dfe22426e93</t>
  </si>
  <si>
    <t>cc2fbb1b84f935b47f4b771072f8157c14de62cc</t>
  </si>
  <si>
    <t>a114bf7f701bb7358a6069ce56ec03236da79b89</t>
  </si>
  <si>
    <t>4c1db9421bd72fdac754ae007e6197b42d9ed5c6</t>
  </si>
  <si>
    <t>db2875aee372ea08ed7b6e6ad91494b2df29154f</t>
  </si>
  <si>
    <t>760c3976a86fe75e8c767625fb96af7b4e610a12</t>
  </si>
  <si>
    <t>b0c31161d9fc58a18eaff398b48423b724b96a0e</t>
  </si>
  <si>
    <t>src/mongo/bson/mutable/</t>
  </si>
  <si>
    <t>d751c80fe2e4a7922129c5ef47a53b29b9eea728</t>
  </si>
  <si>
    <t>295e4ae32d0b0ab80247ae98eb5adf16899a4513</t>
  </si>
  <si>
    <t>c9794d1885cf1e847b9543912287acc41909dfab</t>
  </si>
  <si>
    <t>Shaun</t>
  </si>
  <si>
    <t>Verch</t>
  </si>
  <si>
    <t>ae59693a8b1f2ed6dbef552ed479671ba70cfc49</t>
  </si>
  <si>
    <t>57be00c6bb250ffb98be5fd1ed86086b3cea7220</t>
  </si>
  <si>
    <t>6c38102c43fe66faa5c282ac59c206f162ccc6ff</t>
  </si>
  <si>
    <t>jstests/libs/config_files/</t>
  </si>
  <si>
    <t>a574286b4f6d487bc18b214fba8aec5a0f64de66</t>
  </si>
  <si>
    <t>3fe346dedc89c9d154b1de30d497ae0caa529ecc</t>
  </si>
  <si>
    <t>8d7e71c8c07ff15ece15d5494a77ed42fc309f11</t>
  </si>
  <si>
    <t>jstests/disk/</t>
  </si>
  <si>
    <t>6ddce18d5ac886e9dadefb009454d4c8f0d2f5ae</t>
  </si>
  <si>
    <t>1c2ec3d69bbb5b6ae34f57abf1fabcaf32833a57</t>
  </si>
  <si>
    <t>3973a76ece2b85b8258831ae7dae97e8e3da8eec</t>
  </si>
  <si>
    <t>0c9df5cebac7a7a9f7a7e5c296af054cc71d20bd</t>
  </si>
  <si>
    <t>064fcf3fec061e0f3493f813016ee96a3668d14d</t>
  </si>
  <si>
    <t>41d6c151f40d40ef0673bb4e5e28d8e9c15e3cc0</t>
  </si>
  <si>
    <t>9f0e88d0a4c00c125ce52d3954503dd1c91eae7c</t>
  </si>
  <si>
    <t>c5f52ad447f5ae0c1c577c270bff91c5af0d3436</t>
  </si>
  <si>
    <t>0a6b69f8b24b474749f5d4227d64ccb034229739</t>
  </si>
  <si>
    <t>cbdf562d57b8419aaea83c26effbba14652ea7b3</t>
  </si>
  <si>
    <t>9265798fae9f784bff50755260c9536e15ceb7d7</t>
  </si>
  <si>
    <t>086c91313022d75c4ba6a8ee4655c61c84ed2590</t>
  </si>
  <si>
    <t>113d4a9e3d22f6d81e29252ea8170d5f48ad3c5d</t>
  </si>
  <si>
    <t>src/mongo/util/options_parser/</t>
  </si>
  <si>
    <t>17882d68d1ee00e75e545abe65bda1b18876ef21</t>
  </si>
  <si>
    <t>997eedb2565ac005a7c489d9234813de8b27bc2f</t>
  </si>
  <si>
    <t>67fcecca64281afcefce51c61a1f08699145fc56</t>
  </si>
  <si>
    <t>2ab0b308b4d1c045aad6d43faf77a5584892f8da</t>
  </si>
  <si>
    <t>93f3f1b5028c52cdaff5974bf39858ae5e066d5e</t>
  </si>
  <si>
    <t>6816eddd30a0015f1eadb1bb48dff2f10cac187c</t>
  </si>
  <si>
    <t>8ff46a852e18f41161a0061d3dd810fd2468d535</t>
  </si>
  <si>
    <t>db6f4c6227581996ecba987be21912ed0824592c</t>
  </si>
  <si>
    <t>Siyuan</t>
  </si>
  <si>
    <t>Zhou</t>
  </si>
  <si>
    <t>ec89a420a86c3c918f4bd634fc2134db0a9eb154</t>
  </si>
  <si>
    <t>jstests/gle/</t>
  </si>
  <si>
    <t>b47447b17e4b9b04d06b663c0c9e81dcd949c530</t>
  </si>
  <si>
    <t>6412fa7eca5c834f29490ab6cdd1cb13b3d99c97</t>
  </si>
  <si>
    <t>2850ecc726d6ef33ff4284e1ce0378fb42d3b854</t>
  </si>
  <si>
    <t>c6be2fcd03d979cdff8c555166c0aece809f63bd</t>
  </si>
  <si>
    <t>ecb7f241ec7dc6739a582dcd011a7e9264734c56</t>
  </si>
  <si>
    <t>04bb7c24cd09fd54470734f12fcd045f091d1314</t>
  </si>
  <si>
    <t>75927c64f1d48c2774d825858e8832f56f7e15cf</t>
  </si>
  <si>
    <t>27afe048247d1ca3d32858bd9047fc92e97efea8</t>
  </si>
  <si>
    <t>629de3b0f493ad7517b2aecd6ec616df015f53dc</t>
  </si>
  <si>
    <t>93d8befdbac74fb965faa4d3a8ae3e60d5a7a5b9</t>
  </si>
  <si>
    <t>3660343e0b4627d2fee4afb89b74d32644d16d18</t>
  </si>
  <si>
    <t>Spencer</t>
  </si>
  <si>
    <t>T</t>
  </si>
  <si>
    <t>fd1ac5955a4f2d4d0c74ab3e88d4b49169973b11</t>
  </si>
  <si>
    <t>9d359723b373e6ca31bbd353f5d3add44777c9a3</t>
  </si>
  <si>
    <t>47ce3aebb48d9b9191584e3173774e29a0a3808c</t>
  </si>
  <si>
    <t>298470d138e0596c0f61fff46cbada3bf402a846</t>
  </si>
  <si>
    <t>689e23eace05079e4db58ea92caff2aafb1c75db</t>
  </si>
  <si>
    <t>1083f8dec3870477407396b307aa426908491aef</t>
  </si>
  <si>
    <t>c6bef666334edc794e71ef9ddbbe4cca35fb4da9</t>
  </si>
  <si>
    <t>31332f83af8f33d21f34b0972ca0438e5a4db94c</t>
  </si>
  <si>
    <t>169da10f6c36eeed1655c897612f1ace16114257</t>
  </si>
  <si>
    <t>a21a6a47fab341155a08bf0505c86f5ac520379b</t>
  </si>
  <si>
    <t>7700d67c74e66dcea25de69051df23185461a4ec</t>
  </si>
  <si>
    <t>jstests/auth/lib/</t>
  </si>
  <si>
    <t>8e32f95f00f4527d31c7fdd0f4e96ee28efc5a08</t>
  </si>
  <si>
    <t>0ee6886263937f9ed0e9d74fa8753cac02a18617</t>
  </si>
  <si>
    <t>5a44d3b3913f27180c04fa072a1db57ad1a09d9d</t>
  </si>
  <si>
    <t>803ae07cb3eb9cb9051995e9b2ac48958131fb3a</t>
  </si>
  <si>
    <t>1cd312b6faa138b39db2b94a2d7258cda15c68a1</t>
  </si>
  <si>
    <t>Tyler</t>
  </si>
  <si>
    <t>Brock</t>
  </si>
  <si>
    <t>632ae4e7ad70426d5e2d36bd1fee4491eeac16b7</t>
  </si>
  <si>
    <t>Wisdom</t>
  </si>
  <si>
    <t>Omuya</t>
  </si>
  <si>
    <t>e73399e0e696aaaf1e859533e10cc2b74d46994f</t>
  </si>
  <si>
    <t>hash</t>
  </si>
  <si>
    <t>Andreas Nilsson</t>
  </si>
  <si>
    <t>Andrew Morrow</t>
  </si>
  <si>
    <t>Andy Schwerin</t>
  </si>
  <si>
    <t>Asya Kamsky</t>
  </si>
  <si>
    <t>Benety Goh</t>
  </si>
  <si>
    <t>Charlie Page</t>
  </si>
  <si>
    <t>Dan Pasette</t>
  </si>
  <si>
    <t>David Storch</t>
  </si>
  <si>
    <t xml:space="preserve">Dwight </t>
  </si>
  <si>
    <t>Eliot Horowitz</t>
  </si>
  <si>
    <t>Eric Milkie</t>
  </si>
  <si>
    <t>Ernie Hershey</t>
  </si>
  <si>
    <t>Gianfranco Palumbo</t>
  </si>
  <si>
    <t>Greg Studer</t>
  </si>
  <si>
    <t>Hari Khalsa</t>
  </si>
  <si>
    <t xml:space="preserve">hawka </t>
  </si>
  <si>
    <t>Jason Rassi</t>
  </si>
  <si>
    <t>Kaloian Manassiev</t>
  </si>
  <si>
    <t>Kamran Khan</t>
  </si>
  <si>
    <t>Mark Benvenuto</t>
  </si>
  <si>
    <t>Mathias Stearn</t>
  </si>
  <si>
    <t>matt dannenberg</t>
  </si>
  <si>
    <t>Matt Dannenberg</t>
  </si>
  <si>
    <t>Matt Kangas</t>
  </si>
  <si>
    <t>Quentin Conner</t>
  </si>
  <si>
    <t>Randolph Tan</t>
  </si>
  <si>
    <t>Sam Kleinman</t>
  </si>
  <si>
    <t>Samantha Ritter</t>
  </si>
  <si>
    <t>Scott Hernandez</t>
  </si>
  <si>
    <t>Shaun Verch</t>
  </si>
  <si>
    <t>Siyuan Zhou</t>
  </si>
  <si>
    <t>Spencer T</t>
  </si>
  <si>
    <t>Tyler Brock</t>
  </si>
  <si>
    <t>Wisdom Omuya</t>
  </si>
  <si>
    <t>Row Labels</t>
  </si>
  <si>
    <t>(blank)</t>
  </si>
  <si>
    <t>Grand Total</t>
  </si>
  <si>
    <t>Column Labels</t>
  </si>
  <si>
    <t>Sum of LOC Per Component</t>
  </si>
  <si>
    <t>Total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</si>
</sst>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15670949074" createdVersion="5" refreshedVersion="5" minRefreshableVersion="3" recordCount="1454">
  <cacheSource type="worksheet">
    <worksheetSource ref="A1:F1048576" sheet="Sheet1"/>
  </cacheSource>
  <cacheFields count="6">
    <cacheField name="Contributor Name " numFmtId="0">
      <sharedItems containsBlank="1" count="34">
        <s v="Andreas Nilsson"/>
        <s v="Andrew Morrow"/>
        <s v="Andy Schwerin"/>
        <s v="Asya Kamsky"/>
        <s v="Benety Goh"/>
        <s v="Charlie Page"/>
        <s v="Dan Pasette"/>
        <s v="David Storch"/>
        <s v="Dwight "/>
        <s v="Eliot Horowitz"/>
        <s v="Eric Milkie"/>
        <s v="Ernie Hershey"/>
        <s v="Gianfranco Palumbo"/>
        <s v="Greg Studer"/>
        <s v="Hari Khalsa"/>
        <s v="hawka "/>
        <s v="Jason Rassi"/>
        <s v="Kaloian Manassiev"/>
        <s v="Kamran Khan"/>
        <s v="Mark Benvenuto"/>
        <s v="Mathias Stearn"/>
        <s v="matt dannenberg"/>
        <s v="Matt Kangas"/>
        <s v="Quentin Conner"/>
        <s v="Randolph Tan"/>
        <s v="Sam Kleinman"/>
        <s v="Samantha Ritter"/>
        <s v="Scott Hernandez"/>
        <s v="Shaun Verch"/>
        <s v="Siyuan Zhou"/>
        <s v="Spencer T"/>
        <s v="Tyler Brock"/>
        <s v="Wisdom Omuya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59">
        <m/>
        <s v="jstests/core/"/>
        <s v="src/mongo/shell/"/>
        <s v="buildscripts/"/>
        <s v="src/mongo/installer/msi/"/>
        <s v="src/mongo/"/>
        <s v="src/"/>
        <s v="jstests/"/>
        <s v="src/mongo/db/ops/"/>
        <s v="jstests/replsets/"/>
        <s v="src/mongo/db/commands/write_commands/"/>
        <s v="src/mongo/db/"/>
        <s v="src/mongo/db/query/"/>
        <s v="src/mongo/db/exec/"/>
        <s v="src/mongo/db/matcher/"/>
        <s v="src/mongo/db/geo/"/>
        <s v="src/mongo/db/commands/"/>
        <s v="src/mongo/util/net/"/>
        <s v="jstests/multiVersion/"/>
        <s v="src/mongo/db/catalog/"/>
        <s v="jstests/slowNightly/"/>
        <s v="rpm/"/>
        <s v="src/mongo/util/"/>
        <s v="src/mongo/db/repl/"/>
        <s v="src/mongo/dbtests/"/>
        <s v="src/mongo/s/"/>
        <s v="src/mongo/db/index/"/>
        <s v="src/mongo/db/structure/catalog/"/>
        <s v="jstests/slowWeekly/"/>
        <s v="jstests/repl/"/>
        <s v="src/mongo/base/"/>
        <s v="debian/"/>
        <s v="jstests/sharding/"/>
        <s v="src/mongo/client/"/>
        <s v="src/mongo/s/write_ops/"/>
        <s v="src/mongo/db/structure/"/>
        <s v="src/mongo/db/fts/"/>
        <s v="src/mongo/tools/"/>
        <s v="src/mongo/scripting/"/>
        <s v="jstests/noPassthrough/"/>
        <s v="jstests/noPassthroughWithMongod/"/>
        <s v="jstests/slow1/"/>
        <s v="jstests/slow2/"/>
        <s v="jstests/libs/"/>
        <s v="jstests/multiClient/"/>
        <s v="src/mongo/db/auth/"/>
        <s v="src/mongo/db/storage/"/>
        <s v="jstests/auth/"/>
        <s v="jstests/aggregation/"/>
        <s v="jstests/aggregation/bugs/"/>
        <s v="jstests/gle/core/"/>
        <s v="jstests/dur/"/>
        <s v="jstests/parallel/"/>
        <s v="src/mongo/bson/mutable/"/>
        <s v="jstests/libs/config_files/"/>
        <s v="jstests/disk/"/>
        <s v="src/mongo/util/options_parser/"/>
        <s v="jstests/gle/"/>
        <s v="jstests/auth/lib/"/>
      </sharedItems>
    </cacheField>
    <cacheField name="Total Lines of Code for Commit" numFmtId="0">
      <sharedItems containsBlank="1" containsMixedTypes="1" containsNumber="1" containsInteger="1" minValue="1" maxValue="31731"/>
    </cacheField>
    <cacheField name="LOC Per Component" numFmtId="0">
      <sharedItems containsBlank="1" containsMixedTypes="1" containsNumber="1" minValue="0" maxValue="31699.269" count="350">
        <e v="#VALUE!"/>
        <n v="0"/>
        <n v="1"/>
        <n v="4"/>
        <n v="167"/>
        <n v="2"/>
        <n v="35"/>
        <n v="45.745999999999995"/>
        <n v="0.51400000000000001"/>
        <n v="1.542"/>
        <n v="384.98599999999999"/>
        <n v="16.434000000000001"/>
        <n v="149.4"/>
        <n v="12"/>
        <n v="6.21"/>
        <n v="683.1"/>
        <n v="126.276"/>
        <n v="476.63"/>
        <n v="13.617999999999999"/>
        <n v="1.238"/>
        <n v="16.38"/>
        <n v="19.584000000000003"/>
        <n v="51"/>
        <n v="12.675000000000001"/>
        <n v="9.9060000000000006"/>
        <n v="3.6659999999999999"/>
        <n v="6.09"/>
        <n v="16.762"/>
        <n v="16"/>
        <n v="32"/>
        <n v="54"/>
        <n v="214"/>
        <n v="63"/>
        <n v="42.834000000000003"/>
        <n v="23.099999999999998"/>
        <n v="30"/>
        <n v="15.52"/>
        <n v="65.863"/>
        <n v="5.08"/>
        <n v="9.82"/>
        <n v="4.9279999999999999"/>
        <n v="1.1219999999999999"/>
        <n v="109.34700000000001"/>
        <n v="101.598"/>
        <n v="75.768000000000001"/>
        <n v="45.087000000000003"/>
        <n v="11.856"/>
        <n v="120"/>
        <n v="107"/>
        <n v="8.4039999999999999"/>
        <n v="2.585"/>
        <n v="22"/>
        <n v="121.41199999999999"/>
        <n v="5.4609999999999994"/>
        <n v="34.949999999999996"/>
        <n v="15"/>
        <n v="7.588000000000001"/>
        <n v="3.5979999999999999"/>
        <n v="40.5"/>
        <n v="13.446"/>
        <n v="24"/>
        <n v="19.604000000000003"/>
        <n v="149.227"/>
        <n v="76"/>
        <n v="85"/>
        <n v="52.835999999999999"/>
        <n v="369.85200000000003"/>
        <n v="74"/>
        <n v="31.831999999999997"/>
        <n v="57.408000000000001"/>
        <n v="62.744000000000007"/>
        <n v="94"/>
        <n v="10.472"/>
        <n v="216.58"/>
        <n v="18.869999999999997"/>
        <n v="235.875"/>
        <n v="17.728000000000002"/>
        <n v="28.416"/>
        <n v="34.847999999999999"/>
        <n v="37.08"/>
        <n v="27.341999999999999"/>
        <n v="266.36400000000003"/>
        <n v="11"/>
        <n v="8"/>
        <n v="9"/>
        <n v="5"/>
        <n v="3.5620000000000003"/>
        <n v="18.745999999999999"/>
        <n v="3.6659999999999995"/>
        <n v="32.93"/>
        <n v="83.481999999999999"/>
        <n v="59.808000000000007"/>
        <n v="1.246"/>
        <n v="7"/>
        <n v="127.60499999999999"/>
        <n v="131.22499999999999"/>
        <n v="1.81"/>
        <n v="143.89500000000001"/>
        <n v="495.94000000000005"/>
        <n v="4.6749999999999998"/>
        <n v="6.3139999999999992"/>
        <n v="8.2810000000000006"/>
        <n v="40.620999999999995"/>
        <n v="98"/>
        <n v="2.8620000000000001"/>
        <n v="6.5339999999999998"/>
        <n v="29.754000000000001"/>
        <n v="4.4820000000000002"/>
        <n v="3.6720000000000002"/>
        <n v="602.41499999999996"/>
        <n v="613.36800000000005"/>
        <n v="5743"/>
        <n v="2.2519999999999998"/>
        <n v="26"/>
        <n v="86"/>
        <n v="1.9500000000000002"/>
        <n v="2.0880000000000001"/>
        <n v="36.679000000000002"/>
        <n v="6.2779999999999996"/>
        <n v="98.568999999999988"/>
        <n v="126.76600000000001"/>
        <n v="14.218999999999999"/>
        <n v="0.96399999999999997"/>
        <n v="77"/>
        <n v="14"/>
        <n v="187.48"/>
        <n v="29.240000000000002"/>
        <n v="33.54"/>
        <n v="608.02"/>
        <n v="6.8819999999999997"/>
        <n v="11.407999999999999"/>
        <n v="32.178000000000004"/>
        <n v="36.800000000000004"/>
        <n v="12.88"/>
        <n v="1713.0400000000002"/>
        <n v="73.600000000000009"/>
        <n v="17"/>
        <n v="8.98"/>
        <n v="1.92"/>
        <n v="22.056000000000001"/>
        <n v="376"/>
        <n v="6"/>
        <n v="1.48"/>
        <n v="38.479999999999997"/>
        <n v="69.582999999999998"/>
        <n v="12.962999999999999"/>
        <n v="66.156000000000006"/>
        <n v="10"/>
        <n v="210.374"/>
        <n v="148.267"/>
        <n v="2.4780000000000002"/>
        <n v="56.463000000000001"/>
        <n v="967.11599999999999"/>
        <n v="2.9130000000000003"/>
        <n v="3"/>
        <n v="147"/>
        <n v="101.37"/>
        <n v="2.7250000000000001"/>
        <n v="4.6869999999999994"/>
        <n v="208.392"/>
        <n v="19.380000000000003"/>
        <n v="67.628"/>
        <n v="5.0880000000000001"/>
        <n v="33.072000000000003"/>
        <n v="70.793999999999997"/>
        <n v="10.125"/>
        <n v="84"/>
        <n v="34"/>
        <n v="33"/>
        <n v="68.704999999999998"/>
        <n v="22.204000000000001"/>
        <n v="16.758000000000003"/>
        <n v="381.84299999999996"/>
        <n v="91.35"/>
        <n v="12.474"/>
        <n v="10.08"/>
        <n v="11.843999999999999"/>
        <n v="27"/>
        <n v="1.744"/>
        <n v="7.7549999999999999"/>
        <n v="25.212"/>
        <n v="35.910000000000004"/>
        <n v="96.956999999999994"/>
        <n v="13"/>
        <n v="5.6319999999999997"/>
        <n v="10.352"/>
        <n v="193"/>
        <n v="0.54400000000000004"/>
        <n v="16.439"/>
        <n v="17.878999999999998"/>
        <n v="1.1020000000000001"/>
        <n v="6.2880000000000003"/>
        <n v="3.2880000000000003"/>
        <n v="2.4000000000000004"/>
        <n v="5.5019999999999998"/>
        <n v="183.4"/>
        <n v="724.43000000000006"/>
        <n v="308.11200000000002"/>
        <n v="601.55200000000002"/>
        <n v="16.484000000000002"/>
        <n v="1961.596"/>
        <n v="6263.92"/>
        <n v="0.95900000000000007"/>
        <n v="6.0339999999999998"/>
        <n v="6.7969999999999997"/>
        <n v="9.8000000000000004E-2"/>
        <n v="6.681"/>
        <n v="10.302"/>
        <n v="60"/>
        <n v="41.405000000000001"/>
        <n v="127.426"/>
        <n v="112.056"/>
        <n v="48.783000000000001"/>
        <n v="139"/>
        <n v="43"/>
        <n v="67"/>
        <n v="55"/>
        <n v="387"/>
        <n v="2.64"/>
        <n v="1.464"/>
        <n v="5.0640000000000001"/>
        <n v="1.032"/>
        <n v="8.64"/>
        <n v="20"/>
        <n v="2.3199999999999998"/>
        <n v="26.651"/>
        <n v="0.70399999999999996"/>
        <n v="350.94400000000002"/>
        <n v="382.524"/>
        <n v="378.714"/>
        <n v="2.2560000000000002"/>
        <n v="748.99199999999996"/>
        <n v="85.793999999999997"/>
        <n v="9.0500000000000007"/>
        <n v="226.97399999999999"/>
        <n v="39.82"/>
        <n v="2.516"/>
        <n v="9.01"/>
        <n v="22.44"/>
        <n v="194.27099999999999"/>
        <n v="2.0300000000000002"/>
        <n v="6.4960000000000004"/>
        <n v="63.08"/>
        <n v="12.844000000000001"/>
        <n v="19417.562999999998"/>
        <n v="53.887999999999998"/>
        <n v="73.983999999999995"/>
        <n v="3.4159999999999999"/>
        <n v="4.5759999999999996"/>
        <n v="10.656000000000001"/>
        <n v="1.3320000000000001"/>
        <n v="5.5860000000000003"/>
        <n v="31699.269"/>
        <n v="50.247999999999998"/>
        <n v="34.830999999999996"/>
        <n v="234.68099999999998"/>
        <n v="11.42"/>
        <n v="238.107"/>
        <n v="129.024"/>
        <n v="36.792000000000002"/>
        <n v="2.016"/>
        <n v="9.1080000000000005"/>
        <n v="2.88"/>
        <n v="9.8239999999999998"/>
        <n v="3.1040000000000001"/>
        <n v="6.1440000000000001"/>
        <n v="12.864000000000001"/>
        <n v="73"/>
        <n v="29.76"/>
        <n v="34.176000000000002"/>
        <n v="138"/>
        <n v="5.694"/>
        <n v="1.0920000000000001"/>
        <n v="32.135999999999996"/>
        <n v="1.3720000000000001"/>
        <n v="67.13000000000001"/>
        <n v="29.4"/>
        <n v="1.75"/>
        <n v="53.875"/>
        <n v="69.25"/>
        <n v="54.984000000000002"/>
        <n v="1.74"/>
        <n v="30.188999999999997"/>
        <n v="67.144000000000005"/>
        <n v="1.8480000000000001"/>
        <n v="84.854000000000013"/>
        <n v="1.78"/>
        <n v="23.407"/>
        <n v="63.723999999999997"/>
        <n v="1.792"/>
        <n v="58.624000000000002"/>
        <n v="67.456000000000003"/>
        <n v="4.9979999999999993"/>
        <n v="38.955000000000005"/>
        <n v="27.14"/>
        <n v="31.801000000000002"/>
        <n v="99.653000000000006"/>
        <n v="1.8160000000000001"/>
        <n v="125.30400000000002"/>
        <n v="35.425000000000004"/>
        <n v="3.25"/>
        <n v="26.26"/>
        <n v="57.891999999999996"/>
        <n v="1.968"/>
        <n v="21.976000000000003"/>
        <n v="69.954000000000008"/>
        <n v="2.8819999999999997"/>
        <n v="165.06"/>
        <n v="23.317999999999998"/>
        <n v="60.306000000000004"/>
        <n v="1.9380000000000002"/>
        <n v="51.527999999999999"/>
        <n v="68.8"/>
        <n v="1.7999999999999998"/>
        <n v="86.4"/>
        <n v="42.8"/>
        <n v="8.5329999999999995"/>
        <n v="14.444000000000001"/>
        <n v="116.84399999999999"/>
        <n v="2.4569999999999999"/>
        <n v="124.488"/>
        <n v="28.664999999999999"/>
        <n v="326"/>
        <n v="40.18"/>
        <n v="157.85"/>
        <n v="6.5600000000000005"/>
        <n v="40.6"/>
        <n v="159.20000000000002"/>
        <n v="150"/>
        <n v="50.585000000000001"/>
        <n v="16.347999999999999"/>
        <n v="11572"/>
        <n v="11658.976000000001"/>
        <n v="164.542"/>
        <n v="28"/>
        <n v="1.351"/>
        <n v="5.6420000000000003"/>
        <n v="19"/>
        <n v="21.734999999999999"/>
        <n v="1.242"/>
        <n v="5.8959999999999999"/>
        <n v="61.036999999999999"/>
        <n v="105.56"/>
        <n v="76.44"/>
        <n v="444.99"/>
        <n v="277.55"/>
        <n v="3.64"/>
        <n v="58.050000000000004"/>
        <n v="16.8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m/>
    <m/>
    <x v="0"/>
    <s v="Total Lines of Code for Commit"/>
    <x v="0"/>
  </r>
  <r>
    <x v="0"/>
    <s v="575c9cbe27ba6b9ba56b810e42508d120ae44a94"/>
    <m/>
    <x v="0"/>
    <n v="1"/>
    <x v="1"/>
  </r>
  <r>
    <x v="0"/>
    <m/>
    <m/>
    <x v="0"/>
    <n v="1"/>
    <x v="1"/>
  </r>
  <r>
    <x v="0"/>
    <m/>
    <n v="1"/>
    <x v="1"/>
    <n v="1"/>
    <x v="2"/>
  </r>
  <r>
    <x v="0"/>
    <m/>
    <m/>
    <x v="0"/>
    <n v="1"/>
    <x v="1"/>
  </r>
  <r>
    <x v="0"/>
    <s v="868749b831b1867c2993e979ce044895ee3177cc"/>
    <m/>
    <x v="0"/>
    <n v="4"/>
    <x v="1"/>
  </r>
  <r>
    <x v="0"/>
    <m/>
    <m/>
    <x v="0"/>
    <n v="4"/>
    <x v="1"/>
  </r>
  <r>
    <x v="0"/>
    <m/>
    <n v="1"/>
    <x v="1"/>
    <n v="4"/>
    <x v="3"/>
  </r>
  <r>
    <x v="0"/>
    <m/>
    <m/>
    <x v="0"/>
    <n v="4"/>
    <x v="1"/>
  </r>
  <r>
    <x v="0"/>
    <s v="2109d8c1bd1e01df5e406b7c80118b62012af090"/>
    <m/>
    <x v="0"/>
    <n v="167"/>
    <x v="1"/>
  </r>
  <r>
    <x v="0"/>
    <m/>
    <m/>
    <x v="0"/>
    <n v="167"/>
    <x v="1"/>
  </r>
  <r>
    <x v="0"/>
    <m/>
    <n v="1"/>
    <x v="1"/>
    <n v="167"/>
    <x v="4"/>
  </r>
  <r>
    <x v="0"/>
    <m/>
    <m/>
    <x v="0"/>
    <n v="167"/>
    <x v="1"/>
  </r>
  <r>
    <x v="0"/>
    <s v="2ae43f11c9b4484c9a5c05bc4fdc90cf85697952"/>
    <m/>
    <x v="0"/>
    <n v="4"/>
    <x v="1"/>
  </r>
  <r>
    <x v="0"/>
    <m/>
    <m/>
    <x v="0"/>
    <n v="4"/>
    <x v="1"/>
  </r>
  <r>
    <x v="0"/>
    <m/>
    <n v="1"/>
    <x v="2"/>
    <n v="4"/>
    <x v="3"/>
  </r>
  <r>
    <x v="0"/>
    <m/>
    <m/>
    <x v="0"/>
    <n v="4"/>
    <x v="1"/>
  </r>
  <r>
    <x v="0"/>
    <s v="1ae45d8a71fa3948cd167e5c555e89627e8486c9"/>
    <m/>
    <x v="0"/>
    <n v="2"/>
    <x v="1"/>
  </r>
  <r>
    <x v="0"/>
    <m/>
    <m/>
    <x v="0"/>
    <n v="2"/>
    <x v="1"/>
  </r>
  <r>
    <x v="0"/>
    <m/>
    <n v="1"/>
    <x v="2"/>
    <n v="2"/>
    <x v="5"/>
  </r>
  <r>
    <x v="0"/>
    <m/>
    <m/>
    <x v="0"/>
    <n v="2"/>
    <x v="1"/>
  </r>
  <r>
    <x v="0"/>
    <s v="f2b8b2dd800e89ce2fa0eb14e893c650734d6f24"/>
    <m/>
    <x v="0"/>
    <n v="35"/>
    <x v="1"/>
  </r>
  <r>
    <x v="0"/>
    <m/>
    <m/>
    <x v="0"/>
    <n v="35"/>
    <x v="1"/>
  </r>
  <r>
    <x v="0"/>
    <m/>
    <n v="1"/>
    <x v="2"/>
    <n v="35"/>
    <x v="6"/>
  </r>
  <r>
    <x v="1"/>
    <m/>
    <m/>
    <x v="0"/>
    <n v="35"/>
    <x v="1"/>
  </r>
  <r>
    <x v="1"/>
    <s v="9a45a1f363cec95aa4e490cdd1261cf34226a003"/>
    <m/>
    <x v="0"/>
    <n v="514"/>
    <x v="1"/>
  </r>
  <r>
    <x v="1"/>
    <m/>
    <m/>
    <x v="0"/>
    <n v="514"/>
    <x v="1"/>
  </r>
  <r>
    <x v="1"/>
    <m/>
    <n v="8.8999999999999996E-2"/>
    <x v="3"/>
    <n v="514"/>
    <x v="7"/>
  </r>
  <r>
    <x v="1"/>
    <m/>
    <n v="1E-3"/>
    <x v="4"/>
    <n v="514"/>
    <x v="8"/>
  </r>
  <r>
    <x v="1"/>
    <m/>
    <n v="3.0000000000000001E-3"/>
    <x v="5"/>
    <n v="514"/>
    <x v="9"/>
  </r>
  <r>
    <x v="1"/>
    <m/>
    <n v="0.749"/>
    <x v="6"/>
    <n v="514"/>
    <x v="10"/>
  </r>
  <r>
    <x v="1"/>
    <m/>
    <m/>
    <x v="0"/>
    <n v="514"/>
    <x v="1"/>
  </r>
  <r>
    <x v="1"/>
    <s v="10e298ddbc22e97a1286c9e7fdcb24366db894b6"/>
    <m/>
    <x v="0"/>
    <n v="166"/>
    <x v="1"/>
  </r>
  <r>
    <x v="1"/>
    <m/>
    <m/>
    <x v="0"/>
    <n v="166"/>
    <x v="1"/>
  </r>
  <r>
    <x v="1"/>
    <m/>
    <n v="9.9000000000000005E-2"/>
    <x v="7"/>
    <n v="166"/>
    <x v="11"/>
  </r>
  <r>
    <x v="1"/>
    <m/>
    <n v="0.9"/>
    <x v="8"/>
    <n v="166"/>
    <x v="12"/>
  </r>
  <r>
    <x v="2"/>
    <m/>
    <m/>
    <x v="0"/>
    <n v="166"/>
    <x v="1"/>
  </r>
  <r>
    <x v="2"/>
    <s v="7001e916bd78097b34812c263274eaeb5fd712cf"/>
    <m/>
    <x v="0"/>
    <n v="12"/>
    <x v="1"/>
  </r>
  <r>
    <x v="2"/>
    <m/>
    <m/>
    <x v="0"/>
    <n v="12"/>
    <x v="1"/>
  </r>
  <r>
    <x v="2"/>
    <m/>
    <n v="1"/>
    <x v="9"/>
    <n v="12"/>
    <x v="13"/>
  </r>
  <r>
    <x v="2"/>
    <m/>
    <m/>
    <x v="0"/>
    <n v="12"/>
    <x v="1"/>
  </r>
  <r>
    <x v="2"/>
    <s v="d9e4242d7f8c2631834a8b84cddf2f98cd1971b3"/>
    <m/>
    <x v="0"/>
    <n v="2"/>
    <x v="1"/>
  </r>
  <r>
    <x v="2"/>
    <m/>
    <m/>
    <x v="0"/>
    <n v="2"/>
    <x v="1"/>
  </r>
  <r>
    <x v="2"/>
    <m/>
    <n v="1"/>
    <x v="10"/>
    <n v="2"/>
    <x v="5"/>
  </r>
  <r>
    <x v="2"/>
    <m/>
    <m/>
    <x v="0"/>
    <n v="2"/>
    <x v="1"/>
  </r>
  <r>
    <x v="2"/>
    <s v="f005fc6b5275bda6b6988413d83b61aab099ff63"/>
    <m/>
    <x v="0"/>
    <n v="4"/>
    <x v="1"/>
  </r>
  <r>
    <x v="2"/>
    <m/>
    <m/>
    <x v="0"/>
    <n v="4"/>
    <x v="1"/>
  </r>
  <r>
    <x v="2"/>
    <m/>
    <n v="1"/>
    <x v="10"/>
    <n v="4"/>
    <x v="3"/>
  </r>
  <r>
    <x v="2"/>
    <m/>
    <m/>
    <x v="0"/>
    <n v="4"/>
    <x v="1"/>
  </r>
  <r>
    <x v="2"/>
    <s v="7300f943ab5423dfcf8ad66d916648a86f861b47"/>
    <m/>
    <x v="0"/>
    <n v="690"/>
    <x v="1"/>
  </r>
  <r>
    <x v="2"/>
    <m/>
    <m/>
    <x v="0"/>
    <n v="690"/>
    <x v="1"/>
  </r>
  <r>
    <x v="2"/>
    <m/>
    <n v="8.9999999999999993E-3"/>
    <x v="1"/>
    <n v="690"/>
    <x v="14"/>
  </r>
  <r>
    <x v="2"/>
    <m/>
    <n v="0.99"/>
    <x v="10"/>
    <n v="690"/>
    <x v="15"/>
  </r>
  <r>
    <x v="2"/>
    <m/>
    <m/>
    <x v="0"/>
    <n v="690"/>
    <x v="1"/>
  </r>
  <r>
    <x v="2"/>
    <s v="4b96cf10a83f1d34eb7264d0e42c343eae0da60b"/>
    <m/>
    <x v="0"/>
    <n v="619"/>
    <x v="1"/>
  </r>
  <r>
    <x v="2"/>
    <m/>
    <m/>
    <x v="0"/>
    <n v="619"/>
    <x v="1"/>
  </r>
  <r>
    <x v="2"/>
    <m/>
    <n v="0.20399999999999999"/>
    <x v="10"/>
    <n v="619"/>
    <x v="16"/>
  </r>
  <r>
    <x v="2"/>
    <m/>
    <n v="0.77"/>
    <x v="8"/>
    <n v="619"/>
    <x v="17"/>
  </r>
  <r>
    <x v="2"/>
    <m/>
    <n v="2.1999999999999999E-2"/>
    <x v="11"/>
    <n v="619"/>
    <x v="18"/>
  </r>
  <r>
    <x v="2"/>
    <m/>
    <n v="2E-3"/>
    <x v="5"/>
    <n v="619"/>
    <x v="19"/>
  </r>
  <r>
    <x v="2"/>
    <m/>
    <m/>
    <x v="0"/>
    <n v="619"/>
    <x v="1"/>
  </r>
  <r>
    <x v="2"/>
    <s v="4ddba591cf7defc9aca5e9cab526e9c9a8941a95"/>
    <m/>
    <x v="0"/>
    <n v="36"/>
    <x v="1"/>
  </r>
  <r>
    <x v="2"/>
    <m/>
    <m/>
    <x v="0"/>
    <n v="36"/>
    <x v="1"/>
  </r>
  <r>
    <x v="2"/>
    <m/>
    <n v="0.45500000000000002"/>
    <x v="8"/>
    <n v="36"/>
    <x v="20"/>
  </r>
  <r>
    <x v="2"/>
    <m/>
    <n v="0.54400000000000004"/>
    <x v="12"/>
    <n v="36"/>
    <x v="21"/>
  </r>
  <r>
    <x v="3"/>
    <m/>
    <m/>
    <x v="0"/>
    <n v="36"/>
    <x v="1"/>
  </r>
  <r>
    <x v="3"/>
    <s v="cce595e3b3777610251a7c181ebba3cd907dac67"/>
    <m/>
    <x v="0"/>
    <n v="2"/>
    <x v="1"/>
  </r>
  <r>
    <x v="3"/>
    <m/>
    <m/>
    <x v="0"/>
    <n v="2"/>
    <x v="1"/>
  </r>
  <r>
    <x v="3"/>
    <m/>
    <n v="1"/>
    <x v="2"/>
    <n v="2"/>
    <x v="5"/>
  </r>
  <r>
    <x v="4"/>
    <m/>
    <m/>
    <x v="0"/>
    <n v="2"/>
    <x v="1"/>
  </r>
  <r>
    <x v="4"/>
    <s v="b03ec74111f0dc839d14bacf3f12267133cbc935"/>
    <m/>
    <x v="0"/>
    <n v="12"/>
    <x v="1"/>
  </r>
  <r>
    <x v="4"/>
    <m/>
    <m/>
    <x v="0"/>
    <n v="12"/>
    <x v="1"/>
  </r>
  <r>
    <x v="4"/>
    <m/>
    <n v="1"/>
    <x v="13"/>
    <n v="12"/>
    <x v="13"/>
  </r>
  <r>
    <x v="4"/>
    <m/>
    <m/>
    <x v="0"/>
    <n v="12"/>
    <x v="1"/>
  </r>
  <r>
    <x v="4"/>
    <s v="0056ff1c76e30011c6b0688e528ad7a15e0e8591"/>
    <m/>
    <x v="0"/>
    <n v="102"/>
    <x v="1"/>
  </r>
  <r>
    <x v="4"/>
    <m/>
    <m/>
    <x v="0"/>
    <n v="102"/>
    <x v="1"/>
  </r>
  <r>
    <x v="4"/>
    <m/>
    <n v="0.5"/>
    <x v="1"/>
    <n v="102"/>
    <x v="22"/>
  </r>
  <r>
    <x v="4"/>
    <m/>
    <n v="0.5"/>
    <x v="7"/>
    <n v="102"/>
    <x v="22"/>
  </r>
  <r>
    <x v="4"/>
    <m/>
    <m/>
    <x v="0"/>
    <n v="102"/>
    <x v="1"/>
  </r>
  <r>
    <x v="4"/>
    <s v="116cced41aa637ad4ae4042306489a324377b400"/>
    <m/>
    <x v="0"/>
    <n v="39"/>
    <x v="1"/>
  </r>
  <r>
    <x v="4"/>
    <m/>
    <m/>
    <x v="0"/>
    <n v="39"/>
    <x v="1"/>
  </r>
  <r>
    <x v="4"/>
    <m/>
    <n v="0.32500000000000001"/>
    <x v="1"/>
    <n v="39"/>
    <x v="23"/>
  </r>
  <r>
    <x v="4"/>
    <m/>
    <n v="0.32500000000000001"/>
    <x v="7"/>
    <n v="39"/>
    <x v="23"/>
  </r>
  <r>
    <x v="4"/>
    <m/>
    <n v="0.254"/>
    <x v="12"/>
    <n v="39"/>
    <x v="24"/>
  </r>
  <r>
    <x v="4"/>
    <m/>
    <n v="9.4E-2"/>
    <x v="11"/>
    <n v="39"/>
    <x v="25"/>
  </r>
  <r>
    <x v="4"/>
    <m/>
    <m/>
    <x v="0"/>
    <n v="39"/>
    <x v="1"/>
  </r>
  <r>
    <x v="4"/>
    <s v="71245a471274b963db720792bd3ea622cce0d70f"/>
    <m/>
    <x v="0"/>
    <n v="29"/>
    <x v="1"/>
  </r>
  <r>
    <x v="4"/>
    <m/>
    <m/>
    <x v="0"/>
    <n v="29"/>
    <x v="1"/>
  </r>
  <r>
    <x v="4"/>
    <m/>
    <n v="0.21"/>
    <x v="1"/>
    <n v="29"/>
    <x v="26"/>
  </r>
  <r>
    <x v="4"/>
    <m/>
    <n v="0.21"/>
    <x v="7"/>
    <n v="29"/>
    <x v="26"/>
  </r>
  <r>
    <x v="4"/>
    <m/>
    <n v="0.57799999999999996"/>
    <x v="11"/>
    <n v="29"/>
    <x v="27"/>
  </r>
  <r>
    <x v="4"/>
    <m/>
    <m/>
    <x v="0"/>
    <n v="29"/>
    <x v="1"/>
  </r>
  <r>
    <x v="4"/>
    <s v="ab90f7fe5ec57e301a672c3696048f5a5c27fb8e"/>
    <m/>
    <x v="0"/>
    <n v="1"/>
    <x v="1"/>
  </r>
  <r>
    <x v="4"/>
    <m/>
    <m/>
    <x v="0"/>
    <n v="1"/>
    <x v="1"/>
  </r>
  <r>
    <x v="4"/>
    <m/>
    <n v="1"/>
    <x v="2"/>
    <n v="1"/>
    <x v="2"/>
  </r>
  <r>
    <x v="4"/>
    <m/>
    <m/>
    <x v="0"/>
    <n v="1"/>
    <x v="1"/>
  </r>
  <r>
    <x v="4"/>
    <s v="d64b7ee82217d2ac2d22a40d36961453ab8648f3"/>
    <m/>
    <x v="0"/>
    <n v="16"/>
    <x v="1"/>
  </r>
  <r>
    <x v="4"/>
    <m/>
    <m/>
    <x v="0"/>
    <n v="16"/>
    <x v="1"/>
  </r>
  <r>
    <x v="4"/>
    <m/>
    <n v="1"/>
    <x v="13"/>
    <n v="16"/>
    <x v="28"/>
  </r>
  <r>
    <x v="4"/>
    <m/>
    <m/>
    <x v="0"/>
    <n v="16"/>
    <x v="1"/>
  </r>
  <r>
    <x v="4"/>
    <s v="6ffc04f3f264542114bb1f7c645b899a761deced"/>
    <m/>
    <x v="0"/>
    <n v="32"/>
    <x v="1"/>
  </r>
  <r>
    <x v="4"/>
    <m/>
    <m/>
    <x v="0"/>
    <n v="32"/>
    <x v="1"/>
  </r>
  <r>
    <x v="4"/>
    <m/>
    <n v="1"/>
    <x v="13"/>
    <n v="32"/>
    <x v="29"/>
  </r>
  <r>
    <x v="4"/>
    <m/>
    <m/>
    <x v="0"/>
    <n v="32"/>
    <x v="1"/>
  </r>
  <r>
    <x v="4"/>
    <s v="b28a5a869a0e02d73e25cd39c15adf86c383f319"/>
    <m/>
    <x v="0"/>
    <n v="54"/>
    <x v="1"/>
  </r>
  <r>
    <x v="4"/>
    <m/>
    <m/>
    <x v="0"/>
    <n v="54"/>
    <x v="1"/>
  </r>
  <r>
    <x v="4"/>
    <m/>
    <n v="1"/>
    <x v="12"/>
    <n v="54"/>
    <x v="30"/>
  </r>
  <r>
    <x v="4"/>
    <m/>
    <m/>
    <x v="0"/>
    <n v="54"/>
    <x v="1"/>
  </r>
  <r>
    <x v="4"/>
    <s v="79624f53393bc94cff490153f6bc6939ccd076c8"/>
    <m/>
    <x v="0"/>
    <n v="214"/>
    <x v="1"/>
  </r>
  <r>
    <x v="4"/>
    <m/>
    <m/>
    <x v="0"/>
    <n v="214"/>
    <x v="1"/>
  </r>
  <r>
    <x v="4"/>
    <m/>
    <n v="1"/>
    <x v="12"/>
    <n v="214"/>
    <x v="31"/>
  </r>
  <r>
    <x v="4"/>
    <m/>
    <m/>
    <x v="0"/>
    <n v="214"/>
    <x v="1"/>
  </r>
  <r>
    <x v="4"/>
    <s v="765409253203229a2c3577d1d8a3964f7a0d1554"/>
    <m/>
    <x v="0"/>
    <n v="63"/>
    <x v="1"/>
  </r>
  <r>
    <x v="4"/>
    <m/>
    <m/>
    <x v="0"/>
    <n v="63"/>
    <x v="1"/>
  </r>
  <r>
    <x v="4"/>
    <m/>
    <n v="1"/>
    <x v="14"/>
    <n v="63"/>
    <x v="32"/>
  </r>
  <r>
    <x v="4"/>
    <m/>
    <m/>
    <x v="0"/>
    <n v="63"/>
    <x v="1"/>
  </r>
  <r>
    <x v="4"/>
    <s v="18b7f9c5f43556ecde34883ee046bdde16f0cd1c"/>
    <m/>
    <x v="0"/>
    <n v="66"/>
    <x v="1"/>
  </r>
  <r>
    <x v="4"/>
    <m/>
    <m/>
    <x v="0"/>
    <n v="66"/>
    <x v="1"/>
  </r>
  <r>
    <x v="4"/>
    <m/>
    <n v="0.64900000000000002"/>
    <x v="15"/>
    <n v="66"/>
    <x v="33"/>
  </r>
  <r>
    <x v="4"/>
    <m/>
    <n v="0.35"/>
    <x v="14"/>
    <n v="66"/>
    <x v="34"/>
  </r>
  <r>
    <x v="4"/>
    <m/>
    <m/>
    <x v="0"/>
    <n v="66"/>
    <x v="1"/>
  </r>
  <r>
    <x v="4"/>
    <s v="1f5e07c9800532d623f1a4e5abed21744e8719d5"/>
    <m/>
    <x v="0"/>
    <n v="30"/>
    <x v="1"/>
  </r>
  <r>
    <x v="4"/>
    <m/>
    <m/>
    <x v="0"/>
    <n v="30"/>
    <x v="1"/>
  </r>
  <r>
    <x v="4"/>
    <m/>
    <n v="1"/>
    <x v="12"/>
    <n v="30"/>
    <x v="35"/>
  </r>
  <r>
    <x v="4"/>
    <m/>
    <m/>
    <x v="0"/>
    <n v="30"/>
    <x v="1"/>
  </r>
  <r>
    <x v="4"/>
    <s v="8d72b72643249914a47df0dd95898f1916972620"/>
    <m/>
    <x v="0"/>
    <n v="97"/>
    <x v="1"/>
  </r>
  <r>
    <x v="4"/>
    <m/>
    <m/>
    <x v="0"/>
    <n v="97"/>
    <x v="1"/>
  </r>
  <r>
    <x v="4"/>
    <m/>
    <n v="0.16"/>
    <x v="1"/>
    <n v="97"/>
    <x v="36"/>
  </r>
  <r>
    <x v="4"/>
    <m/>
    <n v="0.16"/>
    <x v="7"/>
    <n v="97"/>
    <x v="36"/>
  </r>
  <r>
    <x v="4"/>
    <m/>
    <n v="0.67900000000000005"/>
    <x v="12"/>
    <n v="97"/>
    <x v="37"/>
  </r>
  <r>
    <x v="4"/>
    <m/>
    <m/>
    <x v="0"/>
    <n v="97"/>
    <x v="1"/>
  </r>
  <r>
    <x v="4"/>
    <s v="b6b2fdf5c26db35a7553e8069816dc7c8d2c0a5b"/>
    <m/>
    <x v="0"/>
    <n v="20"/>
    <x v="1"/>
  </r>
  <r>
    <x v="4"/>
    <m/>
    <m/>
    <x v="0"/>
    <n v="20"/>
    <x v="1"/>
  </r>
  <r>
    <x v="4"/>
    <m/>
    <n v="0.254"/>
    <x v="1"/>
    <n v="20"/>
    <x v="38"/>
  </r>
  <r>
    <x v="4"/>
    <m/>
    <n v="0.254"/>
    <x v="7"/>
    <n v="20"/>
    <x v="38"/>
  </r>
  <r>
    <x v="4"/>
    <m/>
    <n v="0.49099999999999999"/>
    <x v="12"/>
    <n v="20"/>
    <x v="39"/>
  </r>
  <r>
    <x v="4"/>
    <m/>
    <m/>
    <x v="0"/>
    <n v="20"/>
    <x v="1"/>
  </r>
  <r>
    <x v="4"/>
    <s v="3b7a5187d788daa0544fb967e48653398054ed22"/>
    <m/>
    <x v="0"/>
    <n v="12"/>
    <x v="1"/>
  </r>
  <r>
    <x v="4"/>
    <m/>
    <m/>
    <x v="0"/>
    <n v="12"/>
    <x v="1"/>
  </r>
  <r>
    <x v="4"/>
    <m/>
    <n v="1"/>
    <x v="12"/>
    <n v="12"/>
    <x v="13"/>
  </r>
  <r>
    <x v="4"/>
    <m/>
    <m/>
    <x v="0"/>
    <n v="12"/>
    <x v="1"/>
  </r>
  <r>
    <x v="4"/>
    <s v="884543f695fabd1946491b8b6b612e1a7d5d2edd"/>
    <m/>
    <x v="0"/>
    <n v="2"/>
    <x v="1"/>
  </r>
  <r>
    <x v="4"/>
    <m/>
    <m/>
    <x v="0"/>
    <n v="2"/>
    <x v="1"/>
  </r>
  <r>
    <x v="4"/>
    <m/>
    <n v="1"/>
    <x v="12"/>
    <n v="2"/>
    <x v="5"/>
  </r>
  <r>
    <x v="4"/>
    <m/>
    <m/>
    <x v="0"/>
    <n v="2"/>
    <x v="1"/>
  </r>
  <r>
    <x v="4"/>
    <s v="91886492a3a107102234e183d6d937e19e54e6c1"/>
    <m/>
    <x v="0"/>
    <n v="11"/>
    <x v="1"/>
  </r>
  <r>
    <x v="4"/>
    <m/>
    <m/>
    <x v="0"/>
    <n v="11"/>
    <x v="1"/>
  </r>
  <r>
    <x v="4"/>
    <m/>
    <n v="0.44800000000000001"/>
    <x v="1"/>
    <n v="11"/>
    <x v="40"/>
  </r>
  <r>
    <x v="4"/>
    <m/>
    <n v="0.44800000000000001"/>
    <x v="7"/>
    <n v="11"/>
    <x v="40"/>
  </r>
  <r>
    <x v="4"/>
    <m/>
    <n v="0.10199999999999999"/>
    <x v="12"/>
    <n v="11"/>
    <x v="41"/>
  </r>
  <r>
    <x v="4"/>
    <m/>
    <m/>
    <x v="0"/>
    <n v="11"/>
    <x v="1"/>
  </r>
  <r>
    <x v="4"/>
    <s v="34bd3d0dd8e9c341a2f5f228cde741771af7ed25"/>
    <m/>
    <x v="0"/>
    <n v="287"/>
    <x v="1"/>
  </r>
  <r>
    <x v="4"/>
    <m/>
    <m/>
    <x v="0"/>
    <n v="287"/>
    <x v="1"/>
  </r>
  <r>
    <x v="4"/>
    <m/>
    <n v="0.38100000000000001"/>
    <x v="1"/>
    <n v="287"/>
    <x v="42"/>
  </r>
  <r>
    <x v="4"/>
    <m/>
    <n v="0.35399999999999998"/>
    <x v="7"/>
    <n v="287"/>
    <x v="43"/>
  </r>
  <r>
    <x v="4"/>
    <m/>
    <n v="0.26400000000000001"/>
    <x v="16"/>
    <n v="287"/>
    <x v="44"/>
  </r>
  <r>
    <x v="4"/>
    <m/>
    <m/>
    <x v="0"/>
    <n v="287"/>
    <x v="1"/>
  </r>
  <r>
    <x v="4"/>
    <s v="1655fff18e64179ef4e36565f25b6c06e6b453a9"/>
    <m/>
    <x v="0"/>
    <n v="57"/>
    <x v="1"/>
  </r>
  <r>
    <x v="4"/>
    <m/>
    <m/>
    <x v="0"/>
    <n v="57"/>
    <x v="1"/>
  </r>
  <r>
    <x v="4"/>
    <m/>
    <n v="0.79100000000000004"/>
    <x v="7"/>
    <n v="57"/>
    <x v="45"/>
  </r>
  <r>
    <x v="4"/>
    <m/>
    <n v="0.20799999999999999"/>
    <x v="2"/>
    <n v="57"/>
    <x v="46"/>
  </r>
  <r>
    <x v="4"/>
    <m/>
    <m/>
    <x v="0"/>
    <n v="57"/>
    <x v="1"/>
  </r>
  <r>
    <x v="4"/>
    <s v="aa02cde1baf6bdb7840ac007f0a5603026409b9e"/>
    <m/>
    <x v="0"/>
    <n v="120"/>
    <x v="1"/>
  </r>
  <r>
    <x v="4"/>
    <m/>
    <m/>
    <x v="0"/>
    <n v="120"/>
    <x v="1"/>
  </r>
  <r>
    <x v="4"/>
    <m/>
    <n v="1"/>
    <x v="12"/>
    <n v="120"/>
    <x v="47"/>
  </r>
  <r>
    <x v="4"/>
    <m/>
    <m/>
    <x v="0"/>
    <n v="120"/>
    <x v="1"/>
  </r>
  <r>
    <x v="4"/>
    <s v="cd1cdfcce54d4c0e06aed61b214c383edcae4b02"/>
    <m/>
    <x v="0"/>
    <n v="12"/>
    <x v="1"/>
  </r>
  <r>
    <x v="4"/>
    <m/>
    <m/>
    <x v="0"/>
    <n v="12"/>
    <x v="1"/>
  </r>
  <r>
    <x v="4"/>
    <m/>
    <n v="1"/>
    <x v="12"/>
    <n v="12"/>
    <x v="13"/>
  </r>
  <r>
    <x v="5"/>
    <m/>
    <m/>
    <x v="0"/>
    <n v="12"/>
    <x v="1"/>
  </r>
  <r>
    <x v="5"/>
    <s v="9e8eb0482d9cdffe67c35757a5dfed73860582f4"/>
    <m/>
    <x v="0"/>
    <n v="2"/>
    <x v="1"/>
  </r>
  <r>
    <x v="5"/>
    <m/>
    <m/>
    <x v="0"/>
    <n v="2"/>
    <x v="1"/>
  </r>
  <r>
    <x v="5"/>
    <m/>
    <n v="1"/>
    <x v="17"/>
    <n v="2"/>
    <x v="5"/>
  </r>
  <r>
    <x v="6"/>
    <m/>
    <m/>
    <x v="0"/>
    <n v="2"/>
    <x v="1"/>
  </r>
  <r>
    <x v="6"/>
    <s v="2d1f1b7c5e6a42a503dacee442ec8ebaa11a9ead"/>
    <m/>
    <x v="0"/>
    <n v="107"/>
    <x v="1"/>
  </r>
  <r>
    <x v="6"/>
    <m/>
    <m/>
    <x v="0"/>
    <n v="107"/>
    <x v="1"/>
  </r>
  <r>
    <x v="6"/>
    <m/>
    <n v="1"/>
    <x v="3"/>
    <n v="107"/>
    <x v="48"/>
  </r>
  <r>
    <x v="6"/>
    <m/>
    <m/>
    <x v="0"/>
    <n v="107"/>
    <x v="1"/>
  </r>
  <r>
    <x v="6"/>
    <s v="5138b611cbb384f87c0437d51f1fe3a72a4bf7b4"/>
    <m/>
    <x v="0"/>
    <n v="11"/>
    <x v="1"/>
  </r>
  <r>
    <x v="6"/>
    <m/>
    <m/>
    <x v="0"/>
    <n v="11"/>
    <x v="1"/>
  </r>
  <r>
    <x v="6"/>
    <m/>
    <n v="0.76400000000000001"/>
    <x v="1"/>
    <n v="11"/>
    <x v="49"/>
  </r>
  <r>
    <x v="6"/>
    <m/>
    <n v="0.23499999999999999"/>
    <x v="2"/>
    <n v="11"/>
    <x v="50"/>
  </r>
  <r>
    <x v="6"/>
    <m/>
    <m/>
    <x v="0"/>
    <n v="11"/>
    <x v="1"/>
  </r>
  <r>
    <x v="6"/>
    <s v="9ebf5f742ed816f1d020b889fe715dc26f3e0b69"/>
    <m/>
    <x v="0"/>
    <n v="4"/>
    <x v="1"/>
  </r>
  <r>
    <x v="6"/>
    <m/>
    <m/>
    <x v="0"/>
    <n v="4"/>
    <x v="1"/>
  </r>
  <r>
    <x v="6"/>
    <m/>
    <n v="1"/>
    <x v="1"/>
    <n v="4"/>
    <x v="3"/>
  </r>
  <r>
    <x v="6"/>
    <m/>
    <m/>
    <x v="0"/>
    <n v="4"/>
    <x v="1"/>
  </r>
  <r>
    <x v="6"/>
    <s v="63583514f11f910c132e91dadbdc18a9f37adade"/>
    <m/>
    <x v="0"/>
    <n v="22"/>
    <x v="1"/>
  </r>
  <r>
    <x v="6"/>
    <m/>
    <m/>
    <x v="0"/>
    <n v="22"/>
    <x v="1"/>
  </r>
  <r>
    <x v="6"/>
    <m/>
    <n v="1"/>
    <x v="9"/>
    <n v="22"/>
    <x v="51"/>
  </r>
  <r>
    <x v="6"/>
    <m/>
    <m/>
    <x v="0"/>
    <n v="22"/>
    <x v="1"/>
  </r>
  <r>
    <x v="6"/>
    <s v="0a5193f04847dd5d1b449cff26bf91e308020785"/>
    <m/>
    <x v="0"/>
    <n v="127"/>
    <x v="1"/>
  </r>
  <r>
    <x v="6"/>
    <m/>
    <m/>
    <x v="0"/>
    <n v="127"/>
    <x v="1"/>
  </r>
  <r>
    <x v="6"/>
    <m/>
    <n v="0.95599999999999996"/>
    <x v="18"/>
    <n v="127"/>
    <x v="52"/>
  </r>
  <r>
    <x v="6"/>
    <m/>
    <n v="4.2999999999999997E-2"/>
    <x v="19"/>
    <n v="127"/>
    <x v="53"/>
  </r>
  <r>
    <x v="6"/>
    <m/>
    <m/>
    <x v="0"/>
    <n v="127"/>
    <x v="1"/>
  </r>
  <r>
    <x v="6"/>
    <s v="0e63bed927440d1531e0a2e26cf5cb79d6b52138"/>
    <m/>
    <x v="0"/>
    <n v="4"/>
    <x v="1"/>
  </r>
  <r>
    <x v="6"/>
    <m/>
    <m/>
    <x v="0"/>
    <n v="4"/>
    <x v="1"/>
  </r>
  <r>
    <x v="6"/>
    <m/>
    <n v="1"/>
    <x v="9"/>
    <n v="4"/>
    <x v="3"/>
  </r>
  <r>
    <x v="6"/>
    <m/>
    <m/>
    <x v="0"/>
    <n v="4"/>
    <x v="1"/>
  </r>
  <r>
    <x v="6"/>
    <s v="0b575dc0ba7a71d22bc4661d76f857d7be8a22ec"/>
    <m/>
    <x v="0"/>
    <n v="50"/>
    <x v="1"/>
  </r>
  <r>
    <x v="6"/>
    <m/>
    <m/>
    <x v="0"/>
    <n v="50"/>
    <x v="1"/>
  </r>
  <r>
    <x v="6"/>
    <m/>
    <n v="0.69899999999999995"/>
    <x v="20"/>
    <n v="50"/>
    <x v="54"/>
  </r>
  <r>
    <x v="6"/>
    <m/>
    <n v="0.3"/>
    <x v="19"/>
    <n v="50"/>
    <x v="55"/>
  </r>
  <r>
    <x v="6"/>
    <m/>
    <m/>
    <x v="0"/>
    <n v="50"/>
    <x v="1"/>
  </r>
  <r>
    <x v="6"/>
    <s v="b924044bebc7c7b76eee513473adade189bf3ccd"/>
    <m/>
    <x v="0"/>
    <n v="14"/>
    <x v="1"/>
  </r>
  <r>
    <x v="6"/>
    <m/>
    <m/>
    <x v="0"/>
    <n v="14"/>
    <x v="1"/>
  </r>
  <r>
    <x v="6"/>
    <m/>
    <n v="0.54200000000000004"/>
    <x v="21"/>
    <n v="14"/>
    <x v="56"/>
  </r>
  <r>
    <x v="6"/>
    <m/>
    <n v="0.25700000000000001"/>
    <x v="22"/>
    <n v="14"/>
    <x v="57"/>
  </r>
  <r>
    <x v="6"/>
    <m/>
    <m/>
    <x v="0"/>
    <n v="14"/>
    <x v="1"/>
  </r>
  <r>
    <x v="6"/>
    <s v="a2ebcca174d9df0c1454119057911ef7eddfd0ec"/>
    <m/>
    <x v="0"/>
    <n v="54"/>
    <x v="1"/>
  </r>
  <r>
    <x v="6"/>
    <m/>
    <m/>
    <x v="0"/>
    <n v="54"/>
    <x v="1"/>
  </r>
  <r>
    <x v="6"/>
    <m/>
    <n v="0.75"/>
    <x v="9"/>
    <n v="54"/>
    <x v="58"/>
  </r>
  <r>
    <x v="6"/>
    <m/>
    <n v="0.249"/>
    <x v="23"/>
    <n v="54"/>
    <x v="59"/>
  </r>
  <r>
    <x v="6"/>
    <m/>
    <m/>
    <x v="0"/>
    <n v="54"/>
    <x v="1"/>
  </r>
  <r>
    <x v="6"/>
    <s v="52fbcfdd6d40b5d53210a11fa3e2596a34c84fe7"/>
    <m/>
    <x v="0"/>
    <n v="24"/>
    <x v="1"/>
  </r>
  <r>
    <x v="6"/>
    <m/>
    <m/>
    <x v="0"/>
    <n v="24"/>
    <x v="1"/>
  </r>
  <r>
    <x v="6"/>
    <m/>
    <n v="1"/>
    <x v="11"/>
    <n v="24"/>
    <x v="60"/>
  </r>
  <r>
    <x v="7"/>
    <m/>
    <m/>
    <x v="0"/>
    <n v="24"/>
    <x v="1"/>
  </r>
  <r>
    <x v="7"/>
    <s v="719134aa7985c0a697f199fc78e323d04e3a65ad"/>
    <m/>
    <x v="0"/>
    <n v="169"/>
    <x v="1"/>
  </r>
  <r>
    <x v="7"/>
    <m/>
    <m/>
    <x v="0"/>
    <n v="169"/>
    <x v="1"/>
  </r>
  <r>
    <x v="7"/>
    <m/>
    <n v="0.11600000000000001"/>
    <x v="1"/>
    <n v="169"/>
    <x v="61"/>
  </r>
  <r>
    <x v="7"/>
    <m/>
    <n v="0.88300000000000001"/>
    <x v="12"/>
    <n v="169"/>
    <x v="62"/>
  </r>
  <r>
    <x v="7"/>
    <m/>
    <m/>
    <x v="0"/>
    <n v="169"/>
    <x v="1"/>
  </r>
  <r>
    <x v="7"/>
    <s v="9713848c54f3a0a25f9682d21a35179e6b8a3a86"/>
    <m/>
    <x v="0"/>
    <n v="76"/>
    <x v="1"/>
  </r>
  <r>
    <x v="7"/>
    <m/>
    <m/>
    <x v="0"/>
    <n v="76"/>
    <x v="1"/>
  </r>
  <r>
    <x v="7"/>
    <m/>
    <n v="1"/>
    <x v="12"/>
    <n v="76"/>
    <x v="63"/>
  </r>
  <r>
    <x v="7"/>
    <m/>
    <m/>
    <x v="0"/>
    <n v="76"/>
    <x v="1"/>
  </r>
  <r>
    <x v="7"/>
    <s v="926d45b2cd43cf255f0994b9da8e518bc381b794"/>
    <m/>
    <x v="0"/>
    <n v="85"/>
    <x v="1"/>
  </r>
  <r>
    <x v="7"/>
    <m/>
    <m/>
    <x v="0"/>
    <n v="85"/>
    <x v="1"/>
  </r>
  <r>
    <x v="7"/>
    <m/>
    <n v="1"/>
    <x v="14"/>
    <n v="85"/>
    <x v="64"/>
  </r>
  <r>
    <x v="7"/>
    <m/>
    <m/>
    <x v="0"/>
    <n v="85"/>
    <x v="1"/>
  </r>
  <r>
    <x v="7"/>
    <s v="bd89a2c8040b17a7bd2c6d7e94199f26316bbd9b"/>
    <m/>
    <x v="0"/>
    <n v="4"/>
    <x v="1"/>
  </r>
  <r>
    <x v="7"/>
    <m/>
    <m/>
    <x v="0"/>
    <n v="4"/>
    <x v="1"/>
  </r>
  <r>
    <x v="7"/>
    <m/>
    <n v="1"/>
    <x v="12"/>
    <n v="4"/>
    <x v="3"/>
  </r>
  <r>
    <x v="7"/>
    <m/>
    <m/>
    <x v="0"/>
    <n v="4"/>
    <x v="1"/>
  </r>
  <r>
    <x v="7"/>
    <s v="b9167f0fe82160967e591aefba5824a8a372353d"/>
    <m/>
    <x v="0"/>
    <n v="476"/>
    <x v="1"/>
  </r>
  <r>
    <x v="7"/>
    <m/>
    <m/>
    <x v="0"/>
    <n v="476"/>
    <x v="1"/>
  </r>
  <r>
    <x v="7"/>
    <m/>
    <n v="0.111"/>
    <x v="1"/>
    <n v="476"/>
    <x v="65"/>
  </r>
  <r>
    <x v="7"/>
    <m/>
    <n v="0.111"/>
    <x v="7"/>
    <n v="476"/>
    <x v="65"/>
  </r>
  <r>
    <x v="7"/>
    <m/>
    <n v="0.77700000000000002"/>
    <x v="12"/>
    <n v="476"/>
    <x v="66"/>
  </r>
  <r>
    <x v="7"/>
    <m/>
    <m/>
    <x v="0"/>
    <n v="476"/>
    <x v="1"/>
  </r>
  <r>
    <x v="7"/>
    <s v="9faacb76de23e5b99904b4d5efc9ac2743415e1c"/>
    <m/>
    <x v="0"/>
    <n v="2"/>
    <x v="1"/>
  </r>
  <r>
    <x v="7"/>
    <m/>
    <m/>
    <x v="0"/>
    <n v="2"/>
    <x v="1"/>
  </r>
  <r>
    <x v="7"/>
    <m/>
    <n v="1"/>
    <x v="12"/>
    <n v="2"/>
    <x v="5"/>
  </r>
  <r>
    <x v="7"/>
    <m/>
    <m/>
    <x v="0"/>
    <n v="2"/>
    <x v="1"/>
  </r>
  <r>
    <x v="7"/>
    <s v="5a03d4cd7c591f43224f90669c3f2b38472567c3"/>
    <m/>
    <x v="0"/>
    <n v="74"/>
    <x v="1"/>
  </r>
  <r>
    <x v="7"/>
    <m/>
    <m/>
    <x v="0"/>
    <n v="74"/>
    <x v="1"/>
  </r>
  <r>
    <x v="7"/>
    <m/>
    <n v="1"/>
    <x v="12"/>
    <n v="74"/>
    <x v="67"/>
  </r>
  <r>
    <x v="7"/>
    <m/>
    <m/>
    <x v="0"/>
    <n v="74"/>
    <x v="1"/>
  </r>
  <r>
    <x v="7"/>
    <s v="35d246c14208ebdba5482ccfdd17f83a3961715b"/>
    <m/>
    <x v="0"/>
    <n v="4"/>
    <x v="1"/>
  </r>
  <r>
    <x v="7"/>
    <m/>
    <m/>
    <x v="0"/>
    <n v="4"/>
    <x v="1"/>
  </r>
  <r>
    <x v="7"/>
    <m/>
    <n v="1"/>
    <x v="12"/>
    <n v="4"/>
    <x v="3"/>
  </r>
  <r>
    <x v="7"/>
    <m/>
    <m/>
    <x v="0"/>
    <n v="4"/>
    <x v="1"/>
  </r>
  <r>
    <x v="7"/>
    <s v="5b33dcf8eca51d1356d80099ef45276f55353dfc"/>
    <m/>
    <x v="0"/>
    <n v="184"/>
    <x v="1"/>
  </r>
  <r>
    <x v="7"/>
    <m/>
    <m/>
    <x v="0"/>
    <n v="184"/>
    <x v="1"/>
  </r>
  <r>
    <x v="7"/>
    <m/>
    <n v="0.17299999999999999"/>
    <x v="1"/>
    <n v="184"/>
    <x v="68"/>
  </r>
  <r>
    <x v="7"/>
    <m/>
    <n v="0.17299999999999999"/>
    <x v="7"/>
    <n v="184"/>
    <x v="68"/>
  </r>
  <r>
    <x v="7"/>
    <m/>
    <n v="0.312"/>
    <x v="12"/>
    <n v="184"/>
    <x v="69"/>
  </r>
  <r>
    <x v="7"/>
    <m/>
    <n v="0.34100000000000003"/>
    <x v="24"/>
    <n v="184"/>
    <x v="70"/>
  </r>
  <r>
    <x v="7"/>
    <m/>
    <m/>
    <x v="0"/>
    <n v="184"/>
    <x v="1"/>
  </r>
  <r>
    <x v="7"/>
    <s v="1da2d21ffe90db991715127bd4140bcc83abb98b"/>
    <m/>
    <x v="0"/>
    <n v="4"/>
    <x v="1"/>
  </r>
  <r>
    <x v="7"/>
    <m/>
    <m/>
    <x v="0"/>
    <n v="4"/>
    <x v="1"/>
  </r>
  <r>
    <x v="7"/>
    <m/>
    <n v="1"/>
    <x v="8"/>
    <n v="4"/>
    <x v="3"/>
  </r>
  <r>
    <x v="7"/>
    <m/>
    <m/>
    <x v="0"/>
    <n v="4"/>
    <x v="1"/>
  </r>
  <r>
    <x v="7"/>
    <s v="1ff73551566e30e1a2ca786115b5824bfeff188a"/>
    <m/>
    <x v="0"/>
    <n v="94"/>
    <x v="1"/>
  </r>
  <r>
    <x v="7"/>
    <m/>
    <m/>
    <x v="0"/>
    <n v="94"/>
    <x v="1"/>
  </r>
  <r>
    <x v="7"/>
    <m/>
    <n v="1"/>
    <x v="12"/>
    <n v="94"/>
    <x v="71"/>
  </r>
  <r>
    <x v="7"/>
    <m/>
    <m/>
    <x v="0"/>
    <n v="94"/>
    <x v="1"/>
  </r>
  <r>
    <x v="7"/>
    <s v="25596dbf48b18a76d3d2cdfdf1fcf23a43e46316"/>
    <m/>
    <x v="0"/>
    <n v="238"/>
    <x v="1"/>
  </r>
  <r>
    <x v="7"/>
    <m/>
    <m/>
    <x v="0"/>
    <n v="238"/>
    <x v="1"/>
  </r>
  <r>
    <x v="7"/>
    <m/>
    <n v="4.3999999999999997E-2"/>
    <x v="1"/>
    <n v="238"/>
    <x v="72"/>
  </r>
  <r>
    <x v="7"/>
    <m/>
    <n v="4.3999999999999997E-2"/>
    <x v="7"/>
    <n v="238"/>
    <x v="72"/>
  </r>
  <r>
    <x v="7"/>
    <m/>
    <n v="0.91"/>
    <x v="12"/>
    <n v="238"/>
    <x v="73"/>
  </r>
  <r>
    <x v="7"/>
    <m/>
    <m/>
    <x v="0"/>
    <n v="238"/>
    <x v="1"/>
  </r>
  <r>
    <x v="7"/>
    <s v="20a22bdf907a0e2cd60b79f242a7375d84a3ab6a"/>
    <m/>
    <x v="0"/>
    <n v="255"/>
    <x v="1"/>
  </r>
  <r>
    <x v="7"/>
    <m/>
    <m/>
    <x v="0"/>
    <n v="255"/>
    <x v="1"/>
  </r>
  <r>
    <x v="7"/>
    <m/>
    <n v="7.3999999999999996E-2"/>
    <x v="14"/>
    <n v="255"/>
    <x v="74"/>
  </r>
  <r>
    <x v="7"/>
    <m/>
    <n v="0.92500000000000004"/>
    <x v="12"/>
    <n v="255"/>
    <x v="75"/>
  </r>
  <r>
    <x v="7"/>
    <m/>
    <m/>
    <x v="0"/>
    <n v="255"/>
    <x v="1"/>
  </r>
  <r>
    <x v="7"/>
    <s v="3ac69b3f5337e5e6f0cd36cc71173d07e74fa281"/>
    <m/>
    <x v="0"/>
    <n v="64"/>
    <x v="1"/>
  </r>
  <r>
    <x v="7"/>
    <m/>
    <m/>
    <x v="0"/>
    <n v="64"/>
    <x v="1"/>
  </r>
  <r>
    <x v="7"/>
    <m/>
    <n v="0.27700000000000002"/>
    <x v="1"/>
    <n v="64"/>
    <x v="76"/>
  </r>
  <r>
    <x v="7"/>
    <m/>
    <n v="0.27700000000000002"/>
    <x v="7"/>
    <n v="64"/>
    <x v="76"/>
  </r>
  <r>
    <x v="7"/>
    <m/>
    <n v="0.44400000000000001"/>
    <x v="12"/>
    <n v="64"/>
    <x v="77"/>
  </r>
  <r>
    <x v="7"/>
    <m/>
    <m/>
    <x v="0"/>
    <n v="64"/>
    <x v="1"/>
  </r>
  <r>
    <x v="7"/>
    <s v="37abe9e1814e5c6ab9c18970690b157dc13e9ede"/>
    <m/>
    <x v="0"/>
    <n v="72"/>
    <x v="1"/>
  </r>
  <r>
    <x v="7"/>
    <m/>
    <m/>
    <x v="0"/>
    <n v="72"/>
    <x v="1"/>
  </r>
  <r>
    <x v="7"/>
    <m/>
    <n v="0.48399999999999999"/>
    <x v="12"/>
    <n v="72"/>
    <x v="78"/>
  </r>
  <r>
    <x v="7"/>
    <m/>
    <n v="0.51500000000000001"/>
    <x v="24"/>
    <n v="72"/>
    <x v="79"/>
  </r>
  <r>
    <x v="7"/>
    <m/>
    <m/>
    <x v="0"/>
    <n v="72"/>
    <x v="1"/>
  </r>
  <r>
    <x v="7"/>
    <s v="33912523e40467e1a41bed60ed7e198200a040ad"/>
    <m/>
    <x v="0"/>
    <n v="294"/>
    <x v="1"/>
  </r>
  <r>
    <x v="7"/>
    <m/>
    <m/>
    <x v="0"/>
    <n v="294"/>
    <x v="1"/>
  </r>
  <r>
    <x v="7"/>
    <m/>
    <n v="9.2999999999999999E-2"/>
    <x v="12"/>
    <n v="294"/>
    <x v="80"/>
  </r>
  <r>
    <x v="7"/>
    <m/>
    <n v="0.90600000000000003"/>
    <x v="24"/>
    <n v="294"/>
    <x v="81"/>
  </r>
  <r>
    <x v="7"/>
    <m/>
    <m/>
    <x v="0"/>
    <n v="294"/>
    <x v="1"/>
  </r>
  <r>
    <x v="7"/>
    <s v="be24805004705e204a7640143f05bef408f6b210"/>
    <m/>
    <x v="0"/>
    <n v="22"/>
    <x v="1"/>
  </r>
  <r>
    <x v="7"/>
    <m/>
    <m/>
    <x v="0"/>
    <n v="22"/>
    <x v="1"/>
  </r>
  <r>
    <x v="7"/>
    <m/>
    <n v="0.5"/>
    <x v="1"/>
    <n v="22"/>
    <x v="82"/>
  </r>
  <r>
    <x v="7"/>
    <m/>
    <n v="0.5"/>
    <x v="7"/>
    <n v="22"/>
    <x v="82"/>
  </r>
  <r>
    <x v="8"/>
    <m/>
    <m/>
    <x v="0"/>
    <n v="22"/>
    <x v="1"/>
  </r>
  <r>
    <x v="8"/>
    <s v="f40515fa26c91760117593f31e406dc022ea5fff"/>
    <m/>
    <x v="0"/>
    <n v="8"/>
    <x v="1"/>
  </r>
  <r>
    <x v="8"/>
    <m/>
    <m/>
    <x v="0"/>
    <n v="8"/>
    <x v="1"/>
  </r>
  <r>
    <x v="8"/>
    <m/>
    <n v="1"/>
    <x v="12"/>
    <n v="8"/>
    <x v="83"/>
  </r>
  <r>
    <x v="8"/>
    <m/>
    <m/>
    <x v="0"/>
    <n v="8"/>
    <x v="1"/>
  </r>
  <r>
    <x v="8"/>
    <s v="507ee08f3e30ed7ede8388e897efbe826583b31e"/>
    <m/>
    <x v="0"/>
    <n v="9"/>
    <x v="1"/>
  </r>
  <r>
    <x v="8"/>
    <m/>
    <m/>
    <x v="0"/>
    <n v="9"/>
    <x v="1"/>
  </r>
  <r>
    <x v="8"/>
    <m/>
    <n v="1"/>
    <x v="12"/>
    <n v="9"/>
    <x v="84"/>
  </r>
  <r>
    <x v="9"/>
    <m/>
    <m/>
    <x v="0"/>
    <n v="9"/>
    <x v="1"/>
  </r>
  <r>
    <x v="9"/>
    <s v="288745abb978e8d444a4e4bcbbd35176f05d2a06"/>
    <m/>
    <x v="0"/>
    <n v="5"/>
    <x v="1"/>
  </r>
  <r>
    <x v="9"/>
    <m/>
    <m/>
    <x v="0"/>
    <n v="5"/>
    <x v="1"/>
  </r>
  <r>
    <x v="9"/>
    <m/>
    <n v="1"/>
    <x v="25"/>
    <n v="5"/>
    <x v="85"/>
  </r>
  <r>
    <x v="9"/>
    <m/>
    <m/>
    <x v="0"/>
    <n v="5"/>
    <x v="1"/>
  </r>
  <r>
    <x v="9"/>
    <s v="a173f84cb956fadc1169f32709679260bd517585"/>
    <m/>
    <x v="0"/>
    <n v="16"/>
    <x v="1"/>
  </r>
  <r>
    <x v="9"/>
    <m/>
    <m/>
    <x v="0"/>
    <n v="16"/>
    <x v="1"/>
  </r>
  <r>
    <x v="9"/>
    <m/>
    <n v="1"/>
    <x v="24"/>
    <n v="16"/>
    <x v="28"/>
  </r>
  <r>
    <x v="9"/>
    <m/>
    <m/>
    <x v="0"/>
    <n v="16"/>
    <x v="1"/>
  </r>
  <r>
    <x v="9"/>
    <s v="263cf8628ec80c74e5a59334d8998b52227a89c1"/>
    <m/>
    <x v="0"/>
    <n v="26"/>
    <x v="1"/>
  </r>
  <r>
    <x v="9"/>
    <m/>
    <m/>
    <x v="0"/>
    <n v="26"/>
    <x v="1"/>
  </r>
  <r>
    <x v="9"/>
    <m/>
    <n v="0.13700000000000001"/>
    <x v="19"/>
    <n v="26"/>
    <x v="86"/>
  </r>
  <r>
    <x v="9"/>
    <m/>
    <n v="0.72099999999999997"/>
    <x v="23"/>
    <n v="26"/>
    <x v="87"/>
  </r>
  <r>
    <x v="9"/>
    <m/>
    <n v="0.14099999999999999"/>
    <x v="22"/>
    <n v="26"/>
    <x v="88"/>
  </r>
  <r>
    <x v="9"/>
    <m/>
    <m/>
    <x v="0"/>
    <n v="26"/>
    <x v="1"/>
  </r>
  <r>
    <x v="9"/>
    <s v="e7b7ed4cfdd110c98dac1d7ffa08be6bd9e25cfe"/>
    <m/>
    <x v="0"/>
    <n v="178"/>
    <x v="1"/>
  </r>
  <r>
    <x v="9"/>
    <m/>
    <m/>
    <x v="0"/>
    <n v="178"/>
    <x v="1"/>
  </r>
  <r>
    <x v="9"/>
    <m/>
    <n v="0.185"/>
    <x v="19"/>
    <n v="178"/>
    <x v="89"/>
  </r>
  <r>
    <x v="9"/>
    <m/>
    <n v="0.46899999999999997"/>
    <x v="26"/>
    <n v="178"/>
    <x v="90"/>
  </r>
  <r>
    <x v="9"/>
    <m/>
    <n v="0.33600000000000002"/>
    <x v="27"/>
    <n v="178"/>
    <x v="91"/>
  </r>
  <r>
    <x v="9"/>
    <m/>
    <n v="7.0000000000000001E-3"/>
    <x v="5"/>
    <n v="178"/>
    <x v="92"/>
  </r>
  <r>
    <x v="9"/>
    <m/>
    <m/>
    <x v="0"/>
    <n v="178"/>
    <x v="1"/>
  </r>
  <r>
    <x v="9"/>
    <s v="3c3c9152aa79e2a94b98eed00de8deeeeaad85c1"/>
    <m/>
    <x v="0"/>
    <n v="16"/>
    <x v="1"/>
  </r>
  <r>
    <x v="9"/>
    <m/>
    <m/>
    <x v="0"/>
    <n v="16"/>
    <x v="1"/>
  </r>
  <r>
    <x v="9"/>
    <m/>
    <n v="1"/>
    <x v="12"/>
    <n v="16"/>
    <x v="28"/>
  </r>
  <r>
    <x v="10"/>
    <m/>
    <m/>
    <x v="0"/>
    <n v="16"/>
    <x v="1"/>
  </r>
  <r>
    <x v="10"/>
    <s v="6849110b99b4fc4e9fd162ac897e1a8e5180e72e"/>
    <m/>
    <x v="0"/>
    <n v="5"/>
    <x v="1"/>
  </r>
  <r>
    <x v="10"/>
    <m/>
    <m/>
    <x v="0"/>
    <n v="5"/>
    <x v="1"/>
  </r>
  <r>
    <x v="10"/>
    <m/>
    <n v="1"/>
    <x v="11"/>
    <n v="5"/>
    <x v="85"/>
  </r>
  <r>
    <x v="10"/>
    <m/>
    <m/>
    <x v="0"/>
    <n v="5"/>
    <x v="1"/>
  </r>
  <r>
    <x v="10"/>
    <s v="3792e501d812a51b796cc670aaf3e3b8c2439682"/>
    <m/>
    <x v="0"/>
    <n v="7"/>
    <x v="1"/>
  </r>
  <r>
    <x v="10"/>
    <m/>
    <m/>
    <x v="0"/>
    <n v="7"/>
    <x v="1"/>
  </r>
  <r>
    <x v="10"/>
    <m/>
    <n v="1"/>
    <x v="28"/>
    <n v="7"/>
    <x v="93"/>
  </r>
  <r>
    <x v="10"/>
    <m/>
    <m/>
    <x v="0"/>
    <n v="7"/>
    <x v="1"/>
  </r>
  <r>
    <x v="10"/>
    <s v="70c062eb0646506df8979b49c052a54e6e4f9f8e"/>
    <m/>
    <x v="0"/>
    <n v="905"/>
    <x v="1"/>
  </r>
  <r>
    <x v="10"/>
    <m/>
    <m/>
    <x v="0"/>
    <n v="905"/>
    <x v="1"/>
  </r>
  <r>
    <x v="10"/>
    <m/>
    <n v="0.14099999999999999"/>
    <x v="19"/>
    <n v="905"/>
    <x v="94"/>
  </r>
  <r>
    <x v="10"/>
    <m/>
    <n v="0.14499999999999999"/>
    <x v="16"/>
    <n v="905"/>
    <x v="95"/>
  </r>
  <r>
    <x v="10"/>
    <m/>
    <n v="2E-3"/>
    <x v="12"/>
    <n v="905"/>
    <x v="96"/>
  </r>
  <r>
    <x v="10"/>
    <m/>
    <n v="2E-3"/>
    <x v="27"/>
    <n v="905"/>
    <x v="96"/>
  </r>
  <r>
    <x v="10"/>
    <m/>
    <n v="0.159"/>
    <x v="11"/>
    <n v="905"/>
    <x v="97"/>
  </r>
  <r>
    <x v="10"/>
    <m/>
    <n v="0.54800000000000004"/>
    <x v="24"/>
    <n v="905"/>
    <x v="98"/>
  </r>
  <r>
    <x v="10"/>
    <m/>
    <m/>
    <x v="0"/>
    <n v="905"/>
    <x v="1"/>
  </r>
  <r>
    <x v="10"/>
    <s v="f6713955af2bfe8a2c5f5ac7d0dfcabebbc821c5"/>
    <m/>
    <x v="0"/>
    <n v="30"/>
    <x v="1"/>
  </r>
  <r>
    <x v="10"/>
    <m/>
    <m/>
    <x v="0"/>
    <n v="30"/>
    <x v="1"/>
  </r>
  <r>
    <x v="10"/>
    <m/>
    <n v="1"/>
    <x v="1"/>
    <n v="30"/>
    <x v="35"/>
  </r>
  <r>
    <x v="10"/>
    <m/>
    <m/>
    <x v="0"/>
    <n v="30"/>
    <x v="1"/>
  </r>
  <r>
    <x v="10"/>
    <s v="4a299302a7312cebb076d0b356c5235c2f45918c"/>
    <m/>
    <x v="0"/>
    <n v="2"/>
    <x v="1"/>
  </r>
  <r>
    <x v="10"/>
    <m/>
    <m/>
    <x v="0"/>
    <n v="2"/>
    <x v="1"/>
  </r>
  <r>
    <x v="10"/>
    <m/>
    <n v="1"/>
    <x v="2"/>
    <n v="2"/>
    <x v="5"/>
  </r>
  <r>
    <x v="10"/>
    <m/>
    <m/>
    <x v="0"/>
    <n v="2"/>
    <x v="1"/>
  </r>
  <r>
    <x v="10"/>
    <s v="eabded8aa6f78949535ed2ad5a2d01d4c3e58ea0"/>
    <m/>
    <x v="0"/>
    <n v="4"/>
    <x v="1"/>
  </r>
  <r>
    <x v="10"/>
    <m/>
    <m/>
    <x v="0"/>
    <n v="4"/>
    <x v="1"/>
  </r>
  <r>
    <x v="10"/>
    <m/>
    <n v="1"/>
    <x v="9"/>
    <n v="4"/>
    <x v="3"/>
  </r>
  <r>
    <x v="10"/>
    <m/>
    <m/>
    <x v="0"/>
    <n v="4"/>
    <x v="1"/>
  </r>
  <r>
    <x v="10"/>
    <s v="c2eeebe5c1861b4cbec0a0a2ff180b0adab652cd"/>
    <m/>
    <x v="0"/>
    <n v="2"/>
    <x v="1"/>
  </r>
  <r>
    <x v="10"/>
    <m/>
    <m/>
    <x v="0"/>
    <n v="2"/>
    <x v="1"/>
  </r>
  <r>
    <x v="10"/>
    <m/>
    <n v="1"/>
    <x v="9"/>
    <n v="2"/>
    <x v="5"/>
  </r>
  <r>
    <x v="10"/>
    <m/>
    <m/>
    <x v="0"/>
    <n v="2"/>
    <x v="1"/>
  </r>
  <r>
    <x v="10"/>
    <s v="cde863db6f180479e250ea3e2172f624be3d2b18"/>
    <m/>
    <x v="0"/>
    <n v="11"/>
    <x v="1"/>
  </r>
  <r>
    <x v="10"/>
    <m/>
    <m/>
    <x v="0"/>
    <n v="11"/>
    <x v="1"/>
  </r>
  <r>
    <x v="10"/>
    <m/>
    <n v="0.42499999999999999"/>
    <x v="28"/>
    <n v="11"/>
    <x v="99"/>
  </r>
  <r>
    <x v="10"/>
    <m/>
    <n v="0.57399999999999995"/>
    <x v="23"/>
    <n v="11"/>
    <x v="100"/>
  </r>
  <r>
    <x v="10"/>
    <m/>
    <m/>
    <x v="0"/>
    <n v="11"/>
    <x v="1"/>
  </r>
  <r>
    <x v="10"/>
    <s v="b83a8b935ac6fc34dffa42202dc22b122d65e02e"/>
    <m/>
    <x v="0"/>
    <n v="12"/>
    <x v="1"/>
  </r>
  <r>
    <x v="10"/>
    <m/>
    <m/>
    <x v="0"/>
    <n v="12"/>
    <x v="1"/>
  </r>
  <r>
    <x v="10"/>
    <m/>
    <n v="1"/>
    <x v="1"/>
    <n v="12"/>
    <x v="13"/>
  </r>
  <r>
    <x v="10"/>
    <m/>
    <m/>
    <x v="0"/>
    <n v="12"/>
    <x v="1"/>
  </r>
  <r>
    <x v="10"/>
    <s v="8b73e5c944903f2ec4c1ae62f0118759e1119da3"/>
    <m/>
    <x v="0"/>
    <n v="1"/>
    <x v="1"/>
  </r>
  <r>
    <x v="10"/>
    <m/>
    <m/>
    <x v="0"/>
    <n v="1"/>
    <x v="1"/>
  </r>
  <r>
    <x v="10"/>
    <m/>
    <n v="1"/>
    <x v="11"/>
    <n v="1"/>
    <x v="2"/>
  </r>
  <r>
    <x v="10"/>
    <m/>
    <m/>
    <x v="0"/>
    <n v="1"/>
    <x v="1"/>
  </r>
  <r>
    <x v="10"/>
    <s v="00f7aeaa25f98de5e66f0759d5b102951a247526"/>
    <m/>
    <x v="0"/>
    <n v="11"/>
    <x v="1"/>
  </r>
  <r>
    <x v="10"/>
    <m/>
    <m/>
    <x v="0"/>
    <n v="11"/>
    <x v="1"/>
  </r>
  <r>
    <x v="10"/>
    <m/>
    <n v="1"/>
    <x v="10"/>
    <n v="11"/>
    <x v="82"/>
  </r>
  <r>
    <x v="10"/>
    <m/>
    <m/>
    <x v="0"/>
    <n v="11"/>
    <x v="1"/>
  </r>
  <r>
    <x v="10"/>
    <s v="11bc3258feeb48642744c5a948c9879f9a5498d3"/>
    <m/>
    <x v="0"/>
    <n v="2"/>
    <x v="1"/>
  </r>
  <r>
    <x v="10"/>
    <m/>
    <m/>
    <x v="0"/>
    <n v="2"/>
    <x v="1"/>
  </r>
  <r>
    <x v="10"/>
    <m/>
    <n v="1"/>
    <x v="11"/>
    <n v="2"/>
    <x v="5"/>
  </r>
  <r>
    <x v="10"/>
    <m/>
    <m/>
    <x v="0"/>
    <n v="2"/>
    <x v="1"/>
  </r>
  <r>
    <x v="10"/>
    <s v="0f83758b8547f7c5aed49aa8a8558fe1c3c8b36b"/>
    <m/>
    <x v="0"/>
    <n v="49"/>
    <x v="1"/>
  </r>
  <r>
    <x v="10"/>
    <m/>
    <m/>
    <x v="0"/>
    <n v="49"/>
    <x v="1"/>
  </r>
  <r>
    <x v="10"/>
    <m/>
    <n v="0.16900000000000001"/>
    <x v="1"/>
    <n v="49"/>
    <x v="101"/>
  </r>
  <r>
    <x v="10"/>
    <m/>
    <n v="0"/>
    <x v="7"/>
    <n v="49"/>
    <x v="1"/>
  </r>
  <r>
    <x v="10"/>
    <m/>
    <n v="0.82899999999999996"/>
    <x v="10"/>
    <n v="49"/>
    <x v="102"/>
  </r>
  <r>
    <x v="10"/>
    <m/>
    <m/>
    <x v="0"/>
    <n v="49"/>
    <x v="1"/>
  </r>
  <r>
    <x v="10"/>
    <s v="808c522cc32b9e4e8005fcd526dc3fe9bd6cf4d6"/>
    <m/>
    <x v="0"/>
    <n v="98"/>
    <x v="1"/>
  </r>
  <r>
    <x v="10"/>
    <m/>
    <m/>
    <x v="0"/>
    <n v="98"/>
    <x v="1"/>
  </r>
  <r>
    <x v="10"/>
    <m/>
    <n v="1"/>
    <x v="29"/>
    <n v="98"/>
    <x v="103"/>
  </r>
  <r>
    <x v="10"/>
    <m/>
    <m/>
    <x v="0"/>
    <n v="98"/>
    <x v="1"/>
  </r>
  <r>
    <x v="10"/>
    <s v="e2ee0675ee7f97d2ed92d85ea514ebaef1d498d7"/>
    <m/>
    <x v="0"/>
    <n v="54"/>
    <x v="1"/>
  </r>
  <r>
    <x v="10"/>
    <m/>
    <m/>
    <x v="0"/>
    <n v="54"/>
    <x v="1"/>
  </r>
  <r>
    <x v="10"/>
    <m/>
    <n v="5.2999999999999999E-2"/>
    <x v="30"/>
    <n v="54"/>
    <x v="104"/>
  </r>
  <r>
    <x v="10"/>
    <m/>
    <n v="0.121"/>
    <x v="19"/>
    <n v="54"/>
    <x v="105"/>
  </r>
  <r>
    <x v="10"/>
    <m/>
    <n v="0.55100000000000005"/>
    <x v="10"/>
    <n v="54"/>
    <x v="106"/>
  </r>
  <r>
    <x v="10"/>
    <m/>
    <n v="8.3000000000000004E-2"/>
    <x v="26"/>
    <n v="54"/>
    <x v="107"/>
  </r>
  <r>
    <x v="10"/>
    <m/>
    <n v="6.8000000000000005E-2"/>
    <x v="11"/>
    <n v="54"/>
    <x v="108"/>
  </r>
  <r>
    <x v="10"/>
    <m/>
    <n v="0.121"/>
    <x v="22"/>
    <n v="54"/>
    <x v="105"/>
  </r>
  <r>
    <x v="11"/>
    <m/>
    <m/>
    <x v="0"/>
    <n v="54"/>
    <x v="1"/>
  </r>
  <r>
    <x v="11"/>
    <s v="b77054ef247c2b6ac11780f0a8676ecd0b4c3151"/>
    <m/>
    <x v="0"/>
    <n v="1217"/>
    <x v="1"/>
  </r>
  <r>
    <x v="11"/>
    <m/>
    <m/>
    <x v="0"/>
    <n v="1217"/>
    <x v="1"/>
  </r>
  <r>
    <x v="11"/>
    <m/>
    <n v="0.495"/>
    <x v="31"/>
    <n v="1217"/>
    <x v="109"/>
  </r>
  <r>
    <x v="11"/>
    <m/>
    <n v="0.504"/>
    <x v="21"/>
    <n v="1217"/>
    <x v="110"/>
  </r>
  <r>
    <x v="11"/>
    <m/>
    <m/>
    <x v="0"/>
    <n v="1217"/>
    <x v="1"/>
  </r>
  <r>
    <x v="11"/>
    <s v="3b0a2b212f6003b4aaa9d8e1c0d8cb841cd2496f"/>
    <m/>
    <x v="0"/>
    <n v="5743"/>
    <x v="1"/>
  </r>
  <r>
    <x v="11"/>
    <m/>
    <m/>
    <x v="0"/>
    <n v="5743"/>
    <x v="1"/>
  </r>
  <r>
    <x v="11"/>
    <m/>
    <n v="1"/>
    <x v="31"/>
    <n v="5743"/>
    <x v="111"/>
  </r>
  <r>
    <x v="11"/>
    <m/>
    <m/>
    <x v="0"/>
    <n v="5743"/>
    <x v="1"/>
  </r>
  <r>
    <x v="11"/>
    <s v="1afe5ef9e66f63150ab37446f307097f4b57bf5d"/>
    <m/>
    <x v="0"/>
    <n v="4"/>
    <x v="1"/>
  </r>
  <r>
    <x v="11"/>
    <m/>
    <m/>
    <x v="0"/>
    <n v="4"/>
    <x v="1"/>
  </r>
  <r>
    <x v="11"/>
    <m/>
    <n v="0.56299999999999994"/>
    <x v="22"/>
    <n v="4"/>
    <x v="112"/>
  </r>
  <r>
    <x v="11"/>
    <m/>
    <m/>
    <x v="0"/>
    <n v="4"/>
    <x v="1"/>
  </r>
  <r>
    <x v="11"/>
    <s v="1beb3d92996d658e5612aec1b68fbcbe7e7ac4a9"/>
    <m/>
    <x v="0"/>
    <n v="22"/>
    <x v="1"/>
  </r>
  <r>
    <x v="11"/>
    <m/>
    <m/>
    <x v="0"/>
    <n v="22"/>
    <x v="1"/>
  </r>
  <r>
    <x v="11"/>
    <m/>
    <n v="1"/>
    <x v="31"/>
    <n v="22"/>
    <x v="51"/>
  </r>
  <r>
    <x v="11"/>
    <m/>
    <m/>
    <x v="0"/>
    <n v="22"/>
    <x v="1"/>
  </r>
  <r>
    <x v="11"/>
    <s v="f6c94b9b45cc200addd2ac98afcb1cde77a03dc5"/>
    <m/>
    <x v="0"/>
    <n v="2"/>
    <x v="1"/>
  </r>
  <r>
    <x v="11"/>
    <m/>
    <m/>
    <x v="0"/>
    <n v="2"/>
    <x v="1"/>
  </r>
  <r>
    <x v="11"/>
    <m/>
    <n v="1"/>
    <x v="3"/>
    <n v="2"/>
    <x v="5"/>
  </r>
  <r>
    <x v="11"/>
    <m/>
    <m/>
    <x v="0"/>
    <n v="2"/>
    <x v="1"/>
  </r>
  <r>
    <x v="11"/>
    <s v="2fd0e517b11126e69c00be427aee17e9265bcacc"/>
    <m/>
    <x v="0"/>
    <n v="4"/>
    <x v="1"/>
  </r>
  <r>
    <x v="11"/>
    <m/>
    <m/>
    <x v="0"/>
    <n v="4"/>
    <x v="1"/>
  </r>
  <r>
    <x v="11"/>
    <m/>
    <n v="0.56299999999999994"/>
    <x v="22"/>
    <n v="4"/>
    <x v="112"/>
  </r>
  <r>
    <x v="11"/>
    <m/>
    <m/>
    <x v="0"/>
    <n v="4"/>
    <x v="1"/>
  </r>
  <r>
    <x v="11"/>
    <s v="ba5c7343e5800b7b84a07a7c69ada22821342efd"/>
    <m/>
    <x v="0"/>
    <n v="26"/>
    <x v="1"/>
  </r>
  <r>
    <x v="11"/>
    <m/>
    <m/>
    <x v="0"/>
    <n v="26"/>
    <x v="1"/>
  </r>
  <r>
    <x v="11"/>
    <m/>
    <n v="1"/>
    <x v="21"/>
    <n v="26"/>
    <x v="113"/>
  </r>
  <r>
    <x v="11"/>
    <m/>
    <m/>
    <x v="0"/>
    <n v="26"/>
    <x v="1"/>
  </r>
  <r>
    <x v="11"/>
    <s v="8298b133ed0bf6bebdac9141f5218785ccd14a66"/>
    <m/>
    <x v="0"/>
    <n v="86"/>
    <x v="1"/>
  </r>
  <r>
    <x v="11"/>
    <m/>
    <m/>
    <x v="0"/>
    <n v="86"/>
    <x v="1"/>
  </r>
  <r>
    <x v="11"/>
    <m/>
    <n v="1"/>
    <x v="21"/>
    <n v="86"/>
    <x v="114"/>
  </r>
  <r>
    <x v="12"/>
    <m/>
    <m/>
    <x v="0"/>
    <n v="86"/>
    <x v="1"/>
  </r>
  <r>
    <x v="12"/>
    <s v="d238d44ac27a50604279b3c61077b88b5582103a"/>
    <m/>
    <x v="0"/>
    <n v="6"/>
    <x v="1"/>
  </r>
  <r>
    <x v="12"/>
    <m/>
    <m/>
    <x v="0"/>
    <n v="6"/>
    <x v="1"/>
  </r>
  <r>
    <x v="12"/>
    <m/>
    <n v="0.32500000000000001"/>
    <x v="19"/>
    <n v="6"/>
    <x v="115"/>
  </r>
  <r>
    <x v="12"/>
    <m/>
    <n v="0.34799999999999998"/>
    <x v="11"/>
    <n v="6"/>
    <x v="116"/>
  </r>
  <r>
    <x v="12"/>
    <m/>
    <n v="0.32500000000000001"/>
    <x v="17"/>
    <n v="6"/>
    <x v="115"/>
  </r>
  <r>
    <x v="13"/>
    <m/>
    <m/>
    <x v="0"/>
    <n v="6"/>
    <x v="1"/>
  </r>
  <r>
    <x v="13"/>
    <s v="7ccb298ff2790f4d4b5e844e4124f9051a4ec437"/>
    <m/>
    <x v="0"/>
    <n v="43"/>
    <x v="1"/>
  </r>
  <r>
    <x v="13"/>
    <m/>
    <m/>
    <x v="0"/>
    <n v="43"/>
    <x v="1"/>
  </r>
  <r>
    <x v="13"/>
    <m/>
    <n v="0.85299999999999998"/>
    <x v="32"/>
    <n v="43"/>
    <x v="117"/>
  </r>
  <r>
    <x v="13"/>
    <m/>
    <n v="0.14599999999999999"/>
    <x v="11"/>
    <n v="43"/>
    <x v="118"/>
  </r>
  <r>
    <x v="13"/>
    <m/>
    <m/>
    <x v="0"/>
    <n v="43"/>
    <x v="1"/>
  </r>
  <r>
    <x v="13"/>
    <s v="f71610672b0506b233a449bfafb303497c97ae50"/>
    <m/>
    <x v="0"/>
    <n v="241"/>
    <x v="1"/>
  </r>
  <r>
    <x v="13"/>
    <m/>
    <m/>
    <x v="0"/>
    <n v="241"/>
    <x v="1"/>
  </r>
  <r>
    <x v="13"/>
    <m/>
    <n v="0.40899999999999997"/>
    <x v="33"/>
    <n v="241"/>
    <x v="119"/>
  </r>
  <r>
    <x v="13"/>
    <m/>
    <n v="0.52600000000000002"/>
    <x v="11"/>
    <n v="241"/>
    <x v="120"/>
  </r>
  <r>
    <x v="13"/>
    <m/>
    <n v="5.8999999999999997E-2"/>
    <x v="25"/>
    <n v="241"/>
    <x v="121"/>
  </r>
  <r>
    <x v="13"/>
    <m/>
    <n v="4.0000000000000001E-3"/>
    <x v="5"/>
    <n v="241"/>
    <x v="122"/>
  </r>
  <r>
    <x v="13"/>
    <m/>
    <m/>
    <x v="0"/>
    <n v="241"/>
    <x v="1"/>
  </r>
  <r>
    <x v="13"/>
    <s v="696fba3bc9607ec5885d072d68c609895b7f5831"/>
    <m/>
    <x v="0"/>
    <n v="77"/>
    <x v="1"/>
  </r>
  <r>
    <x v="13"/>
    <m/>
    <m/>
    <x v="0"/>
    <n v="77"/>
    <x v="1"/>
  </r>
  <r>
    <x v="13"/>
    <m/>
    <n v="1"/>
    <x v="34"/>
    <n v="77"/>
    <x v="123"/>
  </r>
  <r>
    <x v="13"/>
    <m/>
    <m/>
    <x v="0"/>
    <n v="77"/>
    <x v="1"/>
  </r>
  <r>
    <x v="13"/>
    <s v="e0867ea625ccca214dd6fbf079001a6b097c0ef2"/>
    <m/>
    <x v="0"/>
    <n v="5"/>
    <x v="1"/>
  </r>
  <r>
    <x v="13"/>
    <m/>
    <m/>
    <x v="0"/>
    <n v="5"/>
    <x v="1"/>
  </r>
  <r>
    <x v="13"/>
    <m/>
    <n v="1"/>
    <x v="25"/>
    <n v="5"/>
    <x v="85"/>
  </r>
  <r>
    <x v="13"/>
    <m/>
    <m/>
    <x v="0"/>
    <n v="5"/>
    <x v="1"/>
  </r>
  <r>
    <x v="13"/>
    <s v="16be7b9840df1df12421ed7ef009005c7d321ec7"/>
    <m/>
    <x v="0"/>
    <n v="14"/>
    <x v="1"/>
  </r>
  <r>
    <x v="13"/>
    <m/>
    <m/>
    <x v="0"/>
    <n v="14"/>
    <x v="1"/>
  </r>
  <r>
    <x v="13"/>
    <m/>
    <n v="1"/>
    <x v="15"/>
    <n v="14"/>
    <x v="124"/>
  </r>
  <r>
    <x v="13"/>
    <m/>
    <m/>
    <x v="0"/>
    <n v="14"/>
    <x v="1"/>
  </r>
  <r>
    <x v="13"/>
    <s v="19ad2f402b588887ede8001116c3ce48329987ab"/>
    <m/>
    <x v="0"/>
    <n v="9"/>
    <x v="1"/>
  </r>
  <r>
    <x v="13"/>
    <m/>
    <m/>
    <x v="0"/>
    <n v="9"/>
    <x v="1"/>
  </r>
  <r>
    <x v="13"/>
    <m/>
    <n v="1"/>
    <x v="2"/>
    <n v="9"/>
    <x v="84"/>
  </r>
  <r>
    <x v="13"/>
    <m/>
    <m/>
    <x v="0"/>
    <n v="9"/>
    <x v="1"/>
  </r>
  <r>
    <x v="13"/>
    <s v="6ee3a36bdb672e0e7b893a77334e932d8d1eab8c"/>
    <m/>
    <x v="0"/>
    <n v="860"/>
    <x v="1"/>
  </r>
  <r>
    <x v="13"/>
    <m/>
    <m/>
    <x v="0"/>
    <n v="860"/>
    <x v="1"/>
  </r>
  <r>
    <x v="13"/>
    <m/>
    <n v="0.218"/>
    <x v="1"/>
    <n v="860"/>
    <x v="125"/>
  </r>
  <r>
    <x v="13"/>
    <m/>
    <n v="3.4000000000000002E-2"/>
    <x v="9"/>
    <n v="860"/>
    <x v="126"/>
  </r>
  <r>
    <x v="13"/>
    <m/>
    <n v="3.9E-2"/>
    <x v="7"/>
    <n v="860"/>
    <x v="127"/>
  </r>
  <r>
    <x v="13"/>
    <m/>
    <n v="0.70699999999999996"/>
    <x v="2"/>
    <n v="860"/>
    <x v="128"/>
  </r>
  <r>
    <x v="13"/>
    <m/>
    <m/>
    <x v="0"/>
    <n v="860"/>
    <x v="1"/>
  </r>
  <r>
    <x v="13"/>
    <s v="910005e639d96cd79c8d27a0237e3e51821407a5"/>
    <m/>
    <x v="0"/>
    <n v="16"/>
    <x v="1"/>
  </r>
  <r>
    <x v="13"/>
    <m/>
    <m/>
    <x v="0"/>
    <n v="16"/>
    <x v="1"/>
  </r>
  <r>
    <x v="13"/>
    <m/>
    <n v="1"/>
    <x v="2"/>
    <n v="16"/>
    <x v="28"/>
  </r>
  <r>
    <x v="13"/>
    <m/>
    <m/>
    <x v="0"/>
    <n v="16"/>
    <x v="1"/>
  </r>
  <r>
    <x v="13"/>
    <s v="b5756056a7b5acba550a7d31a587f3a5b7651e00"/>
    <m/>
    <x v="0"/>
    <n v="62"/>
    <x v="1"/>
  </r>
  <r>
    <x v="13"/>
    <m/>
    <m/>
    <x v="0"/>
    <n v="62"/>
    <x v="1"/>
  </r>
  <r>
    <x v="13"/>
    <m/>
    <n v="0.111"/>
    <x v="1"/>
    <n v="62"/>
    <x v="129"/>
  </r>
  <r>
    <x v="13"/>
    <m/>
    <n v="0.184"/>
    <x v="10"/>
    <n v="62"/>
    <x v="130"/>
  </r>
  <r>
    <x v="13"/>
    <m/>
    <n v="0.184"/>
    <x v="25"/>
    <n v="62"/>
    <x v="130"/>
  </r>
  <r>
    <x v="13"/>
    <m/>
    <n v="0.51900000000000002"/>
    <x v="2"/>
    <n v="62"/>
    <x v="131"/>
  </r>
  <r>
    <x v="13"/>
    <m/>
    <m/>
    <x v="0"/>
    <n v="62"/>
    <x v="1"/>
  </r>
  <r>
    <x v="13"/>
    <s v="aaa29361e759a08c9fa9a44e983a962cecacc50b"/>
    <m/>
    <x v="0"/>
    <n v="1840"/>
    <x v="1"/>
  </r>
  <r>
    <x v="13"/>
    <m/>
    <m/>
    <x v="0"/>
    <n v="1840"/>
    <x v="1"/>
  </r>
  <r>
    <x v="13"/>
    <m/>
    <n v="0.02"/>
    <x v="18"/>
    <n v="1840"/>
    <x v="132"/>
  </r>
  <r>
    <x v="13"/>
    <m/>
    <n v="7.0000000000000001E-3"/>
    <x v="32"/>
    <n v="1840"/>
    <x v="133"/>
  </r>
  <r>
    <x v="13"/>
    <m/>
    <n v="0"/>
    <x v="30"/>
    <n v="1840"/>
    <x v="1"/>
  </r>
  <r>
    <x v="13"/>
    <m/>
    <n v="0.93100000000000005"/>
    <x v="34"/>
    <n v="1840"/>
    <x v="134"/>
  </r>
  <r>
    <x v="13"/>
    <m/>
    <n v="0.04"/>
    <x v="25"/>
    <n v="1840"/>
    <x v="135"/>
  </r>
  <r>
    <x v="13"/>
    <m/>
    <m/>
    <x v="0"/>
    <n v="1840"/>
    <x v="1"/>
  </r>
  <r>
    <x v="13"/>
    <s v="03b1216f8e0df3f71bc94e2f3abd4b0d6465a7c4"/>
    <m/>
    <x v="0"/>
    <n v="12"/>
    <x v="1"/>
  </r>
  <r>
    <x v="13"/>
    <m/>
    <m/>
    <x v="0"/>
    <n v="12"/>
    <x v="1"/>
  </r>
  <r>
    <x v="13"/>
    <m/>
    <n v="1"/>
    <x v="34"/>
    <n v="12"/>
    <x v="13"/>
  </r>
  <r>
    <x v="13"/>
    <m/>
    <m/>
    <x v="0"/>
    <n v="12"/>
    <x v="1"/>
  </r>
  <r>
    <x v="13"/>
    <s v="eadeef174f9e7df1a94c7db06b80277fb60efd25"/>
    <m/>
    <x v="0"/>
    <n v="24"/>
    <x v="1"/>
  </r>
  <r>
    <x v="13"/>
    <m/>
    <m/>
    <x v="0"/>
    <n v="24"/>
    <x v="1"/>
  </r>
  <r>
    <x v="13"/>
    <m/>
    <n v="1"/>
    <x v="11"/>
    <n v="24"/>
    <x v="60"/>
  </r>
  <r>
    <x v="13"/>
    <m/>
    <m/>
    <x v="0"/>
    <n v="24"/>
    <x v="1"/>
  </r>
  <r>
    <x v="13"/>
    <s v="726c881816a14e359cb4c86057565ba20f133d6d"/>
    <m/>
    <x v="0"/>
    <n v="7"/>
    <x v="1"/>
  </r>
  <r>
    <x v="13"/>
    <m/>
    <m/>
    <x v="0"/>
    <n v="7"/>
    <x v="1"/>
  </r>
  <r>
    <x v="13"/>
    <m/>
    <n v="1"/>
    <x v="25"/>
    <n v="7"/>
    <x v="93"/>
  </r>
  <r>
    <x v="13"/>
    <m/>
    <m/>
    <x v="0"/>
    <n v="7"/>
    <x v="1"/>
  </r>
  <r>
    <x v="13"/>
    <s v="9aca47bec991f1ad679cfcf27eb037055886a25a"/>
    <m/>
    <x v="0"/>
    <n v="17"/>
    <x v="1"/>
  </r>
  <r>
    <x v="13"/>
    <m/>
    <m/>
    <x v="0"/>
    <n v="17"/>
    <x v="1"/>
  </r>
  <r>
    <x v="13"/>
    <m/>
    <n v="1"/>
    <x v="10"/>
    <n v="17"/>
    <x v="136"/>
  </r>
  <r>
    <x v="13"/>
    <m/>
    <m/>
    <x v="0"/>
    <n v="17"/>
    <x v="1"/>
  </r>
  <r>
    <x v="13"/>
    <s v="cc421d9723c67f0afa3efacc7ff4c766aceea332"/>
    <m/>
    <x v="0"/>
    <n v="7"/>
    <x v="1"/>
  </r>
  <r>
    <x v="13"/>
    <m/>
    <m/>
    <x v="0"/>
    <n v="7"/>
    <x v="1"/>
  </r>
  <r>
    <x v="13"/>
    <m/>
    <n v="1"/>
    <x v="25"/>
    <n v="7"/>
    <x v="93"/>
  </r>
  <r>
    <x v="13"/>
    <m/>
    <m/>
    <x v="0"/>
    <n v="7"/>
    <x v="1"/>
  </r>
  <r>
    <x v="13"/>
    <s v="6311297efc74ee70ff2b01af5ebb25537587f9cf"/>
    <m/>
    <x v="0"/>
    <n v="20"/>
    <x v="1"/>
  </r>
  <r>
    <x v="13"/>
    <m/>
    <m/>
    <x v="0"/>
    <n v="20"/>
    <x v="1"/>
  </r>
  <r>
    <x v="13"/>
    <m/>
    <n v="0.55000000000000004"/>
    <x v="1"/>
    <n v="20"/>
    <x v="82"/>
  </r>
  <r>
    <x v="13"/>
    <m/>
    <n v="0.44900000000000001"/>
    <x v="10"/>
    <n v="20"/>
    <x v="137"/>
  </r>
  <r>
    <x v="13"/>
    <m/>
    <m/>
    <x v="0"/>
    <n v="20"/>
    <x v="1"/>
  </r>
  <r>
    <x v="13"/>
    <s v="8470a1f87658277856a5a5be1a5e2bc34bc50cec"/>
    <m/>
    <x v="0"/>
    <n v="24"/>
    <x v="1"/>
  </r>
  <r>
    <x v="13"/>
    <m/>
    <m/>
    <x v="0"/>
    <n v="24"/>
    <x v="1"/>
  </r>
  <r>
    <x v="13"/>
    <m/>
    <n v="0.08"/>
    <x v="16"/>
    <n v="24"/>
    <x v="138"/>
  </r>
  <r>
    <x v="13"/>
    <m/>
    <n v="0.91900000000000004"/>
    <x v="11"/>
    <n v="24"/>
    <x v="139"/>
  </r>
  <r>
    <x v="13"/>
    <m/>
    <m/>
    <x v="0"/>
    <n v="24"/>
    <x v="1"/>
  </r>
  <r>
    <x v="13"/>
    <s v="db0c430fe28d4f82e9b7b6fff41037d4d24c73a3"/>
    <m/>
    <x v="0"/>
    <n v="9"/>
    <x v="1"/>
  </r>
  <r>
    <x v="13"/>
    <m/>
    <m/>
    <x v="0"/>
    <n v="9"/>
    <x v="1"/>
  </r>
  <r>
    <x v="13"/>
    <m/>
    <n v="1"/>
    <x v="25"/>
    <n v="9"/>
    <x v="84"/>
  </r>
  <r>
    <x v="13"/>
    <m/>
    <m/>
    <x v="0"/>
    <n v="9"/>
    <x v="1"/>
  </r>
  <r>
    <x v="13"/>
    <s v="9fae141a1f3fe652fa6002e47722c5ceb051cffb"/>
    <m/>
    <x v="0"/>
    <n v="24"/>
    <x v="1"/>
  </r>
  <r>
    <x v="13"/>
    <m/>
    <m/>
    <x v="0"/>
    <n v="24"/>
    <x v="1"/>
  </r>
  <r>
    <x v="13"/>
    <m/>
    <n v="1"/>
    <x v="34"/>
    <n v="24"/>
    <x v="60"/>
  </r>
  <r>
    <x v="13"/>
    <m/>
    <m/>
    <x v="0"/>
    <n v="24"/>
    <x v="1"/>
  </r>
  <r>
    <x v="13"/>
    <s v="24f85cdfdba1db685f4da499d8fcb77385e57da7"/>
    <m/>
    <x v="0"/>
    <n v="376"/>
    <x v="1"/>
  </r>
  <r>
    <x v="13"/>
    <m/>
    <m/>
    <x v="0"/>
    <n v="376"/>
    <x v="1"/>
  </r>
  <r>
    <x v="13"/>
    <m/>
    <n v="1"/>
    <x v="34"/>
    <n v="376"/>
    <x v="140"/>
  </r>
  <r>
    <x v="13"/>
    <m/>
    <m/>
    <x v="0"/>
    <n v="376"/>
    <x v="1"/>
  </r>
  <r>
    <x v="13"/>
    <s v="1ffdd358b9fa048794a09bbc644f6043dde15eeb"/>
    <m/>
    <x v="0"/>
    <n v="1"/>
    <x v="1"/>
  </r>
  <r>
    <x v="13"/>
    <m/>
    <m/>
    <x v="0"/>
    <n v="1"/>
    <x v="1"/>
  </r>
  <r>
    <x v="13"/>
    <m/>
    <n v="1"/>
    <x v="25"/>
    <n v="1"/>
    <x v="2"/>
  </r>
  <r>
    <x v="14"/>
    <m/>
    <m/>
    <x v="0"/>
    <n v="1"/>
    <x v="1"/>
  </r>
  <r>
    <x v="14"/>
    <s v="91b9d4ff3e913f74ee75610db2fa6d448b4df0bf"/>
    <m/>
    <x v="0"/>
    <n v="6"/>
    <x v="1"/>
  </r>
  <r>
    <x v="14"/>
    <m/>
    <m/>
    <x v="0"/>
    <n v="6"/>
    <x v="1"/>
  </r>
  <r>
    <x v="14"/>
    <m/>
    <n v="1"/>
    <x v="12"/>
    <n v="6"/>
    <x v="141"/>
  </r>
  <r>
    <x v="14"/>
    <m/>
    <m/>
    <x v="0"/>
    <n v="6"/>
    <x v="1"/>
  </r>
  <r>
    <x v="14"/>
    <s v="5d3070ecd0171700ea30ff7bd698d8b677b50bb6"/>
    <m/>
    <x v="0"/>
    <n v="40"/>
    <x v="1"/>
  </r>
  <r>
    <x v="14"/>
    <m/>
    <m/>
    <x v="0"/>
    <n v="40"/>
    <x v="1"/>
  </r>
  <r>
    <x v="14"/>
    <m/>
    <n v="3.6999999999999998E-2"/>
    <x v="13"/>
    <n v="40"/>
    <x v="142"/>
  </r>
  <r>
    <x v="14"/>
    <m/>
    <n v="0.96199999999999997"/>
    <x v="12"/>
    <n v="40"/>
    <x v="143"/>
  </r>
  <r>
    <x v="14"/>
    <m/>
    <m/>
    <x v="0"/>
    <n v="40"/>
    <x v="1"/>
  </r>
  <r>
    <x v="14"/>
    <s v="d75b92d849ebeb60fe8ba8ba43fd3bee114c9043"/>
    <m/>
    <x v="0"/>
    <n v="14"/>
    <x v="1"/>
  </r>
  <r>
    <x v="14"/>
    <m/>
    <m/>
    <x v="0"/>
    <n v="14"/>
    <x v="1"/>
  </r>
  <r>
    <x v="14"/>
    <m/>
    <n v="1"/>
    <x v="24"/>
    <n v="14"/>
    <x v="124"/>
  </r>
  <r>
    <x v="14"/>
    <m/>
    <m/>
    <x v="0"/>
    <n v="14"/>
    <x v="1"/>
  </r>
  <r>
    <x v="14"/>
    <s v="c74aba78d60806cb06b07e1307c6f72ae921c206"/>
    <m/>
    <x v="0"/>
    <n v="4"/>
    <x v="1"/>
  </r>
  <r>
    <x v="14"/>
    <m/>
    <m/>
    <x v="0"/>
    <n v="4"/>
    <x v="1"/>
  </r>
  <r>
    <x v="14"/>
    <m/>
    <n v="1"/>
    <x v="13"/>
    <n v="4"/>
    <x v="3"/>
  </r>
  <r>
    <x v="14"/>
    <m/>
    <m/>
    <x v="0"/>
    <n v="4"/>
    <x v="1"/>
  </r>
  <r>
    <x v="14"/>
    <s v="9f36a58c417478fb7c56f25f90de4cd5459324c4"/>
    <m/>
    <x v="0"/>
    <n v="149"/>
    <x v="1"/>
  </r>
  <r>
    <x v="14"/>
    <m/>
    <m/>
    <x v="0"/>
    <n v="149"/>
    <x v="1"/>
  </r>
  <r>
    <x v="14"/>
    <m/>
    <n v="0.46700000000000003"/>
    <x v="13"/>
    <n v="149"/>
    <x v="144"/>
  </r>
  <r>
    <x v="14"/>
    <m/>
    <n v="8.6999999999999994E-2"/>
    <x v="35"/>
    <n v="149"/>
    <x v="145"/>
  </r>
  <r>
    <x v="14"/>
    <m/>
    <n v="0.44400000000000001"/>
    <x v="24"/>
    <n v="149"/>
    <x v="146"/>
  </r>
  <r>
    <x v="14"/>
    <m/>
    <m/>
    <x v="0"/>
    <n v="149"/>
    <x v="1"/>
  </r>
  <r>
    <x v="14"/>
    <s v="5817556b86b10cb763bba126ae8c020fc1910792"/>
    <m/>
    <x v="0"/>
    <n v="17"/>
    <x v="1"/>
  </r>
  <r>
    <x v="14"/>
    <m/>
    <m/>
    <x v="0"/>
    <n v="17"/>
    <x v="1"/>
  </r>
  <r>
    <x v="14"/>
    <m/>
    <n v="1"/>
    <x v="12"/>
    <n v="17"/>
    <x v="136"/>
  </r>
  <r>
    <x v="14"/>
    <m/>
    <m/>
    <x v="0"/>
    <n v="17"/>
    <x v="1"/>
  </r>
  <r>
    <x v="14"/>
    <s v="1f762a3478bb2f794e72670d333f35c6b7e6cfa7"/>
    <m/>
    <x v="0"/>
    <n v="10"/>
    <x v="1"/>
  </r>
  <r>
    <x v="14"/>
    <m/>
    <m/>
    <x v="0"/>
    <n v="10"/>
    <x v="1"/>
  </r>
  <r>
    <x v="14"/>
    <m/>
    <n v="1"/>
    <x v="8"/>
    <n v="10"/>
    <x v="147"/>
  </r>
  <r>
    <x v="14"/>
    <m/>
    <m/>
    <x v="0"/>
    <n v="10"/>
    <x v="1"/>
  </r>
  <r>
    <x v="14"/>
    <s v="a79c8cfc2f3d778c9aa11d782b76adeec4624b37"/>
    <m/>
    <x v="0"/>
    <n v="359"/>
    <x v="1"/>
  </r>
  <r>
    <x v="14"/>
    <m/>
    <m/>
    <x v="0"/>
    <n v="359"/>
    <x v="1"/>
  </r>
  <r>
    <x v="14"/>
    <m/>
    <n v="0.58599999999999997"/>
    <x v="13"/>
    <n v="359"/>
    <x v="148"/>
  </r>
  <r>
    <x v="14"/>
    <m/>
    <n v="0.41299999999999998"/>
    <x v="12"/>
    <n v="359"/>
    <x v="149"/>
  </r>
  <r>
    <x v="14"/>
    <m/>
    <m/>
    <x v="0"/>
    <n v="359"/>
    <x v="1"/>
  </r>
  <r>
    <x v="14"/>
    <s v="7ab2c849633e2162f0b5139f842a1a03731f19b2"/>
    <m/>
    <x v="0"/>
    <n v="12"/>
    <x v="1"/>
  </r>
  <r>
    <x v="14"/>
    <m/>
    <m/>
    <x v="0"/>
    <n v="12"/>
    <x v="1"/>
  </r>
  <r>
    <x v="14"/>
    <m/>
    <n v="1"/>
    <x v="12"/>
    <n v="12"/>
    <x v="13"/>
  </r>
  <r>
    <x v="14"/>
    <m/>
    <m/>
    <x v="0"/>
    <n v="12"/>
    <x v="1"/>
  </r>
  <r>
    <x v="14"/>
    <s v="ab95906e2ec341ce1298c7a4eab2185cf386d8cb"/>
    <m/>
    <x v="0"/>
    <n v="6"/>
    <x v="1"/>
  </r>
  <r>
    <x v="14"/>
    <m/>
    <m/>
    <x v="0"/>
    <n v="6"/>
    <x v="1"/>
  </r>
  <r>
    <x v="14"/>
    <m/>
    <n v="1"/>
    <x v="12"/>
    <n v="6"/>
    <x v="141"/>
  </r>
  <r>
    <x v="14"/>
    <m/>
    <m/>
    <x v="0"/>
    <n v="6"/>
    <x v="1"/>
  </r>
  <r>
    <x v="14"/>
    <s v="dc7611456d70964939a8fad7a7679282c9666cea"/>
    <m/>
    <x v="0"/>
    <n v="2"/>
    <x v="1"/>
  </r>
  <r>
    <x v="14"/>
    <m/>
    <m/>
    <x v="0"/>
    <n v="2"/>
    <x v="1"/>
  </r>
  <r>
    <x v="14"/>
    <m/>
    <n v="1"/>
    <x v="1"/>
    <n v="2"/>
    <x v="5"/>
  </r>
  <r>
    <x v="14"/>
    <m/>
    <m/>
    <x v="0"/>
    <n v="2"/>
    <x v="1"/>
  </r>
  <r>
    <x v="14"/>
    <s v="267f56a7e0ce36eba21b4b2ef09e32a43370acbf"/>
    <m/>
    <x v="0"/>
    <n v="59"/>
    <x v="1"/>
  </r>
  <r>
    <x v="14"/>
    <m/>
    <m/>
    <x v="0"/>
    <n v="59"/>
    <x v="1"/>
  </r>
  <r>
    <x v="14"/>
    <m/>
    <n v="4.2000000000000003E-2"/>
    <x v="7"/>
    <n v="59"/>
    <x v="150"/>
  </r>
  <r>
    <x v="14"/>
    <m/>
    <n v="0.95699999999999996"/>
    <x v="12"/>
    <n v="59"/>
    <x v="151"/>
  </r>
  <r>
    <x v="14"/>
    <m/>
    <m/>
    <x v="0"/>
    <n v="59"/>
    <x v="1"/>
  </r>
  <r>
    <x v="14"/>
    <s v="dcae4f6f020b0ee94a28ecb47577ad30fe11ddae"/>
    <m/>
    <x v="0"/>
    <n v="971"/>
    <x v="1"/>
  </r>
  <r>
    <x v="14"/>
    <m/>
    <m/>
    <x v="0"/>
    <n v="971"/>
    <x v="1"/>
  </r>
  <r>
    <x v="14"/>
    <m/>
    <n v="0.996"/>
    <x v="12"/>
    <n v="971"/>
    <x v="152"/>
  </r>
  <r>
    <x v="14"/>
    <m/>
    <n v="3.0000000000000001E-3"/>
    <x v="24"/>
    <n v="971"/>
    <x v="153"/>
  </r>
  <r>
    <x v="14"/>
    <m/>
    <m/>
    <x v="0"/>
    <n v="971"/>
    <x v="1"/>
  </r>
  <r>
    <x v="14"/>
    <s v="fc5ff25399278174f4784b85557a3c86d09e5b06"/>
    <m/>
    <x v="0"/>
    <n v="11"/>
    <x v="1"/>
  </r>
  <r>
    <x v="14"/>
    <m/>
    <m/>
    <x v="0"/>
    <n v="11"/>
    <x v="1"/>
  </r>
  <r>
    <x v="14"/>
    <m/>
    <n v="1"/>
    <x v="12"/>
    <n v="11"/>
    <x v="82"/>
  </r>
  <r>
    <x v="14"/>
    <m/>
    <m/>
    <x v="0"/>
    <n v="11"/>
    <x v="1"/>
  </r>
  <r>
    <x v="14"/>
    <s v="15503c9fdade2cd3602efbcb5e587616cb9b76fa"/>
    <m/>
    <x v="0"/>
    <n v="3"/>
    <x v="1"/>
  </r>
  <r>
    <x v="14"/>
    <m/>
    <m/>
    <x v="0"/>
    <n v="3"/>
    <x v="1"/>
  </r>
  <r>
    <x v="14"/>
    <m/>
    <n v="1"/>
    <x v="12"/>
    <n v="3"/>
    <x v="154"/>
  </r>
  <r>
    <x v="14"/>
    <m/>
    <m/>
    <x v="0"/>
    <n v="3"/>
    <x v="1"/>
  </r>
  <r>
    <x v="14"/>
    <s v="c2e9c9f8c2006b89156a52a2566868ce0e73b744"/>
    <m/>
    <x v="0"/>
    <n v="147"/>
    <x v="1"/>
  </r>
  <r>
    <x v="14"/>
    <m/>
    <m/>
    <x v="0"/>
    <n v="147"/>
    <x v="1"/>
  </r>
  <r>
    <x v="14"/>
    <m/>
    <n v="1"/>
    <x v="12"/>
    <n v="147"/>
    <x v="155"/>
  </r>
  <r>
    <x v="14"/>
    <m/>
    <m/>
    <x v="0"/>
    <n v="147"/>
    <x v="1"/>
  </r>
  <r>
    <x v="14"/>
    <s v="f111b99bd986fca3902730cf394d4f4260116dbe"/>
    <m/>
    <x v="0"/>
    <n v="109"/>
    <x v="1"/>
  </r>
  <r>
    <x v="14"/>
    <m/>
    <m/>
    <x v="0"/>
    <n v="109"/>
    <x v="1"/>
  </r>
  <r>
    <x v="14"/>
    <m/>
    <n v="0.93"/>
    <x v="13"/>
    <n v="109"/>
    <x v="156"/>
  </r>
  <r>
    <x v="14"/>
    <m/>
    <n v="2.5000000000000001E-2"/>
    <x v="14"/>
    <n v="109"/>
    <x v="157"/>
  </r>
  <r>
    <x v="14"/>
    <m/>
    <n v="4.2999999999999997E-2"/>
    <x v="12"/>
    <n v="109"/>
    <x v="158"/>
  </r>
  <r>
    <x v="14"/>
    <m/>
    <m/>
    <x v="0"/>
    <n v="109"/>
    <x v="1"/>
  </r>
  <r>
    <x v="14"/>
    <s v="057a542daf11a62c1f57b3b406cb8fd33804a831"/>
    <m/>
    <x v="0"/>
    <n v="228"/>
    <x v="1"/>
  </r>
  <r>
    <x v="14"/>
    <m/>
    <m/>
    <x v="0"/>
    <n v="228"/>
    <x v="1"/>
  </r>
  <r>
    <x v="14"/>
    <m/>
    <n v="0.91400000000000003"/>
    <x v="12"/>
    <n v="228"/>
    <x v="159"/>
  </r>
  <r>
    <x v="14"/>
    <m/>
    <n v="8.5000000000000006E-2"/>
    <x v="24"/>
    <n v="228"/>
    <x v="160"/>
  </r>
  <r>
    <x v="14"/>
    <m/>
    <m/>
    <x v="0"/>
    <n v="228"/>
    <x v="1"/>
  </r>
  <r>
    <x v="14"/>
    <s v="63ec93b3ee18c9c16f8adde07d0e8243911a7108"/>
    <m/>
    <x v="0"/>
    <n v="2"/>
    <x v="1"/>
  </r>
  <r>
    <x v="14"/>
    <m/>
    <m/>
    <x v="0"/>
    <n v="2"/>
    <x v="1"/>
  </r>
  <r>
    <x v="14"/>
    <m/>
    <n v="1"/>
    <x v="12"/>
    <n v="2"/>
    <x v="5"/>
  </r>
  <r>
    <x v="14"/>
    <m/>
    <m/>
    <x v="0"/>
    <n v="2"/>
    <x v="1"/>
  </r>
  <r>
    <x v="14"/>
    <s v="097f38faf2856f7776c75a48d985b6b3f1641860"/>
    <m/>
    <x v="0"/>
    <n v="106"/>
    <x v="1"/>
  </r>
  <r>
    <x v="14"/>
    <m/>
    <m/>
    <x v="0"/>
    <n v="106"/>
    <x v="1"/>
  </r>
  <r>
    <x v="14"/>
    <m/>
    <n v="0.63800000000000001"/>
    <x v="13"/>
    <n v="106"/>
    <x v="161"/>
  </r>
  <r>
    <x v="14"/>
    <m/>
    <n v="4.8000000000000001E-2"/>
    <x v="12"/>
    <n v="106"/>
    <x v="162"/>
  </r>
  <r>
    <x v="14"/>
    <m/>
    <n v="0.312"/>
    <x v="24"/>
    <n v="106"/>
    <x v="163"/>
  </r>
  <r>
    <x v="14"/>
    <m/>
    <m/>
    <x v="0"/>
    <n v="106"/>
    <x v="1"/>
  </r>
  <r>
    <x v="14"/>
    <s v="d1dc7cf2b213d77103658ccd2ea4816b33a27f6a"/>
    <m/>
    <x v="0"/>
    <n v="81"/>
    <x v="1"/>
  </r>
  <r>
    <x v="14"/>
    <m/>
    <m/>
    <x v="0"/>
    <n v="81"/>
    <x v="1"/>
  </r>
  <r>
    <x v="14"/>
    <m/>
    <n v="0.874"/>
    <x v="13"/>
    <n v="81"/>
    <x v="164"/>
  </r>
  <r>
    <x v="14"/>
    <m/>
    <n v="0.125"/>
    <x v="26"/>
    <n v="81"/>
    <x v="165"/>
  </r>
  <r>
    <x v="14"/>
    <m/>
    <m/>
    <x v="0"/>
    <n v="81"/>
    <x v="1"/>
  </r>
  <r>
    <x v="14"/>
    <s v="785b41bb229d49352e883df2fe0f927888772c8f"/>
    <m/>
    <x v="0"/>
    <n v="84"/>
    <x v="1"/>
  </r>
  <r>
    <x v="14"/>
    <m/>
    <m/>
    <x v="0"/>
    <n v="84"/>
    <x v="1"/>
  </r>
  <r>
    <x v="14"/>
    <m/>
    <n v="1"/>
    <x v="13"/>
    <n v="84"/>
    <x v="166"/>
  </r>
  <r>
    <x v="14"/>
    <m/>
    <m/>
    <x v="0"/>
    <n v="84"/>
    <x v="1"/>
  </r>
  <r>
    <x v="14"/>
    <s v="f880299ae5eb78c3cb1789e3439135d5d33cb64f"/>
    <m/>
    <x v="0"/>
    <n v="34"/>
    <x v="1"/>
  </r>
  <r>
    <x v="14"/>
    <m/>
    <m/>
    <x v="0"/>
    <n v="34"/>
    <x v="1"/>
  </r>
  <r>
    <x v="14"/>
    <m/>
    <n v="1"/>
    <x v="12"/>
    <n v="34"/>
    <x v="167"/>
  </r>
  <r>
    <x v="15"/>
    <m/>
    <m/>
    <x v="0"/>
    <n v="34"/>
    <x v="1"/>
  </r>
  <r>
    <x v="15"/>
    <s v="b2944e7c7ed6fc5195e99d7d2ec50f887ac1a9b3"/>
    <m/>
    <x v="0"/>
    <n v="1"/>
    <x v="1"/>
  </r>
  <r>
    <x v="15"/>
    <m/>
    <m/>
    <x v="0"/>
    <n v="1"/>
    <x v="1"/>
  </r>
  <r>
    <x v="15"/>
    <m/>
    <n v="1"/>
    <x v="2"/>
    <n v="1"/>
    <x v="2"/>
  </r>
  <r>
    <x v="15"/>
    <m/>
    <m/>
    <x v="0"/>
    <n v="1"/>
    <x v="1"/>
  </r>
  <r>
    <x v="15"/>
    <s v="7d5325821e8c859188759e18a720a897c1e9071c"/>
    <m/>
    <x v="0"/>
    <n v="66"/>
    <x v="1"/>
  </r>
  <r>
    <x v="15"/>
    <m/>
    <m/>
    <x v="0"/>
    <n v="66"/>
    <x v="1"/>
  </r>
  <r>
    <x v="15"/>
    <m/>
    <n v="0.5"/>
    <x v="1"/>
    <n v="66"/>
    <x v="168"/>
  </r>
  <r>
    <x v="15"/>
    <m/>
    <n v="0.5"/>
    <x v="7"/>
    <n v="66"/>
    <x v="168"/>
  </r>
  <r>
    <x v="16"/>
    <m/>
    <m/>
    <x v="0"/>
    <n v="66"/>
    <x v="1"/>
  </r>
  <r>
    <x v="16"/>
    <s v="04eda9bb1b5a348201f0b81d56af950c1c538a09"/>
    <m/>
    <x v="0"/>
    <n v="91"/>
    <x v="1"/>
  </r>
  <r>
    <x v="16"/>
    <m/>
    <m/>
    <x v="0"/>
    <n v="91"/>
    <x v="1"/>
  </r>
  <r>
    <x v="16"/>
    <m/>
    <n v="0.755"/>
    <x v="1"/>
    <n v="91"/>
    <x v="169"/>
  </r>
  <r>
    <x v="16"/>
    <m/>
    <n v="0.24399999999999999"/>
    <x v="19"/>
    <n v="91"/>
    <x v="170"/>
  </r>
  <r>
    <x v="16"/>
    <m/>
    <m/>
    <x v="0"/>
    <n v="91"/>
    <x v="1"/>
  </r>
  <r>
    <x v="16"/>
    <s v="be9cd7b940531fe8a46e669155c81ca14e5189b0"/>
    <m/>
    <x v="0"/>
    <n v="5"/>
    <x v="1"/>
  </r>
  <r>
    <x v="16"/>
    <m/>
    <m/>
    <x v="0"/>
    <n v="5"/>
    <x v="1"/>
  </r>
  <r>
    <x v="16"/>
    <m/>
    <n v="1"/>
    <x v="19"/>
    <n v="5"/>
    <x v="85"/>
  </r>
  <r>
    <x v="16"/>
    <m/>
    <m/>
    <x v="0"/>
    <n v="5"/>
    <x v="1"/>
  </r>
  <r>
    <x v="16"/>
    <s v="dc28d4a2d9336904ce302c9c3c8099cb27f402eb"/>
    <m/>
    <x v="0"/>
    <n v="399"/>
    <x v="1"/>
  </r>
  <r>
    <x v="16"/>
    <m/>
    <m/>
    <x v="0"/>
    <n v="399"/>
    <x v="1"/>
  </r>
  <r>
    <x v="16"/>
    <m/>
    <n v="4.2000000000000003E-2"/>
    <x v="7"/>
    <n v="399"/>
    <x v="171"/>
  </r>
  <r>
    <x v="16"/>
    <m/>
    <n v="0.95699999999999996"/>
    <x v="12"/>
    <n v="399"/>
    <x v="172"/>
  </r>
  <r>
    <x v="16"/>
    <m/>
    <m/>
    <x v="0"/>
    <n v="399"/>
    <x v="1"/>
  </r>
  <r>
    <x v="16"/>
    <s v="5253043325f42857efbb732b667ea8261ebcd4df"/>
    <m/>
    <x v="0"/>
    <n v="126"/>
    <x v="1"/>
  </r>
  <r>
    <x v="16"/>
    <m/>
    <m/>
    <x v="0"/>
    <n v="126"/>
    <x v="1"/>
  </r>
  <r>
    <x v="16"/>
    <m/>
    <n v="0.72499999999999998"/>
    <x v="1"/>
    <n v="126"/>
    <x v="173"/>
  </r>
  <r>
    <x v="16"/>
    <m/>
    <n v="9.9000000000000005E-2"/>
    <x v="10"/>
    <n v="126"/>
    <x v="174"/>
  </r>
  <r>
    <x v="16"/>
    <m/>
    <n v="0.08"/>
    <x v="34"/>
    <n v="126"/>
    <x v="175"/>
  </r>
  <r>
    <x v="16"/>
    <m/>
    <n v="9.4E-2"/>
    <x v="25"/>
    <n v="126"/>
    <x v="176"/>
  </r>
  <r>
    <x v="16"/>
    <m/>
    <m/>
    <x v="0"/>
    <n v="126"/>
    <x v="1"/>
  </r>
  <r>
    <x v="16"/>
    <s v="506431db2f82995ecd757820a6071449c628b9d5"/>
    <m/>
    <x v="0"/>
    <n v="3"/>
    <x v="1"/>
  </r>
  <r>
    <x v="16"/>
    <m/>
    <m/>
    <x v="0"/>
    <n v="3"/>
    <x v="1"/>
  </r>
  <r>
    <x v="16"/>
    <m/>
    <n v="1"/>
    <x v="34"/>
    <n v="3"/>
    <x v="154"/>
  </r>
  <r>
    <x v="16"/>
    <m/>
    <m/>
    <x v="0"/>
    <n v="3"/>
    <x v="1"/>
  </r>
  <r>
    <x v="16"/>
    <s v="a950e940c6d2542d72cb4739c10b968270f6b8b5"/>
    <m/>
    <x v="0"/>
    <n v="12"/>
    <x v="1"/>
  </r>
  <r>
    <x v="16"/>
    <m/>
    <m/>
    <x v="0"/>
    <n v="12"/>
    <x v="1"/>
  </r>
  <r>
    <x v="16"/>
    <m/>
    <n v="1"/>
    <x v="36"/>
    <n v="12"/>
    <x v="13"/>
  </r>
  <r>
    <x v="16"/>
    <m/>
    <m/>
    <x v="0"/>
    <n v="12"/>
    <x v="1"/>
  </r>
  <r>
    <x v="16"/>
    <s v="410fb275704f7743cb0902baf85a5c6058fca25b"/>
    <m/>
    <x v="0"/>
    <n v="33"/>
    <x v="1"/>
  </r>
  <r>
    <x v="16"/>
    <m/>
    <m/>
    <x v="0"/>
    <n v="33"/>
    <x v="1"/>
  </r>
  <r>
    <x v="16"/>
    <m/>
    <n v="1"/>
    <x v="13"/>
    <n v="33"/>
    <x v="168"/>
  </r>
  <r>
    <x v="16"/>
    <m/>
    <m/>
    <x v="0"/>
    <n v="33"/>
    <x v="1"/>
  </r>
  <r>
    <x v="16"/>
    <s v="2a161f7e565bc8706bb311f4d68a1783f3d7141e"/>
    <m/>
    <x v="0"/>
    <n v="27"/>
    <x v="1"/>
  </r>
  <r>
    <x v="16"/>
    <m/>
    <m/>
    <x v="0"/>
    <n v="27"/>
    <x v="1"/>
  </r>
  <r>
    <x v="16"/>
    <m/>
    <n v="1"/>
    <x v="12"/>
    <n v="27"/>
    <x v="177"/>
  </r>
  <r>
    <x v="16"/>
    <m/>
    <m/>
    <x v="0"/>
    <n v="27"/>
    <x v="1"/>
  </r>
  <r>
    <x v="16"/>
    <s v="8ea1893b027876922bb16a09fa9d4691946f7700"/>
    <m/>
    <x v="0"/>
    <n v="4"/>
    <x v="1"/>
  </r>
  <r>
    <x v="16"/>
    <m/>
    <m/>
    <x v="0"/>
    <n v="4"/>
    <x v="1"/>
  </r>
  <r>
    <x v="16"/>
    <m/>
    <n v="0.56299999999999994"/>
    <x v="1"/>
    <n v="4"/>
    <x v="112"/>
  </r>
  <r>
    <x v="16"/>
    <m/>
    <n v="0.436"/>
    <x v="27"/>
    <n v="4"/>
    <x v="178"/>
  </r>
  <r>
    <x v="17"/>
    <m/>
    <m/>
    <x v="0"/>
    <n v="4"/>
    <x v="1"/>
  </r>
  <r>
    <x v="17"/>
    <s v="bfebf440342a2266f8febec161334a700dc713af"/>
    <m/>
    <x v="0"/>
    <n v="33"/>
    <x v="1"/>
  </r>
  <r>
    <x v="17"/>
    <m/>
    <m/>
    <x v="0"/>
    <n v="33"/>
    <x v="1"/>
  </r>
  <r>
    <x v="17"/>
    <m/>
    <n v="0.23499999999999999"/>
    <x v="2"/>
    <n v="33"/>
    <x v="179"/>
  </r>
  <r>
    <x v="17"/>
    <m/>
    <n v="0.76400000000000001"/>
    <x v="37"/>
    <n v="33"/>
    <x v="180"/>
  </r>
  <r>
    <x v="17"/>
    <m/>
    <m/>
    <x v="0"/>
    <n v="33"/>
    <x v="1"/>
  </r>
  <r>
    <x v="17"/>
    <s v="acc47ab1b993d1abc295974200ffc57d98f4b80e"/>
    <m/>
    <x v="0"/>
    <n v="133"/>
    <x v="1"/>
  </r>
  <r>
    <x v="17"/>
    <m/>
    <m/>
    <x v="0"/>
    <n v="133"/>
    <x v="1"/>
  </r>
  <r>
    <x v="17"/>
    <m/>
    <n v="0.27"/>
    <x v="20"/>
    <n v="133"/>
    <x v="181"/>
  </r>
  <r>
    <x v="17"/>
    <m/>
    <n v="0.72899999999999998"/>
    <x v="16"/>
    <n v="133"/>
    <x v="182"/>
  </r>
  <r>
    <x v="17"/>
    <m/>
    <m/>
    <x v="0"/>
    <n v="133"/>
    <x v="1"/>
  </r>
  <r>
    <x v="17"/>
    <s v="74ae391fba961176ec63973cc9393e024a21661b"/>
    <m/>
    <x v="0"/>
    <n v="17"/>
    <x v="1"/>
  </r>
  <r>
    <x v="17"/>
    <m/>
    <m/>
    <x v="0"/>
    <n v="17"/>
    <x v="1"/>
  </r>
  <r>
    <x v="17"/>
    <m/>
    <n v="1"/>
    <x v="24"/>
    <n v="17"/>
    <x v="136"/>
  </r>
  <r>
    <x v="18"/>
    <m/>
    <m/>
    <x v="0"/>
    <n v="17"/>
    <x v="1"/>
  </r>
  <r>
    <x v="18"/>
    <s v="e4c7d8dec2ddd172ad788483846dcf8e670581a5"/>
    <m/>
    <x v="0"/>
    <n v="2"/>
    <x v="1"/>
  </r>
  <r>
    <x v="18"/>
    <m/>
    <m/>
    <x v="0"/>
    <n v="2"/>
    <x v="1"/>
  </r>
  <r>
    <x v="18"/>
    <m/>
    <n v="1"/>
    <x v="2"/>
    <n v="2"/>
    <x v="5"/>
  </r>
  <r>
    <x v="19"/>
    <m/>
    <m/>
    <x v="0"/>
    <n v="2"/>
    <x v="1"/>
  </r>
  <r>
    <x v="19"/>
    <s v="39143d55a37ea77b37433b8951a259c30c10cfc9"/>
    <m/>
    <x v="0"/>
    <n v="13"/>
    <x v="1"/>
  </r>
  <r>
    <x v="19"/>
    <m/>
    <m/>
    <x v="0"/>
    <n v="13"/>
    <x v="1"/>
  </r>
  <r>
    <x v="19"/>
    <m/>
    <n v="1"/>
    <x v="24"/>
    <n v="13"/>
    <x v="183"/>
  </r>
  <r>
    <x v="19"/>
    <m/>
    <m/>
    <x v="0"/>
    <n v="13"/>
    <x v="1"/>
  </r>
  <r>
    <x v="19"/>
    <s v="7be64ae7568306dcbf75335a5e80793f4ce1268d"/>
    <m/>
    <x v="0"/>
    <n v="16"/>
    <x v="1"/>
  </r>
  <r>
    <x v="19"/>
    <m/>
    <m/>
    <x v="0"/>
    <n v="16"/>
    <x v="1"/>
  </r>
  <r>
    <x v="19"/>
    <m/>
    <n v="0.35199999999999998"/>
    <x v="11"/>
    <n v="16"/>
    <x v="184"/>
  </r>
  <r>
    <x v="19"/>
    <m/>
    <n v="0.64700000000000002"/>
    <x v="38"/>
    <n v="16"/>
    <x v="185"/>
  </r>
  <r>
    <x v="19"/>
    <m/>
    <m/>
    <x v="0"/>
    <n v="16"/>
    <x v="1"/>
  </r>
  <r>
    <x v="19"/>
    <s v="1aad465958f32bad33172b03b26012a786d80a86"/>
    <m/>
    <x v="0"/>
    <n v="15"/>
    <x v="1"/>
  </r>
  <r>
    <x v="19"/>
    <m/>
    <m/>
    <x v="0"/>
    <n v="15"/>
    <x v="1"/>
  </r>
  <r>
    <x v="19"/>
    <m/>
    <n v="1"/>
    <x v="38"/>
    <n v="15"/>
    <x v="55"/>
  </r>
  <r>
    <x v="19"/>
    <m/>
    <m/>
    <x v="0"/>
    <n v="15"/>
    <x v="1"/>
  </r>
  <r>
    <x v="19"/>
    <s v="57eea817bbf74f34113b61e3fbae36d08132b770"/>
    <m/>
    <x v="0"/>
    <n v="2"/>
    <x v="1"/>
  </r>
  <r>
    <x v="19"/>
    <m/>
    <m/>
    <x v="0"/>
    <n v="2"/>
    <x v="1"/>
  </r>
  <r>
    <x v="19"/>
    <m/>
    <n v="1"/>
    <x v="19"/>
    <n v="2"/>
    <x v="5"/>
  </r>
  <r>
    <x v="19"/>
    <m/>
    <m/>
    <x v="0"/>
    <n v="2"/>
    <x v="1"/>
  </r>
  <r>
    <x v="19"/>
    <s v="8150cc2965d024e5df989f1fd6742e7b67cf03ec"/>
    <m/>
    <x v="0"/>
    <n v="193"/>
    <x v="1"/>
  </r>
  <r>
    <x v="19"/>
    <m/>
    <m/>
    <x v="0"/>
    <n v="193"/>
    <x v="1"/>
  </r>
  <r>
    <x v="19"/>
    <m/>
    <n v="1"/>
    <x v="10"/>
    <n v="193"/>
    <x v="186"/>
  </r>
  <r>
    <x v="19"/>
    <m/>
    <m/>
    <x v="0"/>
    <n v="193"/>
    <x v="1"/>
  </r>
  <r>
    <x v="19"/>
    <s v="f0b367f3e04408f66fcc8f5bac1425155deec5c3"/>
    <m/>
    <x v="0"/>
    <n v="15"/>
    <x v="1"/>
  </r>
  <r>
    <x v="19"/>
    <m/>
    <m/>
    <x v="0"/>
    <n v="15"/>
    <x v="1"/>
  </r>
  <r>
    <x v="19"/>
    <m/>
    <n v="1"/>
    <x v="38"/>
    <n v="15"/>
    <x v="55"/>
  </r>
  <r>
    <x v="19"/>
    <m/>
    <m/>
    <x v="0"/>
    <n v="15"/>
    <x v="1"/>
  </r>
  <r>
    <x v="19"/>
    <s v="4f05d9ec581d0ab770200e3629ba25eee3715585"/>
    <m/>
    <x v="0"/>
    <n v="17"/>
    <x v="1"/>
  </r>
  <r>
    <x v="19"/>
    <m/>
    <m/>
    <x v="0"/>
    <n v="17"/>
    <x v="1"/>
  </r>
  <r>
    <x v="19"/>
    <m/>
    <n v="3.2000000000000001E-2"/>
    <x v="19"/>
    <n v="17"/>
    <x v="187"/>
  </r>
  <r>
    <x v="19"/>
    <m/>
    <n v="0.96699999999999997"/>
    <x v="27"/>
    <n v="17"/>
    <x v="188"/>
  </r>
  <r>
    <x v="19"/>
    <m/>
    <m/>
    <x v="0"/>
    <n v="17"/>
    <x v="1"/>
  </r>
  <r>
    <x v="19"/>
    <s v="eaa83e8afb6bd800cbab0de01b051f2e1460a432"/>
    <m/>
    <x v="0"/>
    <n v="193"/>
    <x v="1"/>
  </r>
  <r>
    <x v="19"/>
    <m/>
    <m/>
    <x v="0"/>
    <n v="193"/>
    <x v="1"/>
  </r>
  <r>
    <x v="19"/>
    <m/>
    <n v="1"/>
    <x v="10"/>
    <n v="193"/>
    <x v="186"/>
  </r>
  <r>
    <x v="19"/>
    <m/>
    <m/>
    <x v="0"/>
    <n v="193"/>
    <x v="1"/>
  </r>
  <r>
    <x v="19"/>
    <s v="25aac5429dca3dfae108c6137a12d1ed48483b82"/>
    <m/>
    <x v="0"/>
    <n v="19"/>
    <x v="1"/>
  </r>
  <r>
    <x v="19"/>
    <m/>
    <m/>
    <x v="0"/>
    <n v="19"/>
    <x v="1"/>
  </r>
  <r>
    <x v="19"/>
    <m/>
    <n v="0.94099999999999995"/>
    <x v="19"/>
    <n v="19"/>
    <x v="189"/>
  </r>
  <r>
    <x v="19"/>
    <m/>
    <n v="5.8000000000000003E-2"/>
    <x v="26"/>
    <n v="19"/>
    <x v="190"/>
  </r>
  <r>
    <x v="19"/>
    <m/>
    <m/>
    <x v="0"/>
    <n v="19"/>
    <x v="1"/>
  </r>
  <r>
    <x v="19"/>
    <s v="7510a554b8f38db470216c8213563b7c25a70896"/>
    <m/>
    <x v="0"/>
    <n v="12"/>
    <x v="1"/>
  </r>
  <r>
    <x v="19"/>
    <m/>
    <m/>
    <x v="0"/>
    <n v="12"/>
    <x v="1"/>
  </r>
  <r>
    <x v="19"/>
    <m/>
    <n v="0.52400000000000002"/>
    <x v="15"/>
    <n v="12"/>
    <x v="191"/>
  </r>
  <r>
    <x v="19"/>
    <m/>
    <n v="0.27400000000000002"/>
    <x v="14"/>
    <n v="12"/>
    <x v="192"/>
  </r>
  <r>
    <x v="19"/>
    <m/>
    <n v="0.2"/>
    <x v="12"/>
    <n v="12"/>
    <x v="193"/>
  </r>
  <r>
    <x v="19"/>
    <m/>
    <m/>
    <x v="0"/>
    <n v="12"/>
    <x v="1"/>
  </r>
  <r>
    <x v="19"/>
    <s v="e9d85c3804e41730ccbe07efa36bf360ceb4f7e6"/>
    <m/>
    <x v="0"/>
    <n v="7"/>
    <x v="1"/>
  </r>
  <r>
    <x v="19"/>
    <m/>
    <m/>
    <x v="0"/>
    <n v="7"/>
    <x v="1"/>
  </r>
  <r>
    <x v="19"/>
    <m/>
    <n v="1"/>
    <x v="24"/>
    <n v="7"/>
    <x v="93"/>
  </r>
  <r>
    <x v="19"/>
    <m/>
    <m/>
    <x v="0"/>
    <n v="7"/>
    <x v="1"/>
  </r>
  <r>
    <x v="19"/>
    <s v="f937093d1817c50ddc2752b08929a9acfe8e6e29"/>
    <m/>
    <x v="0"/>
    <n v="3"/>
    <x v="1"/>
  </r>
  <r>
    <x v="19"/>
    <m/>
    <m/>
    <x v="0"/>
    <n v="3"/>
    <x v="1"/>
  </r>
  <r>
    <x v="19"/>
    <m/>
    <n v="1"/>
    <x v="38"/>
    <n v="3"/>
    <x v="154"/>
  </r>
  <r>
    <x v="20"/>
    <m/>
    <m/>
    <x v="0"/>
    <n v="3"/>
    <x v="1"/>
  </r>
  <r>
    <x v="20"/>
    <s v="192fd947da5ba99e4a06c769670b08cc9820f955"/>
    <m/>
    <x v="0"/>
    <n v="7"/>
    <x v="1"/>
  </r>
  <r>
    <x v="20"/>
    <m/>
    <m/>
    <x v="0"/>
    <n v="7"/>
    <x v="1"/>
  </r>
  <r>
    <x v="20"/>
    <m/>
    <n v="1"/>
    <x v="9"/>
    <n v="7"/>
    <x v="93"/>
  </r>
  <r>
    <x v="20"/>
    <m/>
    <m/>
    <x v="0"/>
    <n v="7"/>
    <x v="1"/>
  </r>
  <r>
    <x v="20"/>
    <s v="00c8264c88edbbda91c375063c2c612b1db18702"/>
    <m/>
    <x v="0"/>
    <n v="12"/>
    <x v="1"/>
  </r>
  <r>
    <x v="20"/>
    <m/>
    <m/>
    <x v="0"/>
    <n v="12"/>
    <x v="1"/>
  </r>
  <r>
    <x v="20"/>
    <m/>
    <n v="1"/>
    <x v="24"/>
    <n v="12"/>
    <x v="13"/>
  </r>
  <r>
    <x v="20"/>
    <m/>
    <m/>
    <x v="0"/>
    <n v="12"/>
    <x v="1"/>
  </r>
  <r>
    <x v="20"/>
    <s v="43d933a286bff0e98845368c84c10248388bc4a5"/>
    <m/>
    <x v="0"/>
    <n v="1834"/>
    <x v="1"/>
  </r>
  <r>
    <x v="20"/>
    <m/>
    <m/>
    <x v="0"/>
    <n v="1834"/>
    <x v="1"/>
  </r>
  <r>
    <x v="20"/>
    <m/>
    <n v="3.0000000000000001E-3"/>
    <x v="3"/>
    <n v="1834"/>
    <x v="194"/>
  </r>
  <r>
    <x v="20"/>
    <m/>
    <n v="0.1"/>
    <x v="39"/>
    <n v="1834"/>
    <x v="195"/>
  </r>
  <r>
    <x v="20"/>
    <m/>
    <n v="0.39500000000000002"/>
    <x v="40"/>
    <n v="1834"/>
    <x v="196"/>
  </r>
  <r>
    <x v="20"/>
    <m/>
    <n v="0.16800000000000001"/>
    <x v="41"/>
    <n v="1834"/>
    <x v="197"/>
  </r>
  <r>
    <x v="20"/>
    <m/>
    <n v="0.32800000000000001"/>
    <x v="42"/>
    <n v="1834"/>
    <x v="198"/>
  </r>
  <r>
    <x v="20"/>
    <m/>
    <m/>
    <x v="0"/>
    <n v="1834"/>
    <x v="1"/>
  </r>
  <r>
    <x v="20"/>
    <s v="d0a1e84ab2fa1b6aa699721b5cb9a4f8d0bf3692"/>
    <m/>
    <x v="0"/>
    <n v="16484"/>
    <x v="1"/>
  </r>
  <r>
    <x v="20"/>
    <m/>
    <m/>
    <x v="0"/>
    <n v="16484"/>
    <x v="1"/>
  </r>
  <r>
    <x v="20"/>
    <m/>
    <n v="1E-3"/>
    <x v="3"/>
    <n v="16484"/>
    <x v="199"/>
  </r>
  <r>
    <x v="20"/>
    <m/>
    <n v="0.11899999999999999"/>
    <x v="39"/>
    <n v="16484"/>
    <x v="200"/>
  </r>
  <r>
    <x v="20"/>
    <m/>
    <n v="0.38"/>
    <x v="40"/>
    <n v="16484"/>
    <x v="201"/>
  </r>
  <r>
    <x v="20"/>
    <m/>
    <n v="0.38"/>
    <x v="20"/>
    <n v="16484"/>
    <x v="201"/>
  </r>
  <r>
    <x v="20"/>
    <m/>
    <n v="0.11899999999999999"/>
    <x v="28"/>
    <n v="16484"/>
    <x v="200"/>
  </r>
  <r>
    <x v="20"/>
    <m/>
    <m/>
    <x v="0"/>
    <n v="16484"/>
    <x v="1"/>
  </r>
  <r>
    <x v="20"/>
    <s v="ed7c1769b534245f0bd10512c4b4a5995065a371"/>
    <m/>
    <x v="0"/>
    <n v="12"/>
    <x v="1"/>
  </r>
  <r>
    <x v="20"/>
    <m/>
    <m/>
    <x v="0"/>
    <n v="12"/>
    <x v="1"/>
  </r>
  <r>
    <x v="20"/>
    <m/>
    <n v="1"/>
    <x v="3"/>
    <n v="12"/>
    <x v="13"/>
  </r>
  <r>
    <x v="20"/>
    <m/>
    <m/>
    <x v="0"/>
    <n v="12"/>
    <x v="1"/>
  </r>
  <r>
    <x v="20"/>
    <s v="1bd05a191b680ddc258eb6110d1841210f864453"/>
    <m/>
    <x v="0"/>
    <n v="14"/>
    <x v="1"/>
  </r>
  <r>
    <x v="20"/>
    <m/>
    <m/>
    <x v="0"/>
    <n v="14"/>
    <x v="1"/>
  </r>
  <r>
    <x v="20"/>
    <m/>
    <n v="1"/>
    <x v="1"/>
    <n v="14"/>
    <x v="124"/>
  </r>
  <r>
    <x v="20"/>
    <m/>
    <m/>
    <x v="0"/>
    <n v="14"/>
    <x v="1"/>
  </r>
  <r>
    <x v="20"/>
    <s v="5205b62d5c0517a152ce739ab11ec0b3a9cd1859"/>
    <m/>
    <x v="0"/>
    <n v="2"/>
    <x v="1"/>
  </r>
  <r>
    <x v="20"/>
    <m/>
    <m/>
    <x v="0"/>
    <n v="2"/>
    <x v="1"/>
  </r>
  <r>
    <x v="20"/>
    <m/>
    <n v="1"/>
    <x v="1"/>
    <n v="2"/>
    <x v="5"/>
  </r>
  <r>
    <x v="20"/>
    <m/>
    <m/>
    <x v="0"/>
    <n v="2"/>
    <x v="1"/>
  </r>
  <r>
    <x v="20"/>
    <s v="23adfff477e84ef38d342da5767e77a139bcacfe"/>
    <m/>
    <x v="0"/>
    <n v="1"/>
    <x v="1"/>
  </r>
  <r>
    <x v="20"/>
    <m/>
    <m/>
    <x v="0"/>
    <n v="1"/>
    <x v="1"/>
  </r>
  <r>
    <x v="20"/>
    <m/>
    <n v="1"/>
    <x v="11"/>
    <n v="1"/>
    <x v="2"/>
  </r>
  <r>
    <x v="20"/>
    <m/>
    <m/>
    <x v="0"/>
    <n v="1"/>
    <x v="1"/>
  </r>
  <r>
    <x v="20"/>
    <s v="064702d6c3d0ef51ae9767390bf664df9f3e30f4"/>
    <m/>
    <x v="0"/>
    <n v="7"/>
    <x v="1"/>
  </r>
  <r>
    <x v="20"/>
    <m/>
    <m/>
    <x v="0"/>
    <n v="7"/>
    <x v="1"/>
  </r>
  <r>
    <x v="20"/>
    <m/>
    <n v="0.13700000000000001"/>
    <x v="10"/>
    <n v="7"/>
    <x v="202"/>
  </r>
  <r>
    <x v="20"/>
    <m/>
    <n v="0.86199999999999999"/>
    <x v="11"/>
    <n v="7"/>
    <x v="203"/>
  </r>
  <r>
    <x v="20"/>
    <m/>
    <m/>
    <x v="0"/>
    <n v="7"/>
    <x v="1"/>
  </r>
  <r>
    <x v="20"/>
    <s v="3e0aa5769dd58c727726c3397f9678d7f767b7ff"/>
    <m/>
    <x v="0"/>
    <n v="8"/>
    <x v="1"/>
  </r>
  <r>
    <x v="20"/>
    <m/>
    <m/>
    <x v="0"/>
    <n v="8"/>
    <x v="1"/>
  </r>
  <r>
    <x v="20"/>
    <m/>
    <n v="1"/>
    <x v="16"/>
    <n v="8"/>
    <x v="83"/>
  </r>
  <r>
    <x v="20"/>
    <m/>
    <m/>
    <x v="0"/>
    <n v="8"/>
    <x v="1"/>
  </r>
  <r>
    <x v="20"/>
    <s v="db9e1ec03fdb51669a3aa9d7d5af365c40e3daa2"/>
    <m/>
    <x v="0"/>
    <n v="2"/>
    <x v="1"/>
  </r>
  <r>
    <x v="20"/>
    <m/>
    <m/>
    <x v="0"/>
    <n v="2"/>
    <x v="1"/>
  </r>
  <r>
    <x v="20"/>
    <m/>
    <n v="1"/>
    <x v="20"/>
    <n v="2"/>
    <x v="5"/>
  </r>
  <r>
    <x v="20"/>
    <m/>
    <m/>
    <x v="0"/>
    <n v="2"/>
    <x v="1"/>
  </r>
  <r>
    <x v="20"/>
    <s v="346f26f8ca4276c0594483659076400c67fb69b7"/>
    <m/>
    <x v="0"/>
    <n v="7"/>
    <x v="1"/>
  </r>
  <r>
    <x v="20"/>
    <m/>
    <m/>
    <x v="0"/>
    <n v="7"/>
    <x v="1"/>
  </r>
  <r>
    <x v="20"/>
    <m/>
    <n v="0.97099999999999997"/>
    <x v="3"/>
    <n v="7"/>
    <x v="204"/>
  </r>
  <r>
    <x v="20"/>
    <m/>
    <n v="1.4E-2"/>
    <x v="1"/>
    <n v="7"/>
    <x v="205"/>
  </r>
  <r>
    <x v="20"/>
    <m/>
    <n v="1.4E-2"/>
    <x v="7"/>
    <n v="7"/>
    <x v="205"/>
  </r>
  <r>
    <x v="20"/>
    <m/>
    <m/>
    <x v="0"/>
    <n v="7"/>
    <x v="1"/>
  </r>
  <r>
    <x v="20"/>
    <s v="7240d05b07aebe766a9490a31459c6112620a6f6"/>
    <m/>
    <x v="0"/>
    <n v="4"/>
    <x v="1"/>
  </r>
  <r>
    <x v="20"/>
    <m/>
    <m/>
    <x v="0"/>
    <n v="4"/>
    <x v="1"/>
  </r>
  <r>
    <x v="20"/>
    <m/>
    <n v="1"/>
    <x v="38"/>
    <n v="4"/>
    <x v="3"/>
  </r>
  <r>
    <x v="20"/>
    <m/>
    <m/>
    <x v="0"/>
    <n v="4"/>
    <x v="1"/>
  </r>
  <r>
    <x v="20"/>
    <s v="a1977962b7a1fccdd60d31ab3c27bb51bd3d6156"/>
    <m/>
    <x v="0"/>
    <n v="17"/>
    <x v="1"/>
  </r>
  <r>
    <x v="20"/>
    <m/>
    <m/>
    <x v="0"/>
    <n v="17"/>
    <x v="1"/>
  </r>
  <r>
    <x v="20"/>
    <m/>
    <n v="0.39300000000000002"/>
    <x v="1"/>
    <n v="17"/>
    <x v="206"/>
  </r>
  <r>
    <x v="20"/>
    <m/>
    <n v="0.60599999999999998"/>
    <x v="8"/>
    <n v="17"/>
    <x v="207"/>
  </r>
  <r>
    <x v="20"/>
    <m/>
    <m/>
    <x v="0"/>
    <n v="17"/>
    <x v="1"/>
  </r>
  <r>
    <x v="20"/>
    <s v="3befa12b80bc656e72cd80669ceb5e799ba762ff"/>
    <m/>
    <x v="0"/>
    <n v="6"/>
    <x v="1"/>
  </r>
  <r>
    <x v="20"/>
    <m/>
    <m/>
    <x v="0"/>
    <n v="6"/>
    <x v="1"/>
  </r>
  <r>
    <x v="20"/>
    <m/>
    <n v="1"/>
    <x v="25"/>
    <n v="6"/>
    <x v="141"/>
  </r>
  <r>
    <x v="20"/>
    <m/>
    <m/>
    <x v="0"/>
    <n v="6"/>
    <x v="1"/>
  </r>
  <r>
    <x v="20"/>
    <s v="8171071440b1944429056f4df4f32f135648a177"/>
    <m/>
    <x v="0"/>
    <n v="3"/>
    <x v="1"/>
  </r>
  <r>
    <x v="20"/>
    <m/>
    <m/>
    <x v="0"/>
    <n v="3"/>
    <x v="1"/>
  </r>
  <r>
    <x v="20"/>
    <m/>
    <n v="1"/>
    <x v="8"/>
    <n v="3"/>
    <x v="154"/>
  </r>
  <r>
    <x v="20"/>
    <m/>
    <m/>
    <x v="0"/>
    <n v="3"/>
    <x v="1"/>
  </r>
  <r>
    <x v="20"/>
    <s v="8d43b5cb9949c16452cb8d949c89d94cab9c8bad"/>
    <m/>
    <x v="0"/>
    <n v="7"/>
    <x v="1"/>
  </r>
  <r>
    <x v="20"/>
    <m/>
    <m/>
    <x v="0"/>
    <n v="7"/>
    <x v="1"/>
  </r>
  <r>
    <x v="20"/>
    <m/>
    <n v="1"/>
    <x v="16"/>
    <n v="7"/>
    <x v="93"/>
  </r>
  <r>
    <x v="21"/>
    <m/>
    <m/>
    <x v="0"/>
    <n v="7"/>
    <x v="1"/>
  </r>
  <r>
    <x v="21"/>
    <s v="26f3c3140d6c49732d3462235d9dd496e17c504f"/>
    <m/>
    <x v="0"/>
    <n v="60"/>
    <x v="1"/>
  </r>
  <r>
    <x v="21"/>
    <m/>
    <m/>
    <x v="0"/>
    <n v="60"/>
    <x v="1"/>
  </r>
  <r>
    <x v="21"/>
    <m/>
    <n v="1"/>
    <x v="23"/>
    <n v="60"/>
    <x v="208"/>
  </r>
  <r>
    <x v="21"/>
    <m/>
    <m/>
    <x v="0"/>
    <n v="60"/>
    <x v="1"/>
  </r>
  <r>
    <x v="21"/>
    <s v="ce5a47a3b506cbd0154c60144deb5cd0e6a3aea9"/>
    <m/>
    <x v="0"/>
    <n v="169"/>
    <x v="1"/>
  </r>
  <r>
    <x v="21"/>
    <m/>
    <m/>
    <x v="0"/>
    <n v="169"/>
    <x v="1"/>
  </r>
  <r>
    <x v="21"/>
    <m/>
    <n v="0.245"/>
    <x v="43"/>
    <n v="169"/>
    <x v="209"/>
  </r>
  <r>
    <x v="21"/>
    <m/>
    <n v="0.754"/>
    <x v="44"/>
    <n v="169"/>
    <x v="210"/>
  </r>
  <r>
    <x v="21"/>
    <m/>
    <m/>
    <x v="0"/>
    <n v="169"/>
    <x v="1"/>
  </r>
  <r>
    <x v="21"/>
    <s v="b8c7f25613fee7c6bf77dda941589fe367c14385"/>
    <m/>
    <x v="0"/>
    <n v="4"/>
    <x v="1"/>
  </r>
  <r>
    <x v="21"/>
    <m/>
    <m/>
    <x v="0"/>
    <n v="4"/>
    <x v="1"/>
  </r>
  <r>
    <x v="21"/>
    <m/>
    <n v="1"/>
    <x v="9"/>
    <n v="4"/>
    <x v="3"/>
  </r>
  <r>
    <x v="21"/>
    <m/>
    <m/>
    <x v="0"/>
    <n v="4"/>
    <x v="1"/>
  </r>
  <r>
    <x v="21"/>
    <s v="84ae6f501a9eb27d19c8c4f668fa806220421f7d"/>
    <m/>
    <x v="0"/>
    <n v="3"/>
    <x v="1"/>
  </r>
  <r>
    <x v="21"/>
    <m/>
    <m/>
    <x v="0"/>
    <n v="3"/>
    <x v="1"/>
  </r>
  <r>
    <x v="21"/>
    <m/>
    <n v="1"/>
    <x v="23"/>
    <n v="3"/>
    <x v="154"/>
  </r>
  <r>
    <x v="21"/>
    <m/>
    <m/>
    <x v="0"/>
    <n v="3"/>
    <x v="1"/>
  </r>
  <r>
    <x v="21"/>
    <s v="caf29197bdec6c0f251bae52ece0613beaa43859"/>
    <m/>
    <x v="0"/>
    <n v="1"/>
    <x v="1"/>
  </r>
  <r>
    <x v="21"/>
    <m/>
    <m/>
    <x v="0"/>
    <n v="1"/>
    <x v="1"/>
  </r>
  <r>
    <x v="21"/>
    <m/>
    <n v="1"/>
    <x v="23"/>
    <n v="1"/>
    <x v="2"/>
  </r>
  <r>
    <x v="21"/>
    <m/>
    <m/>
    <x v="0"/>
    <n v="1"/>
    <x v="1"/>
  </r>
  <r>
    <x v="21"/>
    <s v="9a53f30468a0c68e1167ce565041bbce22add8ff"/>
    <m/>
    <x v="0"/>
    <n v="2"/>
    <x v="1"/>
  </r>
  <r>
    <x v="21"/>
    <m/>
    <m/>
    <x v="0"/>
    <n v="2"/>
    <x v="1"/>
  </r>
  <r>
    <x v="21"/>
    <m/>
    <n v="1"/>
    <x v="2"/>
    <n v="2"/>
    <x v="5"/>
  </r>
  <r>
    <x v="21"/>
    <m/>
    <m/>
    <x v="0"/>
    <n v="2"/>
    <x v="1"/>
  </r>
  <r>
    <x v="21"/>
    <s v="934c77bf4bc269ef53de4bc5b9b5046b13d1bed5"/>
    <m/>
    <x v="0"/>
    <n v="8"/>
    <x v="1"/>
  </r>
  <r>
    <x v="21"/>
    <m/>
    <m/>
    <x v="0"/>
    <n v="8"/>
    <x v="1"/>
  </r>
  <r>
    <x v="21"/>
    <m/>
    <n v="1"/>
    <x v="7"/>
    <n v="8"/>
    <x v="83"/>
  </r>
  <r>
    <x v="21"/>
    <m/>
    <m/>
    <x v="0"/>
    <n v="8"/>
    <x v="1"/>
  </r>
  <r>
    <x v="21"/>
    <s v="4184de903c4b5bb3f698d93aa607dd06756dfe40"/>
    <m/>
    <x v="0"/>
    <n v="2"/>
    <x v="1"/>
  </r>
  <r>
    <x v="21"/>
    <m/>
    <m/>
    <x v="0"/>
    <n v="2"/>
    <x v="1"/>
  </r>
  <r>
    <x v="21"/>
    <m/>
    <n v="1"/>
    <x v="2"/>
    <n v="2"/>
    <x v="5"/>
  </r>
  <r>
    <x v="21"/>
    <m/>
    <m/>
    <x v="0"/>
    <n v="2"/>
    <x v="1"/>
  </r>
  <r>
    <x v="21"/>
    <s v="bbeca9384f3231cf6eb5da33a5d9ed52176dd8c3"/>
    <m/>
    <x v="0"/>
    <n v="77"/>
    <x v="1"/>
  </r>
  <r>
    <x v="21"/>
    <m/>
    <m/>
    <x v="0"/>
    <n v="77"/>
    <x v="1"/>
  </r>
  <r>
    <x v="21"/>
    <m/>
    <n v="1"/>
    <x v="18"/>
    <n v="77"/>
    <x v="123"/>
  </r>
  <r>
    <x v="21"/>
    <m/>
    <m/>
    <x v="0"/>
    <n v="77"/>
    <x v="1"/>
  </r>
  <r>
    <x v="21"/>
    <s v="24b9ad0bc5029c42fdac44073a3cd75ed2f34780"/>
    <m/>
    <x v="0"/>
    <n v="161"/>
    <x v="1"/>
  </r>
  <r>
    <x v="21"/>
    <m/>
    <m/>
    <x v="0"/>
    <n v="161"/>
    <x v="1"/>
  </r>
  <r>
    <x v="21"/>
    <m/>
    <n v="0.69599999999999995"/>
    <x v="26"/>
    <n v="161"/>
    <x v="211"/>
  </r>
  <r>
    <x v="21"/>
    <m/>
    <n v="0.30299999999999999"/>
    <x v="2"/>
    <n v="161"/>
    <x v="212"/>
  </r>
  <r>
    <x v="21"/>
    <m/>
    <m/>
    <x v="0"/>
    <n v="161"/>
    <x v="1"/>
  </r>
  <r>
    <x v="21"/>
    <s v="ecc00b5bfba8961e0884e591ba1866eeb0cb67ab"/>
    <m/>
    <x v="0"/>
    <n v="1"/>
    <x v="1"/>
  </r>
  <r>
    <x v="21"/>
    <m/>
    <m/>
    <x v="0"/>
    <n v="1"/>
    <x v="1"/>
  </r>
  <r>
    <x v="21"/>
    <m/>
    <n v="1"/>
    <x v="23"/>
    <n v="1"/>
    <x v="2"/>
  </r>
  <r>
    <x v="21"/>
    <m/>
    <m/>
    <x v="0"/>
    <n v="1"/>
    <x v="1"/>
  </r>
  <r>
    <x v="21"/>
    <s v="9bea47352928c4734e2e12318694d2389052e055"/>
    <m/>
    <x v="0"/>
    <n v="8"/>
    <x v="1"/>
  </r>
  <r>
    <x v="21"/>
    <m/>
    <m/>
    <x v="0"/>
    <n v="8"/>
    <x v="1"/>
  </r>
  <r>
    <x v="21"/>
    <m/>
    <n v="1"/>
    <x v="2"/>
    <n v="8"/>
    <x v="83"/>
  </r>
  <r>
    <x v="21"/>
    <m/>
    <m/>
    <x v="0"/>
    <n v="8"/>
    <x v="1"/>
  </r>
  <r>
    <x v="21"/>
    <s v="194e8253d1c8481d8b0b9f1486f83682ca05de8e"/>
    <m/>
    <x v="0"/>
    <n v="8"/>
    <x v="1"/>
  </r>
  <r>
    <x v="21"/>
    <m/>
    <m/>
    <x v="0"/>
    <n v="8"/>
    <x v="1"/>
  </r>
  <r>
    <x v="21"/>
    <m/>
    <n v="1"/>
    <x v="9"/>
    <n v="8"/>
    <x v="83"/>
  </r>
  <r>
    <x v="21"/>
    <m/>
    <m/>
    <x v="0"/>
    <n v="8"/>
    <x v="1"/>
  </r>
  <r>
    <x v="21"/>
    <s v="8981cd58e075605b505b3de0e57d2732e44989eb"/>
    <m/>
    <x v="0"/>
    <n v="26"/>
    <x v="1"/>
  </r>
  <r>
    <x v="21"/>
    <m/>
    <m/>
    <x v="0"/>
    <n v="26"/>
    <x v="1"/>
  </r>
  <r>
    <x v="21"/>
    <m/>
    <n v="1"/>
    <x v="23"/>
    <n v="26"/>
    <x v="113"/>
  </r>
  <r>
    <x v="21"/>
    <m/>
    <m/>
    <x v="0"/>
    <n v="26"/>
    <x v="1"/>
  </r>
  <r>
    <x v="21"/>
    <s v="456febf80507a12085771b803c4d475484e726d9"/>
    <m/>
    <x v="0"/>
    <n v="8"/>
    <x v="1"/>
  </r>
  <r>
    <x v="21"/>
    <m/>
    <m/>
    <x v="0"/>
    <n v="8"/>
    <x v="1"/>
  </r>
  <r>
    <x v="21"/>
    <m/>
    <n v="1"/>
    <x v="2"/>
    <n v="8"/>
    <x v="83"/>
  </r>
  <r>
    <x v="21"/>
    <m/>
    <m/>
    <x v="0"/>
    <n v="8"/>
    <x v="1"/>
  </r>
  <r>
    <x v="21"/>
    <s v="7d165159a265630e3059abdbfc1d09bf6c1fbe29"/>
    <m/>
    <x v="0"/>
    <n v="2"/>
    <x v="1"/>
  </r>
  <r>
    <x v="21"/>
    <m/>
    <m/>
    <x v="0"/>
    <n v="2"/>
    <x v="1"/>
  </r>
  <r>
    <x v="21"/>
    <m/>
    <n v="1"/>
    <x v="2"/>
    <n v="2"/>
    <x v="5"/>
  </r>
  <r>
    <x v="21"/>
    <m/>
    <m/>
    <x v="0"/>
    <n v="2"/>
    <x v="1"/>
  </r>
  <r>
    <x v="21"/>
    <s v="9c3e4354416d5fbc6c8f4a27cb0d7c6310a55914"/>
    <m/>
    <x v="0"/>
    <n v="5"/>
    <x v="1"/>
  </r>
  <r>
    <x v="21"/>
    <m/>
    <m/>
    <x v="0"/>
    <n v="5"/>
    <x v="1"/>
  </r>
  <r>
    <x v="21"/>
    <m/>
    <n v="1"/>
    <x v="23"/>
    <n v="5"/>
    <x v="85"/>
  </r>
  <r>
    <x v="21"/>
    <m/>
    <m/>
    <x v="0"/>
    <n v="5"/>
    <x v="1"/>
  </r>
  <r>
    <x v="21"/>
    <s v="edb9bbc96ba5964be9a23a0617ec72ea277c2463"/>
    <m/>
    <x v="0"/>
    <n v="6"/>
    <x v="1"/>
  </r>
  <r>
    <x v="21"/>
    <m/>
    <m/>
    <x v="0"/>
    <n v="6"/>
    <x v="1"/>
  </r>
  <r>
    <x v="21"/>
    <m/>
    <n v="1"/>
    <x v="2"/>
    <n v="6"/>
    <x v="141"/>
  </r>
  <r>
    <x v="21"/>
    <m/>
    <m/>
    <x v="0"/>
    <n v="6"/>
    <x v="1"/>
  </r>
  <r>
    <x v="21"/>
    <s v="a58223aa670ddf841805ce7fa8520437d59dd02b"/>
    <m/>
    <x v="0"/>
    <n v="4"/>
    <x v="1"/>
  </r>
  <r>
    <x v="21"/>
    <m/>
    <m/>
    <x v="0"/>
    <n v="4"/>
    <x v="1"/>
  </r>
  <r>
    <x v="21"/>
    <m/>
    <n v="1"/>
    <x v="38"/>
    <n v="4"/>
    <x v="3"/>
  </r>
  <r>
    <x v="21"/>
    <m/>
    <m/>
    <x v="0"/>
    <n v="4"/>
    <x v="1"/>
  </r>
  <r>
    <x v="21"/>
    <s v="f2fac91080bf8eb8336044f889bbd82e2e661675"/>
    <m/>
    <x v="0"/>
    <n v="11"/>
    <x v="1"/>
  </r>
  <r>
    <x v="21"/>
    <m/>
    <m/>
    <x v="0"/>
    <n v="11"/>
    <x v="1"/>
  </r>
  <r>
    <x v="21"/>
    <m/>
    <n v="1"/>
    <x v="2"/>
    <n v="11"/>
    <x v="82"/>
  </r>
  <r>
    <x v="21"/>
    <m/>
    <m/>
    <x v="0"/>
    <n v="11"/>
    <x v="1"/>
  </r>
  <r>
    <x v="21"/>
    <s v="1d84c429f7a4d524a052e547c39d4589c386c2db"/>
    <m/>
    <x v="0"/>
    <n v="139"/>
    <x v="1"/>
  </r>
  <r>
    <x v="21"/>
    <m/>
    <m/>
    <x v="0"/>
    <n v="139"/>
    <x v="1"/>
  </r>
  <r>
    <x v="21"/>
    <m/>
    <n v="1"/>
    <x v="2"/>
    <n v="139"/>
    <x v="213"/>
  </r>
  <r>
    <x v="21"/>
    <m/>
    <m/>
    <x v="0"/>
    <n v="139"/>
    <x v="1"/>
  </r>
  <r>
    <x v="21"/>
    <s v="6a10de0bb8fe996daca5ecd5687f1072abb0dd8b"/>
    <m/>
    <x v="0"/>
    <n v="43"/>
    <x v="1"/>
  </r>
  <r>
    <x v="21"/>
    <m/>
    <m/>
    <x v="0"/>
    <n v="43"/>
    <x v="1"/>
  </r>
  <r>
    <x v="21"/>
    <m/>
    <n v="1"/>
    <x v="2"/>
    <n v="43"/>
    <x v="214"/>
  </r>
  <r>
    <x v="21"/>
    <m/>
    <m/>
    <x v="0"/>
    <n v="43"/>
    <x v="1"/>
  </r>
  <r>
    <x v="21"/>
    <s v="30074e8c048032c0c3cd3ebde349e83a3d56713a"/>
    <m/>
    <x v="0"/>
    <n v="3"/>
    <x v="1"/>
  </r>
  <r>
    <x v="21"/>
    <m/>
    <m/>
    <x v="0"/>
    <n v="3"/>
    <x v="1"/>
  </r>
  <r>
    <x v="21"/>
    <m/>
    <n v="1"/>
    <x v="2"/>
    <n v="3"/>
    <x v="154"/>
  </r>
  <r>
    <x v="21"/>
    <m/>
    <m/>
    <x v="0"/>
    <n v="3"/>
    <x v="1"/>
  </r>
  <r>
    <x v="21"/>
    <s v="e499f7a2394c19494d55c5b68370a2e53c241778"/>
    <m/>
    <x v="0"/>
    <n v="9"/>
    <x v="1"/>
  </r>
  <r>
    <x v="21"/>
    <m/>
    <m/>
    <x v="0"/>
    <n v="9"/>
    <x v="1"/>
  </r>
  <r>
    <x v="21"/>
    <m/>
    <n v="1"/>
    <x v="2"/>
    <n v="9"/>
    <x v="84"/>
  </r>
  <r>
    <x v="21"/>
    <m/>
    <m/>
    <x v="0"/>
    <n v="9"/>
    <x v="1"/>
  </r>
  <r>
    <x v="21"/>
    <s v="01732257a8c2b93e457b8365b31a67841080ba2f"/>
    <m/>
    <x v="0"/>
    <n v="67"/>
    <x v="1"/>
  </r>
  <r>
    <x v="21"/>
    <m/>
    <m/>
    <x v="0"/>
    <n v="67"/>
    <x v="1"/>
  </r>
  <r>
    <x v="21"/>
    <m/>
    <n v="1"/>
    <x v="32"/>
    <n v="67"/>
    <x v="215"/>
  </r>
  <r>
    <x v="21"/>
    <m/>
    <m/>
    <x v="0"/>
    <n v="67"/>
    <x v="1"/>
  </r>
  <r>
    <x v="21"/>
    <s v="b59223f406209d8c259f73740631159e9fa0e659"/>
    <m/>
    <x v="0"/>
    <n v="55"/>
    <x v="1"/>
  </r>
  <r>
    <x v="21"/>
    <m/>
    <m/>
    <x v="0"/>
    <n v="55"/>
    <x v="1"/>
  </r>
  <r>
    <x v="21"/>
    <m/>
    <n v="1"/>
    <x v="41"/>
    <n v="55"/>
    <x v="216"/>
  </r>
  <r>
    <x v="21"/>
    <m/>
    <m/>
    <x v="0"/>
    <n v="55"/>
    <x v="1"/>
  </r>
  <r>
    <x v="21"/>
    <s v="31bdbdb213372f9877f370bd072a478ce04060ba"/>
    <m/>
    <x v="0"/>
    <n v="67"/>
    <x v="1"/>
  </r>
  <r>
    <x v="21"/>
    <m/>
    <m/>
    <x v="0"/>
    <n v="67"/>
    <x v="1"/>
  </r>
  <r>
    <x v="21"/>
    <m/>
    <n v="1"/>
    <x v="32"/>
    <n v="67"/>
    <x v="215"/>
  </r>
  <r>
    <x v="21"/>
    <m/>
    <m/>
    <x v="0"/>
    <n v="67"/>
    <x v="1"/>
  </r>
  <r>
    <x v="21"/>
    <s v="5b461a3eae881a0ca20fe6659d7959962753bb20"/>
    <m/>
    <x v="0"/>
    <n v="55"/>
    <x v="1"/>
  </r>
  <r>
    <x v="21"/>
    <m/>
    <m/>
    <x v="0"/>
    <n v="55"/>
    <x v="1"/>
  </r>
  <r>
    <x v="21"/>
    <m/>
    <n v="1"/>
    <x v="41"/>
    <n v="55"/>
    <x v="216"/>
  </r>
  <r>
    <x v="21"/>
    <m/>
    <m/>
    <x v="0"/>
    <n v="55"/>
    <x v="1"/>
  </r>
  <r>
    <x v="21"/>
    <s v="f90b360d2179857e617d18fb4fbc02a46d5a4780"/>
    <m/>
    <x v="0"/>
    <n v="2"/>
    <x v="1"/>
  </r>
  <r>
    <x v="21"/>
    <m/>
    <m/>
    <x v="0"/>
    <n v="2"/>
    <x v="1"/>
  </r>
  <r>
    <x v="21"/>
    <m/>
    <n v="1"/>
    <x v="2"/>
    <n v="2"/>
    <x v="5"/>
  </r>
  <r>
    <x v="22"/>
    <m/>
    <m/>
    <x v="0"/>
    <n v="2"/>
    <x v="1"/>
  </r>
  <r>
    <x v="22"/>
    <s v="91a7d38a6beaf53aeb5390e64da7366db5b9d858"/>
    <m/>
    <x v="0"/>
    <n v="774"/>
    <x v="1"/>
  </r>
  <r>
    <x v="22"/>
    <m/>
    <m/>
    <x v="0"/>
    <n v="774"/>
    <x v="1"/>
  </r>
  <r>
    <x v="22"/>
    <m/>
    <n v="0.5"/>
    <x v="1"/>
    <n v="774"/>
    <x v="217"/>
  </r>
  <r>
    <x v="22"/>
    <m/>
    <n v="0.5"/>
    <x v="39"/>
    <n v="774"/>
    <x v="217"/>
  </r>
  <r>
    <x v="22"/>
    <m/>
    <m/>
    <x v="0"/>
    <n v="774"/>
    <x v="1"/>
  </r>
  <r>
    <x v="22"/>
    <s v="c27e46eceedfd68801ae79af4a5bf87b86a6319d"/>
    <m/>
    <x v="0"/>
    <n v="24"/>
    <x v="1"/>
  </r>
  <r>
    <x v="22"/>
    <m/>
    <m/>
    <x v="0"/>
    <n v="24"/>
    <x v="1"/>
  </r>
  <r>
    <x v="22"/>
    <m/>
    <n v="0.11"/>
    <x v="45"/>
    <n v="24"/>
    <x v="218"/>
  </r>
  <r>
    <x v="22"/>
    <m/>
    <n v="6.0999999999999999E-2"/>
    <x v="19"/>
    <n v="24"/>
    <x v="219"/>
  </r>
  <r>
    <x v="22"/>
    <m/>
    <n v="0.21099999999999999"/>
    <x v="13"/>
    <n v="24"/>
    <x v="220"/>
  </r>
  <r>
    <x v="22"/>
    <m/>
    <n v="0.21099999999999999"/>
    <x v="12"/>
    <n v="24"/>
    <x v="220"/>
  </r>
  <r>
    <x v="22"/>
    <m/>
    <n v="4.2999999999999997E-2"/>
    <x v="46"/>
    <n v="24"/>
    <x v="221"/>
  </r>
  <r>
    <x v="22"/>
    <m/>
    <n v="0.36"/>
    <x v="11"/>
    <n v="24"/>
    <x v="222"/>
  </r>
  <r>
    <x v="22"/>
    <m/>
    <m/>
    <x v="0"/>
    <n v="24"/>
    <x v="1"/>
  </r>
  <r>
    <x v="22"/>
    <s v="984fe4b418db3341132026050a446d8c64639881"/>
    <m/>
    <x v="0"/>
    <n v="20"/>
    <x v="1"/>
  </r>
  <r>
    <x v="22"/>
    <m/>
    <m/>
    <x v="0"/>
    <n v="20"/>
    <x v="1"/>
  </r>
  <r>
    <x v="22"/>
    <m/>
    <n v="1"/>
    <x v="12"/>
    <n v="20"/>
    <x v="223"/>
  </r>
  <r>
    <x v="22"/>
    <m/>
    <m/>
    <x v="0"/>
    <n v="20"/>
    <x v="1"/>
  </r>
  <r>
    <x v="22"/>
    <s v="502bb27fae52b9d6a38be9e51e20ac82d8c10f00"/>
    <m/>
    <x v="0"/>
    <n v="4"/>
    <x v="1"/>
  </r>
  <r>
    <x v="22"/>
    <m/>
    <m/>
    <x v="0"/>
    <n v="4"/>
    <x v="1"/>
  </r>
  <r>
    <x v="22"/>
    <m/>
    <n v="1"/>
    <x v="11"/>
    <n v="4"/>
    <x v="3"/>
  </r>
  <r>
    <x v="23"/>
    <m/>
    <m/>
    <x v="0"/>
    <n v="4"/>
    <x v="1"/>
  </r>
  <r>
    <x v="23"/>
    <s v="aa84f525eb4d651b19efef35f83e884adabda4ad"/>
    <m/>
    <x v="0"/>
    <n v="2"/>
    <x v="1"/>
  </r>
  <r>
    <x v="23"/>
    <m/>
    <m/>
    <x v="0"/>
    <n v="2"/>
    <x v="1"/>
  </r>
  <r>
    <x v="23"/>
    <m/>
    <n v="1"/>
    <x v="2"/>
    <n v="2"/>
    <x v="5"/>
  </r>
  <r>
    <x v="24"/>
    <m/>
    <m/>
    <x v="0"/>
    <n v="2"/>
    <x v="1"/>
  </r>
  <r>
    <x v="24"/>
    <s v="92ed1aa3e061f4f41d40f5a7463a1a624a28f40b"/>
    <m/>
    <x v="0"/>
    <n v="6"/>
    <x v="1"/>
  </r>
  <r>
    <x v="24"/>
    <m/>
    <m/>
    <x v="0"/>
    <n v="6"/>
    <x v="1"/>
  </r>
  <r>
    <x v="24"/>
    <m/>
    <n v="1"/>
    <x v="9"/>
    <n v="6"/>
    <x v="141"/>
  </r>
  <r>
    <x v="24"/>
    <m/>
    <m/>
    <x v="0"/>
    <n v="6"/>
    <x v="1"/>
  </r>
  <r>
    <x v="24"/>
    <s v="a924eeb8934297f2a499bb0e50cd6835b1741281"/>
    <m/>
    <x v="0"/>
    <n v="32"/>
    <x v="1"/>
  </r>
  <r>
    <x v="24"/>
    <m/>
    <m/>
    <x v="0"/>
    <n v="32"/>
    <x v="1"/>
  </r>
  <r>
    <x v="24"/>
    <m/>
    <n v="1"/>
    <x v="16"/>
    <n v="32"/>
    <x v="29"/>
  </r>
  <r>
    <x v="24"/>
    <m/>
    <m/>
    <x v="0"/>
    <n v="32"/>
    <x v="1"/>
  </r>
  <r>
    <x v="24"/>
    <s v="06c40ab0bb2a36c709fb4d3b91961e91fb08b1f1"/>
    <m/>
    <x v="0"/>
    <n v="29"/>
    <x v="1"/>
  </r>
  <r>
    <x v="24"/>
    <m/>
    <m/>
    <x v="0"/>
    <n v="29"/>
    <x v="1"/>
  </r>
  <r>
    <x v="24"/>
    <m/>
    <n v="0.08"/>
    <x v="32"/>
    <n v="29"/>
    <x v="224"/>
  </r>
  <r>
    <x v="24"/>
    <m/>
    <n v="0.91900000000000004"/>
    <x v="25"/>
    <n v="29"/>
    <x v="225"/>
  </r>
  <r>
    <x v="24"/>
    <m/>
    <m/>
    <x v="0"/>
    <n v="29"/>
    <x v="1"/>
  </r>
  <r>
    <x v="24"/>
    <s v="386f1b32babc38daafad97949056ac953d53b3b0"/>
    <m/>
    <x v="0"/>
    <n v="352"/>
    <x v="1"/>
  </r>
  <r>
    <x v="24"/>
    <m/>
    <m/>
    <x v="0"/>
    <n v="352"/>
    <x v="1"/>
  </r>
  <r>
    <x v="24"/>
    <m/>
    <n v="2E-3"/>
    <x v="3"/>
    <n v="352"/>
    <x v="226"/>
  </r>
  <r>
    <x v="24"/>
    <m/>
    <n v="0.997"/>
    <x v="47"/>
    <n v="352"/>
    <x v="227"/>
  </r>
  <r>
    <x v="24"/>
    <m/>
    <m/>
    <x v="0"/>
    <n v="352"/>
    <x v="1"/>
  </r>
  <r>
    <x v="24"/>
    <s v="6e5c3296a9c8001307176f58fec0e632d0beebd0"/>
    <m/>
    <x v="0"/>
    <n v="7"/>
    <x v="1"/>
  </r>
  <r>
    <x v="24"/>
    <m/>
    <m/>
    <x v="0"/>
    <n v="7"/>
    <x v="1"/>
  </r>
  <r>
    <x v="24"/>
    <m/>
    <n v="1"/>
    <x v="18"/>
    <n v="7"/>
    <x v="93"/>
  </r>
  <r>
    <x v="24"/>
    <m/>
    <m/>
    <x v="0"/>
    <n v="7"/>
    <x v="1"/>
  </r>
  <r>
    <x v="24"/>
    <s v="63fbd2ff4dbe5c80ad2c5ac1b35bc5b06e98a14b"/>
    <m/>
    <x v="0"/>
    <n v="1"/>
    <x v="1"/>
  </r>
  <r>
    <x v="24"/>
    <m/>
    <m/>
    <x v="0"/>
    <n v="1"/>
    <x v="1"/>
  </r>
  <r>
    <x v="24"/>
    <m/>
    <n v="1"/>
    <x v="25"/>
    <n v="1"/>
    <x v="2"/>
  </r>
  <r>
    <x v="24"/>
    <m/>
    <m/>
    <x v="0"/>
    <n v="1"/>
    <x v="1"/>
  </r>
  <r>
    <x v="24"/>
    <s v="8d170f91b67d6e31677668c8c1e9406de8608fb4"/>
    <m/>
    <x v="0"/>
    <n v="4"/>
    <x v="1"/>
  </r>
  <r>
    <x v="24"/>
    <m/>
    <m/>
    <x v="0"/>
    <n v="4"/>
    <x v="1"/>
  </r>
  <r>
    <x v="24"/>
    <m/>
    <n v="1"/>
    <x v="48"/>
    <n v="4"/>
    <x v="3"/>
  </r>
  <r>
    <x v="24"/>
    <m/>
    <m/>
    <x v="0"/>
    <n v="4"/>
    <x v="1"/>
  </r>
  <r>
    <x v="24"/>
    <s v="925d3c57e1c7af4566b989a760d6cfa15bdf3437"/>
    <m/>
    <x v="0"/>
    <n v="10"/>
    <x v="1"/>
  </r>
  <r>
    <x v="24"/>
    <m/>
    <m/>
    <x v="0"/>
    <n v="10"/>
    <x v="1"/>
  </r>
  <r>
    <x v="24"/>
    <m/>
    <n v="1"/>
    <x v="9"/>
    <n v="10"/>
    <x v="147"/>
  </r>
  <r>
    <x v="24"/>
    <m/>
    <m/>
    <x v="0"/>
    <n v="10"/>
    <x v="1"/>
  </r>
  <r>
    <x v="24"/>
    <s v="337b9dd3f926323aae5025acd3a52b8c1c497b2d"/>
    <m/>
    <x v="0"/>
    <n v="22"/>
    <x v="1"/>
  </r>
  <r>
    <x v="24"/>
    <m/>
    <m/>
    <x v="0"/>
    <n v="22"/>
    <x v="1"/>
  </r>
  <r>
    <x v="24"/>
    <m/>
    <n v="1"/>
    <x v="25"/>
    <n v="22"/>
    <x v="51"/>
  </r>
  <r>
    <x v="24"/>
    <m/>
    <m/>
    <x v="0"/>
    <n v="22"/>
    <x v="1"/>
  </r>
  <r>
    <x v="24"/>
    <s v="2f406195698b24785db0e46622001ab068c9e7cb"/>
    <m/>
    <x v="0"/>
    <n v="762"/>
    <x v="1"/>
  </r>
  <r>
    <x v="24"/>
    <m/>
    <m/>
    <x v="0"/>
    <n v="762"/>
    <x v="1"/>
  </r>
  <r>
    <x v="24"/>
    <m/>
    <n v="0.502"/>
    <x v="9"/>
    <n v="762"/>
    <x v="228"/>
  </r>
  <r>
    <x v="24"/>
    <m/>
    <n v="0.497"/>
    <x v="20"/>
    <n v="762"/>
    <x v="229"/>
  </r>
  <r>
    <x v="24"/>
    <m/>
    <m/>
    <x v="0"/>
    <n v="762"/>
    <x v="1"/>
  </r>
  <r>
    <x v="24"/>
    <s v="17c1212b5f84b0b2c666adc39c9f23d4a919a137"/>
    <m/>
    <x v="0"/>
    <n v="6"/>
    <x v="1"/>
  </r>
  <r>
    <x v="24"/>
    <m/>
    <m/>
    <x v="0"/>
    <n v="6"/>
    <x v="1"/>
  </r>
  <r>
    <x v="24"/>
    <m/>
    <n v="1"/>
    <x v="48"/>
    <n v="6"/>
    <x v="141"/>
  </r>
  <r>
    <x v="24"/>
    <m/>
    <m/>
    <x v="0"/>
    <n v="6"/>
    <x v="1"/>
  </r>
  <r>
    <x v="24"/>
    <s v="eb41492c6f1228077b92239524e4a607b70cd8e3"/>
    <m/>
    <x v="0"/>
    <n v="752"/>
    <x v="1"/>
  </r>
  <r>
    <x v="24"/>
    <m/>
    <m/>
    <x v="0"/>
    <n v="752"/>
    <x v="1"/>
  </r>
  <r>
    <x v="24"/>
    <m/>
    <n v="3.0000000000000001E-3"/>
    <x v="3"/>
    <n v="752"/>
    <x v="230"/>
  </r>
  <r>
    <x v="24"/>
    <m/>
    <n v="0.996"/>
    <x v="9"/>
    <n v="752"/>
    <x v="231"/>
  </r>
  <r>
    <x v="24"/>
    <m/>
    <m/>
    <x v="0"/>
    <n v="752"/>
    <x v="1"/>
  </r>
  <r>
    <x v="24"/>
    <s v="e44682821c37fdf3d4fd8cb58dcf5c34181ddbde"/>
    <m/>
    <x v="0"/>
    <n v="362"/>
    <x v="1"/>
  </r>
  <r>
    <x v="24"/>
    <m/>
    <m/>
    <x v="0"/>
    <n v="362"/>
    <x v="1"/>
  </r>
  <r>
    <x v="24"/>
    <m/>
    <n v="0.23699999999999999"/>
    <x v="1"/>
    <n v="362"/>
    <x v="232"/>
  </r>
  <r>
    <x v="24"/>
    <m/>
    <n v="2.5000000000000001E-2"/>
    <x v="18"/>
    <n v="362"/>
    <x v="233"/>
  </r>
  <r>
    <x v="24"/>
    <m/>
    <n v="0.627"/>
    <x v="34"/>
    <n v="362"/>
    <x v="234"/>
  </r>
  <r>
    <x v="24"/>
    <m/>
    <n v="0.11"/>
    <x v="2"/>
    <n v="362"/>
    <x v="235"/>
  </r>
  <r>
    <x v="24"/>
    <m/>
    <m/>
    <x v="0"/>
    <n v="362"/>
    <x v="1"/>
  </r>
  <r>
    <x v="24"/>
    <s v="3bcbb33bc5f909b59635c5805373885933c8b78c"/>
    <m/>
    <x v="0"/>
    <n v="34"/>
    <x v="1"/>
  </r>
  <r>
    <x v="24"/>
    <m/>
    <m/>
    <x v="0"/>
    <n v="34"/>
    <x v="1"/>
  </r>
  <r>
    <x v="24"/>
    <m/>
    <n v="7.3999999999999996E-2"/>
    <x v="3"/>
    <n v="34"/>
    <x v="236"/>
  </r>
  <r>
    <x v="24"/>
    <m/>
    <n v="0.26500000000000001"/>
    <x v="49"/>
    <n v="34"/>
    <x v="237"/>
  </r>
  <r>
    <x v="24"/>
    <m/>
    <n v="0.66"/>
    <x v="48"/>
    <n v="34"/>
    <x v="238"/>
  </r>
  <r>
    <x v="24"/>
    <m/>
    <m/>
    <x v="0"/>
    <n v="34"/>
    <x v="1"/>
  </r>
  <r>
    <x v="24"/>
    <s v="a08c9f4ee6d5389b3a6a96f093d8a1fdecc9cb8d"/>
    <m/>
    <x v="0"/>
    <n v="203"/>
    <x v="1"/>
  </r>
  <r>
    <x v="24"/>
    <m/>
    <m/>
    <x v="0"/>
    <n v="203"/>
    <x v="1"/>
  </r>
  <r>
    <x v="24"/>
    <m/>
    <n v="0.95699999999999996"/>
    <x v="1"/>
    <n v="203"/>
    <x v="239"/>
  </r>
  <r>
    <x v="24"/>
    <m/>
    <n v="0.01"/>
    <x v="50"/>
    <n v="203"/>
    <x v="240"/>
  </r>
  <r>
    <x v="24"/>
    <m/>
    <n v="3.2000000000000001E-2"/>
    <x v="2"/>
    <n v="203"/>
    <x v="241"/>
  </r>
  <r>
    <x v="24"/>
    <m/>
    <m/>
    <x v="0"/>
    <n v="203"/>
    <x v="1"/>
  </r>
  <r>
    <x v="24"/>
    <s v="597bf63f3ae61af0c9994bcb8de06a68a7487e88"/>
    <m/>
    <x v="0"/>
    <n v="14"/>
    <x v="1"/>
  </r>
  <r>
    <x v="24"/>
    <m/>
    <m/>
    <x v="0"/>
    <n v="14"/>
    <x v="1"/>
  </r>
  <r>
    <x v="24"/>
    <m/>
    <n v="1"/>
    <x v="20"/>
    <n v="14"/>
    <x v="124"/>
  </r>
  <r>
    <x v="24"/>
    <m/>
    <m/>
    <x v="0"/>
    <n v="14"/>
    <x v="1"/>
  </r>
  <r>
    <x v="24"/>
    <s v="e2c1d460b874e4deffcd7f18e32a45284d84d0d5"/>
    <m/>
    <x v="0"/>
    <n v="76"/>
    <x v="1"/>
  </r>
  <r>
    <x v="24"/>
    <m/>
    <m/>
    <x v="0"/>
    <n v="76"/>
    <x v="1"/>
  </r>
  <r>
    <x v="24"/>
    <m/>
    <n v="0.83"/>
    <x v="1"/>
    <n v="76"/>
    <x v="242"/>
  </r>
  <r>
    <x v="24"/>
    <m/>
    <n v="0.16900000000000001"/>
    <x v="8"/>
    <n v="76"/>
    <x v="243"/>
  </r>
  <r>
    <x v="24"/>
    <m/>
    <m/>
    <x v="0"/>
    <n v="76"/>
    <x v="1"/>
  </r>
  <r>
    <x v="24"/>
    <s v="f8534ae0d6c4e252d169c5bcf42f42cf6518ee7d"/>
    <m/>
    <x v="0"/>
    <n v="19437"/>
    <x v="1"/>
  </r>
  <r>
    <x v="24"/>
    <m/>
    <m/>
    <x v="0"/>
    <n v="19437"/>
    <x v="1"/>
  </r>
  <r>
    <x v="24"/>
    <m/>
    <n v="0"/>
    <x v="3"/>
    <n v="19437"/>
    <x v="1"/>
  </r>
  <r>
    <x v="24"/>
    <m/>
    <n v="0.999"/>
    <x v="7"/>
    <n v="19437"/>
    <x v="244"/>
  </r>
  <r>
    <x v="24"/>
    <m/>
    <m/>
    <x v="0"/>
    <n v="19437"/>
    <x v="1"/>
  </r>
  <r>
    <x v="24"/>
    <s v="779e4d12da9e3fa769ea3cccd9f00082b6ed434f"/>
    <m/>
    <x v="0"/>
    <n v="128"/>
    <x v="1"/>
  </r>
  <r>
    <x v="24"/>
    <m/>
    <m/>
    <x v="0"/>
    <n v="128"/>
    <x v="1"/>
  </r>
  <r>
    <x v="24"/>
    <m/>
    <n v="0.42099999999999999"/>
    <x v="20"/>
    <n v="128"/>
    <x v="245"/>
  </r>
  <r>
    <x v="24"/>
    <m/>
    <n v="0.57799999999999996"/>
    <x v="7"/>
    <n v="128"/>
    <x v="246"/>
  </r>
  <r>
    <x v="24"/>
    <m/>
    <m/>
    <x v="0"/>
    <n v="128"/>
    <x v="1"/>
  </r>
  <r>
    <x v="24"/>
    <s v="fafb7dad7b87b3d6a0c359ad02b6bcd0ef7a79f7"/>
    <m/>
    <x v="0"/>
    <n v="6"/>
    <x v="1"/>
  </r>
  <r>
    <x v="24"/>
    <m/>
    <m/>
    <x v="0"/>
    <n v="6"/>
    <x v="1"/>
  </r>
  <r>
    <x v="24"/>
    <m/>
    <n v="1"/>
    <x v="3"/>
    <n v="6"/>
    <x v="141"/>
  </r>
  <r>
    <x v="25"/>
    <m/>
    <m/>
    <x v="0"/>
    <n v="6"/>
    <x v="1"/>
  </r>
  <r>
    <x v="25"/>
    <s v="d8eb19991b01f9fc5e73f0a3acd3f8a59e2d7c7d"/>
    <m/>
    <x v="0"/>
    <n v="8"/>
    <x v="1"/>
  </r>
  <r>
    <x v="25"/>
    <m/>
    <m/>
    <x v="0"/>
    <n v="8"/>
    <x v="1"/>
  </r>
  <r>
    <x v="25"/>
    <m/>
    <n v="0.42699999999999999"/>
    <x v="11"/>
    <n v="8"/>
    <x v="247"/>
  </r>
  <r>
    <x v="25"/>
    <m/>
    <n v="0.57199999999999995"/>
    <x v="25"/>
    <n v="8"/>
    <x v="248"/>
  </r>
  <r>
    <x v="26"/>
    <m/>
    <m/>
    <x v="0"/>
    <n v="8"/>
    <x v="1"/>
  </r>
  <r>
    <x v="26"/>
    <s v="32815d889ba6dd805cb520b2d8263ca7faf243bb"/>
    <m/>
    <x v="0"/>
    <n v="5"/>
    <x v="1"/>
  </r>
  <r>
    <x v="26"/>
    <m/>
    <m/>
    <x v="0"/>
    <n v="5"/>
    <x v="1"/>
  </r>
  <r>
    <x v="26"/>
    <m/>
    <n v="1"/>
    <x v="12"/>
    <n v="5"/>
    <x v="85"/>
  </r>
  <r>
    <x v="27"/>
    <m/>
    <m/>
    <x v="0"/>
    <n v="5"/>
    <x v="1"/>
  </r>
  <r>
    <x v="27"/>
    <s v="0798ac066e89b53b9dea581ed79737904e4cd8f3"/>
    <m/>
    <x v="0"/>
    <n v="6"/>
    <x v="1"/>
  </r>
  <r>
    <x v="27"/>
    <m/>
    <m/>
    <x v="0"/>
    <n v="6"/>
    <x v="1"/>
  </r>
  <r>
    <x v="27"/>
    <m/>
    <n v="1"/>
    <x v="3"/>
    <n v="6"/>
    <x v="141"/>
  </r>
  <r>
    <x v="27"/>
    <m/>
    <m/>
    <x v="0"/>
    <n v="6"/>
    <x v="1"/>
  </r>
  <r>
    <x v="27"/>
    <s v="34bf20197d63511d366507a0437bcbc430886452"/>
    <m/>
    <x v="0"/>
    <n v="12"/>
    <x v="1"/>
  </r>
  <r>
    <x v="27"/>
    <m/>
    <m/>
    <x v="0"/>
    <n v="12"/>
    <x v="1"/>
  </r>
  <r>
    <x v="27"/>
    <m/>
    <n v="0.88800000000000001"/>
    <x v="1"/>
    <n v="12"/>
    <x v="249"/>
  </r>
  <r>
    <x v="27"/>
    <m/>
    <n v="0.111"/>
    <x v="2"/>
    <n v="12"/>
    <x v="250"/>
  </r>
  <r>
    <x v="27"/>
    <m/>
    <m/>
    <x v="0"/>
    <n v="12"/>
    <x v="1"/>
  </r>
  <r>
    <x v="27"/>
    <s v="01a5355e051de90c93a5f1784c05ed314c797c7a"/>
    <m/>
    <x v="0"/>
    <n v="7"/>
    <x v="1"/>
  </r>
  <r>
    <x v="27"/>
    <m/>
    <m/>
    <x v="0"/>
    <n v="7"/>
    <x v="1"/>
  </r>
  <r>
    <x v="27"/>
    <m/>
    <n v="0.79800000000000004"/>
    <x v="3"/>
    <n v="7"/>
    <x v="251"/>
  </r>
  <r>
    <x v="27"/>
    <m/>
    <m/>
    <x v="0"/>
    <n v="7"/>
    <x v="1"/>
  </r>
  <r>
    <x v="27"/>
    <s v="57f97f213346b7a0305c81fd70894a77ca35a886"/>
    <m/>
    <x v="0"/>
    <n v="31731"/>
    <x v="1"/>
  </r>
  <r>
    <x v="27"/>
    <m/>
    <m/>
    <x v="0"/>
    <n v="31731"/>
    <x v="1"/>
  </r>
  <r>
    <x v="27"/>
    <m/>
    <n v="0"/>
    <x v="51"/>
    <n v="31731"/>
    <x v="1"/>
  </r>
  <r>
    <x v="27"/>
    <m/>
    <n v="0.999"/>
    <x v="7"/>
    <n v="31731"/>
    <x v="252"/>
  </r>
  <r>
    <x v="27"/>
    <m/>
    <m/>
    <x v="0"/>
    <n v="31731"/>
    <x v="1"/>
  </r>
  <r>
    <x v="27"/>
    <s v="835a7cc8ea3c564d34876d20b90b37750d7e30c5"/>
    <m/>
    <x v="0"/>
    <n v="571"/>
    <x v="1"/>
  </r>
  <r>
    <x v="27"/>
    <m/>
    <m/>
    <x v="0"/>
    <n v="571"/>
    <x v="1"/>
  </r>
  <r>
    <x v="27"/>
    <m/>
    <n v="8.7999999999999995E-2"/>
    <x v="3"/>
    <n v="571"/>
    <x v="253"/>
  </r>
  <r>
    <x v="27"/>
    <m/>
    <n v="6.0999999999999999E-2"/>
    <x v="1"/>
    <n v="571"/>
    <x v="254"/>
  </r>
  <r>
    <x v="27"/>
    <m/>
    <n v="0.41099999999999998"/>
    <x v="43"/>
    <n v="571"/>
    <x v="255"/>
  </r>
  <r>
    <x v="27"/>
    <m/>
    <n v="0.02"/>
    <x v="52"/>
    <n v="571"/>
    <x v="256"/>
  </r>
  <r>
    <x v="27"/>
    <m/>
    <n v="0.41699999999999998"/>
    <x v="2"/>
    <n v="571"/>
    <x v="257"/>
  </r>
  <r>
    <x v="27"/>
    <m/>
    <m/>
    <x v="0"/>
    <n v="571"/>
    <x v="1"/>
  </r>
  <r>
    <x v="27"/>
    <s v="971bbb28a0c25ae26abe9da38e2b02b4cac36d9b"/>
    <m/>
    <x v="0"/>
    <n v="168"/>
    <x v="1"/>
  </r>
  <r>
    <x v="27"/>
    <m/>
    <m/>
    <x v="0"/>
    <n v="168"/>
    <x v="1"/>
  </r>
  <r>
    <x v="27"/>
    <m/>
    <n v="0.76800000000000002"/>
    <x v="18"/>
    <n v="168"/>
    <x v="258"/>
  </r>
  <r>
    <x v="27"/>
    <m/>
    <n v="0.219"/>
    <x v="34"/>
    <n v="168"/>
    <x v="259"/>
  </r>
  <r>
    <x v="27"/>
    <m/>
    <n v="1.2E-2"/>
    <x v="2"/>
    <n v="168"/>
    <x v="260"/>
  </r>
  <r>
    <x v="27"/>
    <m/>
    <m/>
    <x v="0"/>
    <n v="168"/>
    <x v="1"/>
  </r>
  <r>
    <x v="27"/>
    <s v="e200a2274f34ba016a123cc4bc943dfe22426e93"/>
    <m/>
    <x v="0"/>
    <n v="12"/>
    <x v="1"/>
  </r>
  <r>
    <x v="27"/>
    <m/>
    <m/>
    <x v="0"/>
    <n v="12"/>
    <x v="1"/>
  </r>
  <r>
    <x v="27"/>
    <m/>
    <n v="0.75900000000000001"/>
    <x v="1"/>
    <n v="12"/>
    <x v="261"/>
  </r>
  <r>
    <x v="27"/>
    <m/>
    <n v="0.24"/>
    <x v="10"/>
    <n v="12"/>
    <x v="262"/>
  </r>
  <r>
    <x v="27"/>
    <m/>
    <m/>
    <x v="0"/>
    <n v="12"/>
    <x v="1"/>
  </r>
  <r>
    <x v="27"/>
    <s v="cc2fbb1b84f935b47f4b771072f8157c14de62cc"/>
    <m/>
    <x v="0"/>
    <n v="4"/>
    <x v="1"/>
  </r>
  <r>
    <x v="27"/>
    <m/>
    <m/>
    <x v="0"/>
    <n v="4"/>
    <x v="1"/>
  </r>
  <r>
    <x v="27"/>
    <m/>
    <n v="1"/>
    <x v="3"/>
    <n v="4"/>
    <x v="3"/>
  </r>
  <r>
    <x v="27"/>
    <m/>
    <m/>
    <x v="0"/>
    <n v="4"/>
    <x v="1"/>
  </r>
  <r>
    <x v="27"/>
    <s v="a114bf7f701bb7358a6069ce56ec03236da79b89"/>
    <m/>
    <x v="0"/>
    <n v="7"/>
    <x v="1"/>
  </r>
  <r>
    <x v="27"/>
    <m/>
    <m/>
    <x v="0"/>
    <n v="7"/>
    <x v="1"/>
  </r>
  <r>
    <x v="27"/>
    <m/>
    <n v="1"/>
    <x v="25"/>
    <n v="7"/>
    <x v="93"/>
  </r>
  <r>
    <x v="27"/>
    <m/>
    <m/>
    <x v="0"/>
    <n v="7"/>
    <x v="1"/>
  </r>
  <r>
    <x v="27"/>
    <s v="4c1db9421bd72fdac754ae007e6197b42d9ed5c6"/>
    <m/>
    <x v="0"/>
    <n v="32"/>
    <x v="1"/>
  </r>
  <r>
    <x v="27"/>
    <m/>
    <m/>
    <x v="0"/>
    <n v="32"/>
    <x v="1"/>
  </r>
  <r>
    <x v="27"/>
    <m/>
    <n v="0.307"/>
    <x v="1"/>
    <n v="32"/>
    <x v="263"/>
  </r>
  <r>
    <x v="27"/>
    <m/>
    <n v="9.7000000000000003E-2"/>
    <x v="10"/>
    <n v="32"/>
    <x v="264"/>
  </r>
  <r>
    <x v="27"/>
    <m/>
    <n v="0.192"/>
    <x v="34"/>
    <n v="32"/>
    <x v="265"/>
  </r>
  <r>
    <x v="27"/>
    <m/>
    <n v="0.40200000000000002"/>
    <x v="2"/>
    <n v="32"/>
    <x v="266"/>
  </r>
  <r>
    <x v="27"/>
    <m/>
    <m/>
    <x v="0"/>
    <n v="32"/>
    <x v="1"/>
  </r>
  <r>
    <x v="27"/>
    <s v="db2875aee372ea08ed7b6e6ad91494b2df29154f"/>
    <m/>
    <x v="0"/>
    <n v="73"/>
    <x v="1"/>
  </r>
  <r>
    <x v="27"/>
    <m/>
    <m/>
    <x v="0"/>
    <n v="73"/>
    <x v="1"/>
  </r>
  <r>
    <x v="27"/>
    <m/>
    <n v="1"/>
    <x v="3"/>
    <n v="73"/>
    <x v="267"/>
  </r>
  <r>
    <x v="27"/>
    <m/>
    <m/>
    <x v="0"/>
    <n v="73"/>
    <x v="1"/>
  </r>
  <r>
    <x v="27"/>
    <s v="760c3976a86fe75e8c767625fb96af7b4e610a12"/>
    <m/>
    <x v="0"/>
    <n v="9"/>
    <x v="1"/>
  </r>
  <r>
    <x v="27"/>
    <m/>
    <m/>
    <x v="0"/>
    <n v="9"/>
    <x v="1"/>
  </r>
  <r>
    <x v="27"/>
    <m/>
    <n v="1"/>
    <x v="1"/>
    <n v="9"/>
    <x v="84"/>
  </r>
  <r>
    <x v="27"/>
    <m/>
    <m/>
    <x v="0"/>
    <n v="9"/>
    <x v="1"/>
  </r>
  <r>
    <x v="27"/>
    <s v="b0c31161d9fc58a18eaff398b48423b724b96a0e"/>
    <m/>
    <x v="0"/>
    <n v="64"/>
    <x v="1"/>
  </r>
  <r>
    <x v="27"/>
    <m/>
    <m/>
    <x v="0"/>
    <n v="64"/>
    <x v="1"/>
  </r>
  <r>
    <x v="27"/>
    <m/>
    <n v="0.46500000000000002"/>
    <x v="53"/>
    <n v="64"/>
    <x v="268"/>
  </r>
  <r>
    <x v="27"/>
    <m/>
    <n v="0.53400000000000003"/>
    <x v="8"/>
    <n v="64"/>
    <x v="269"/>
  </r>
  <r>
    <x v="27"/>
    <m/>
    <m/>
    <x v="0"/>
    <n v="64"/>
    <x v="1"/>
  </r>
  <r>
    <x v="27"/>
    <s v="d751c80fe2e4a7922129c5ef47a53b29b9eea728"/>
    <m/>
    <x v="0"/>
    <n v="138"/>
    <x v="1"/>
  </r>
  <r>
    <x v="27"/>
    <m/>
    <m/>
    <x v="0"/>
    <n v="138"/>
    <x v="1"/>
  </r>
  <r>
    <x v="27"/>
    <m/>
    <n v="1"/>
    <x v="8"/>
    <n v="138"/>
    <x v="270"/>
  </r>
  <r>
    <x v="27"/>
    <m/>
    <m/>
    <x v="0"/>
    <n v="138"/>
    <x v="1"/>
  </r>
  <r>
    <x v="27"/>
    <s v="295e4ae32d0b0ab80247ae98eb5adf16899a4513"/>
    <m/>
    <x v="0"/>
    <n v="2"/>
    <x v="1"/>
  </r>
  <r>
    <x v="27"/>
    <m/>
    <m/>
    <x v="0"/>
    <n v="2"/>
    <x v="1"/>
  </r>
  <r>
    <x v="27"/>
    <m/>
    <n v="1"/>
    <x v="1"/>
    <n v="2"/>
    <x v="5"/>
  </r>
  <r>
    <x v="27"/>
    <m/>
    <m/>
    <x v="0"/>
    <n v="2"/>
    <x v="1"/>
  </r>
  <r>
    <x v="27"/>
    <s v="c9794d1885cf1e847b9543912287acc41909dfab"/>
    <m/>
    <x v="0"/>
    <n v="7"/>
    <x v="1"/>
  </r>
  <r>
    <x v="27"/>
    <m/>
    <m/>
    <x v="0"/>
    <n v="7"/>
    <x v="1"/>
  </r>
  <r>
    <x v="27"/>
    <m/>
    <n v="1"/>
    <x v="1"/>
    <n v="7"/>
    <x v="93"/>
  </r>
  <r>
    <x v="28"/>
    <m/>
    <m/>
    <x v="0"/>
    <n v="7"/>
    <x v="1"/>
  </r>
  <r>
    <x v="28"/>
    <s v="ae59693a8b1f2ed6dbef552ed479671ba70cfc49"/>
    <m/>
    <x v="0"/>
    <n v="10"/>
    <x v="1"/>
  </r>
  <r>
    <x v="28"/>
    <m/>
    <m/>
    <x v="0"/>
    <n v="10"/>
    <x v="1"/>
  </r>
  <r>
    <x v="28"/>
    <m/>
    <n v="1"/>
    <x v="11"/>
    <n v="10"/>
    <x v="147"/>
  </r>
  <r>
    <x v="28"/>
    <m/>
    <m/>
    <x v="0"/>
    <n v="10"/>
    <x v="1"/>
  </r>
  <r>
    <x v="28"/>
    <s v="57be00c6bb250ffb98be5fd1ed86086b3cea7220"/>
    <m/>
    <x v="0"/>
    <n v="2"/>
    <x v="1"/>
  </r>
  <r>
    <x v="28"/>
    <m/>
    <m/>
    <x v="0"/>
    <n v="2"/>
    <x v="1"/>
  </r>
  <r>
    <x v="28"/>
    <m/>
    <n v="1"/>
    <x v="11"/>
    <n v="2"/>
    <x v="5"/>
  </r>
  <r>
    <x v="28"/>
    <m/>
    <m/>
    <x v="0"/>
    <n v="2"/>
    <x v="1"/>
  </r>
  <r>
    <x v="28"/>
    <s v="6c38102c43fe66faa5c282ac59c206f162ccc6ff"/>
    <m/>
    <x v="0"/>
    <n v="39"/>
    <x v="1"/>
  </r>
  <r>
    <x v="28"/>
    <m/>
    <m/>
    <x v="0"/>
    <n v="39"/>
    <x v="1"/>
  </r>
  <r>
    <x v="28"/>
    <m/>
    <n v="0.14599999999999999"/>
    <x v="47"/>
    <n v="39"/>
    <x v="271"/>
  </r>
  <r>
    <x v="28"/>
    <m/>
    <n v="2.8000000000000001E-2"/>
    <x v="54"/>
    <n v="39"/>
    <x v="272"/>
  </r>
  <r>
    <x v="28"/>
    <m/>
    <n v="0.82399999999999995"/>
    <x v="11"/>
    <n v="39"/>
    <x v="273"/>
  </r>
  <r>
    <x v="28"/>
    <m/>
    <m/>
    <x v="0"/>
    <n v="39"/>
    <x v="1"/>
  </r>
  <r>
    <x v="28"/>
    <s v="a574286b4f6d487bc18b214fba8aec5a0f64de66"/>
    <m/>
    <x v="0"/>
    <n v="98"/>
    <x v="1"/>
  </r>
  <r>
    <x v="28"/>
    <m/>
    <m/>
    <x v="0"/>
    <n v="98"/>
    <x v="1"/>
  </r>
  <r>
    <x v="28"/>
    <m/>
    <n v="1.4E-2"/>
    <x v="54"/>
    <n v="98"/>
    <x v="274"/>
  </r>
  <r>
    <x v="28"/>
    <m/>
    <n v="0.68500000000000005"/>
    <x v="32"/>
    <n v="98"/>
    <x v="275"/>
  </r>
  <r>
    <x v="28"/>
    <m/>
    <n v="0.3"/>
    <x v="25"/>
    <n v="98"/>
    <x v="276"/>
  </r>
  <r>
    <x v="28"/>
    <m/>
    <m/>
    <x v="0"/>
    <n v="98"/>
    <x v="1"/>
  </r>
  <r>
    <x v="28"/>
    <s v="3fe346dedc89c9d154b1de30d497ae0caa529ecc"/>
    <m/>
    <x v="0"/>
    <n v="125"/>
    <x v="1"/>
  </r>
  <r>
    <x v="28"/>
    <m/>
    <m/>
    <x v="0"/>
    <n v="125"/>
    <x v="1"/>
  </r>
  <r>
    <x v="28"/>
    <m/>
    <n v="1.4E-2"/>
    <x v="54"/>
    <n v="125"/>
    <x v="277"/>
  </r>
  <r>
    <x v="28"/>
    <m/>
    <n v="0.43099999999999999"/>
    <x v="29"/>
    <n v="125"/>
    <x v="278"/>
  </r>
  <r>
    <x v="28"/>
    <m/>
    <n v="0.55400000000000005"/>
    <x v="11"/>
    <n v="125"/>
    <x v="279"/>
  </r>
  <r>
    <x v="28"/>
    <m/>
    <m/>
    <x v="0"/>
    <n v="125"/>
    <x v="1"/>
  </r>
  <r>
    <x v="28"/>
    <s v="8d7e71c8c07ff15ece15d5494a77ed42fc309f11"/>
    <m/>
    <x v="0"/>
    <n v="87"/>
    <x v="1"/>
  </r>
  <r>
    <x v="28"/>
    <m/>
    <m/>
    <x v="0"/>
    <n v="87"/>
    <x v="1"/>
  </r>
  <r>
    <x v="28"/>
    <m/>
    <n v="0.63200000000000001"/>
    <x v="55"/>
    <n v="87"/>
    <x v="280"/>
  </r>
  <r>
    <x v="28"/>
    <m/>
    <n v="0.02"/>
    <x v="54"/>
    <n v="87"/>
    <x v="281"/>
  </r>
  <r>
    <x v="28"/>
    <m/>
    <n v="0.34699999999999998"/>
    <x v="11"/>
    <n v="87"/>
    <x v="282"/>
  </r>
  <r>
    <x v="28"/>
    <m/>
    <m/>
    <x v="0"/>
    <n v="87"/>
    <x v="1"/>
  </r>
  <r>
    <x v="28"/>
    <s v="6ddce18d5ac886e9dadefb009454d4c8f0d2f5ae"/>
    <m/>
    <x v="0"/>
    <n v="154"/>
    <x v="1"/>
  </r>
  <r>
    <x v="28"/>
    <m/>
    <m/>
    <x v="0"/>
    <n v="154"/>
    <x v="1"/>
  </r>
  <r>
    <x v="28"/>
    <m/>
    <n v="0.436"/>
    <x v="1"/>
    <n v="154"/>
    <x v="283"/>
  </r>
  <r>
    <x v="28"/>
    <m/>
    <n v="1.2E-2"/>
    <x v="54"/>
    <n v="154"/>
    <x v="284"/>
  </r>
  <r>
    <x v="28"/>
    <m/>
    <n v="0.55100000000000005"/>
    <x v="11"/>
    <n v="154"/>
    <x v="285"/>
  </r>
  <r>
    <x v="28"/>
    <m/>
    <m/>
    <x v="0"/>
    <n v="154"/>
    <x v="1"/>
  </r>
  <r>
    <x v="28"/>
    <s v="1c2ec3d69bbb5b6ae34f57abf1fabcaf32833a57"/>
    <m/>
    <x v="0"/>
    <n v="89"/>
    <x v="1"/>
  </r>
  <r>
    <x v="28"/>
    <m/>
    <m/>
    <x v="0"/>
    <n v="89"/>
    <x v="1"/>
  </r>
  <r>
    <x v="28"/>
    <m/>
    <n v="0.02"/>
    <x v="54"/>
    <n v="89"/>
    <x v="286"/>
  </r>
  <r>
    <x v="28"/>
    <m/>
    <n v="0.26300000000000001"/>
    <x v="32"/>
    <n v="89"/>
    <x v="287"/>
  </r>
  <r>
    <x v="28"/>
    <m/>
    <n v="0.71599999999999997"/>
    <x v="11"/>
    <n v="89"/>
    <x v="288"/>
  </r>
  <r>
    <x v="28"/>
    <m/>
    <m/>
    <x v="0"/>
    <n v="89"/>
    <x v="1"/>
  </r>
  <r>
    <x v="28"/>
    <s v="3973a76ece2b85b8258831ae7dae97e8e3da8eec"/>
    <m/>
    <x v="0"/>
    <n v="128"/>
    <x v="1"/>
  </r>
  <r>
    <x v="28"/>
    <m/>
    <m/>
    <x v="0"/>
    <n v="128"/>
    <x v="1"/>
  </r>
  <r>
    <x v="28"/>
    <m/>
    <n v="1.4E-2"/>
    <x v="54"/>
    <n v="128"/>
    <x v="289"/>
  </r>
  <r>
    <x v="28"/>
    <m/>
    <n v="0.45800000000000002"/>
    <x v="32"/>
    <n v="128"/>
    <x v="290"/>
  </r>
  <r>
    <x v="28"/>
    <m/>
    <n v="0.52700000000000002"/>
    <x v="11"/>
    <n v="128"/>
    <x v="291"/>
  </r>
  <r>
    <x v="28"/>
    <m/>
    <m/>
    <x v="0"/>
    <n v="128"/>
    <x v="1"/>
  </r>
  <r>
    <x v="28"/>
    <s v="0c9df5cebac7a7a9f7a7e5c296af054cc71d20bd"/>
    <m/>
    <x v="0"/>
    <n v="49"/>
    <x v="1"/>
  </r>
  <r>
    <x v="28"/>
    <m/>
    <m/>
    <x v="0"/>
    <n v="49"/>
    <x v="1"/>
  </r>
  <r>
    <x v="28"/>
    <m/>
    <n v="0.10199999999999999"/>
    <x v="11"/>
    <n v="49"/>
    <x v="292"/>
  </r>
  <r>
    <x v="28"/>
    <m/>
    <n v="0.10199999999999999"/>
    <x v="25"/>
    <n v="49"/>
    <x v="292"/>
  </r>
  <r>
    <x v="28"/>
    <m/>
    <n v="0.79500000000000004"/>
    <x v="17"/>
    <n v="49"/>
    <x v="293"/>
  </r>
  <r>
    <x v="28"/>
    <m/>
    <m/>
    <x v="0"/>
    <n v="49"/>
    <x v="1"/>
  </r>
  <r>
    <x v="28"/>
    <s v="064fcf3fec061e0f3493f813016ee96a3668d14d"/>
    <m/>
    <x v="0"/>
    <n v="59"/>
    <x v="1"/>
  </r>
  <r>
    <x v="28"/>
    <m/>
    <m/>
    <x v="0"/>
    <n v="59"/>
    <x v="1"/>
  </r>
  <r>
    <x v="28"/>
    <m/>
    <n v="0.46"/>
    <x v="1"/>
    <n v="59"/>
    <x v="294"/>
  </r>
  <r>
    <x v="28"/>
    <m/>
    <n v="0.53900000000000003"/>
    <x v="11"/>
    <n v="59"/>
    <x v="295"/>
  </r>
  <r>
    <x v="28"/>
    <m/>
    <m/>
    <x v="0"/>
    <n v="59"/>
    <x v="1"/>
  </r>
  <r>
    <x v="28"/>
    <s v="41d6c151f40d40ef0673bb4e5e28d8e9c15e3cc0"/>
    <m/>
    <x v="0"/>
    <n v="227"/>
    <x v="1"/>
  </r>
  <r>
    <x v="28"/>
    <m/>
    <m/>
    <x v="0"/>
    <n v="227"/>
    <x v="1"/>
  </r>
  <r>
    <x v="28"/>
    <m/>
    <n v="0.439"/>
    <x v="1"/>
    <n v="227"/>
    <x v="296"/>
  </r>
  <r>
    <x v="28"/>
    <m/>
    <n v="8.0000000000000002E-3"/>
    <x v="54"/>
    <n v="227"/>
    <x v="297"/>
  </r>
  <r>
    <x v="28"/>
    <m/>
    <n v="0.55200000000000005"/>
    <x v="11"/>
    <n v="227"/>
    <x v="298"/>
  </r>
  <r>
    <x v="28"/>
    <m/>
    <m/>
    <x v="0"/>
    <n v="227"/>
    <x v="1"/>
  </r>
  <r>
    <x v="28"/>
    <s v="9f0e88d0a4c00c125ce52d3954503dd1c91eae7c"/>
    <m/>
    <x v="0"/>
    <n v="65"/>
    <x v="1"/>
  </r>
  <r>
    <x v="28"/>
    <m/>
    <m/>
    <x v="0"/>
    <n v="65"/>
    <x v="1"/>
  </r>
  <r>
    <x v="28"/>
    <m/>
    <n v="0.54500000000000004"/>
    <x v="1"/>
    <n v="65"/>
    <x v="299"/>
  </r>
  <r>
    <x v="28"/>
    <m/>
    <n v="0.05"/>
    <x v="54"/>
    <n v="65"/>
    <x v="300"/>
  </r>
  <r>
    <x v="28"/>
    <m/>
    <n v="0.40400000000000003"/>
    <x v="11"/>
    <n v="65"/>
    <x v="301"/>
  </r>
  <r>
    <x v="28"/>
    <m/>
    <m/>
    <x v="0"/>
    <n v="65"/>
    <x v="1"/>
  </r>
  <r>
    <x v="28"/>
    <s v="c5f52ad447f5ae0c1c577c270bff91c5af0d3436"/>
    <m/>
    <x v="0"/>
    <n v="82"/>
    <x v="1"/>
  </r>
  <r>
    <x v="28"/>
    <m/>
    <m/>
    <x v="0"/>
    <n v="82"/>
    <x v="1"/>
  </r>
  <r>
    <x v="28"/>
    <m/>
    <n v="0.70599999999999996"/>
    <x v="55"/>
    <n v="82"/>
    <x v="302"/>
  </r>
  <r>
    <x v="28"/>
    <m/>
    <n v="2.4E-2"/>
    <x v="54"/>
    <n v="82"/>
    <x v="303"/>
  </r>
  <r>
    <x v="28"/>
    <m/>
    <n v="0.26800000000000002"/>
    <x v="11"/>
    <n v="82"/>
    <x v="304"/>
  </r>
  <r>
    <x v="28"/>
    <m/>
    <m/>
    <x v="0"/>
    <n v="82"/>
    <x v="1"/>
  </r>
  <r>
    <x v="28"/>
    <s v="0a6b69f8b24b474749f5d4227d64ccb034229739"/>
    <m/>
    <x v="0"/>
    <n v="262"/>
    <x v="1"/>
  </r>
  <r>
    <x v="28"/>
    <m/>
    <m/>
    <x v="0"/>
    <n v="262"/>
    <x v="1"/>
  </r>
  <r>
    <x v="28"/>
    <m/>
    <n v="0.26700000000000002"/>
    <x v="1"/>
    <n v="262"/>
    <x v="305"/>
  </r>
  <r>
    <x v="28"/>
    <m/>
    <n v="1.0999999999999999E-2"/>
    <x v="54"/>
    <n v="262"/>
    <x v="306"/>
  </r>
  <r>
    <x v="28"/>
    <m/>
    <n v="0.63"/>
    <x v="11"/>
    <n v="262"/>
    <x v="307"/>
  </r>
  <r>
    <x v="28"/>
    <m/>
    <n v="8.8999999999999996E-2"/>
    <x v="25"/>
    <n v="262"/>
    <x v="308"/>
  </r>
  <r>
    <x v="28"/>
    <m/>
    <m/>
    <x v="0"/>
    <n v="262"/>
    <x v="1"/>
  </r>
  <r>
    <x v="28"/>
    <s v="cbdf562d57b8419aaea83c26effbba14652ea7b3"/>
    <m/>
    <x v="0"/>
    <n v="114"/>
    <x v="1"/>
  </r>
  <r>
    <x v="28"/>
    <m/>
    <m/>
    <x v="0"/>
    <n v="114"/>
    <x v="1"/>
  </r>
  <r>
    <x v="28"/>
    <m/>
    <n v="0.52900000000000003"/>
    <x v="47"/>
    <n v="114"/>
    <x v="309"/>
  </r>
  <r>
    <x v="28"/>
    <m/>
    <n v="1.7000000000000001E-2"/>
    <x v="54"/>
    <n v="114"/>
    <x v="310"/>
  </r>
  <r>
    <x v="28"/>
    <m/>
    <n v="0.45200000000000001"/>
    <x v="11"/>
    <n v="114"/>
    <x v="311"/>
  </r>
  <r>
    <x v="28"/>
    <m/>
    <m/>
    <x v="0"/>
    <n v="114"/>
    <x v="1"/>
  </r>
  <r>
    <x v="28"/>
    <s v="9265798fae9f784bff50755260c9536e15ceb7d7"/>
    <m/>
    <x v="0"/>
    <n v="8"/>
    <x v="1"/>
  </r>
  <r>
    <x v="28"/>
    <m/>
    <m/>
    <x v="0"/>
    <n v="8"/>
    <x v="1"/>
  </r>
  <r>
    <x v="28"/>
    <m/>
    <n v="1"/>
    <x v="25"/>
    <n v="8"/>
    <x v="83"/>
  </r>
  <r>
    <x v="28"/>
    <m/>
    <m/>
    <x v="0"/>
    <n v="8"/>
    <x v="1"/>
  </r>
  <r>
    <x v="28"/>
    <s v="086c91313022d75c4ba6a8ee4655c61c84ed2590"/>
    <m/>
    <x v="0"/>
    <n v="200"/>
    <x v="1"/>
  </r>
  <r>
    <x v="28"/>
    <m/>
    <m/>
    <x v="0"/>
    <n v="200"/>
    <x v="1"/>
  </r>
  <r>
    <x v="28"/>
    <m/>
    <n v="0.34399999999999997"/>
    <x v="1"/>
    <n v="200"/>
    <x v="312"/>
  </r>
  <r>
    <x v="28"/>
    <m/>
    <n v="8.9999999999999993E-3"/>
    <x v="54"/>
    <n v="200"/>
    <x v="313"/>
  </r>
  <r>
    <x v="28"/>
    <m/>
    <n v="0.432"/>
    <x v="11"/>
    <n v="200"/>
    <x v="314"/>
  </r>
  <r>
    <x v="28"/>
    <m/>
    <n v="0.214"/>
    <x v="25"/>
    <n v="200"/>
    <x v="315"/>
  </r>
  <r>
    <x v="28"/>
    <m/>
    <m/>
    <x v="0"/>
    <n v="200"/>
    <x v="1"/>
  </r>
  <r>
    <x v="28"/>
    <s v="113d4a9e3d22f6d81e29252ea8170d5f48ad3c5d"/>
    <m/>
    <x v="0"/>
    <n v="23"/>
    <x v="1"/>
  </r>
  <r>
    <x v="28"/>
    <m/>
    <m/>
    <x v="0"/>
    <n v="23"/>
    <x v="1"/>
  </r>
  <r>
    <x v="28"/>
    <m/>
    <n v="0.371"/>
    <x v="11"/>
    <n v="23"/>
    <x v="316"/>
  </r>
  <r>
    <x v="28"/>
    <m/>
    <n v="0.628"/>
    <x v="56"/>
    <n v="23"/>
    <x v="317"/>
  </r>
  <r>
    <x v="28"/>
    <m/>
    <m/>
    <x v="0"/>
    <n v="23"/>
    <x v="1"/>
  </r>
  <r>
    <x v="28"/>
    <s v="17882d68d1ee00e75e545abe65bda1b18876ef21"/>
    <m/>
    <x v="0"/>
    <n v="273"/>
    <x v="1"/>
  </r>
  <r>
    <x v="28"/>
    <m/>
    <m/>
    <x v="0"/>
    <n v="273"/>
    <x v="1"/>
  </r>
  <r>
    <x v="28"/>
    <m/>
    <n v="0.42799999999999999"/>
    <x v="51"/>
    <n v="273"/>
    <x v="318"/>
  </r>
  <r>
    <x v="28"/>
    <m/>
    <n v="8.9999999999999993E-3"/>
    <x v="54"/>
    <n v="273"/>
    <x v="319"/>
  </r>
  <r>
    <x v="28"/>
    <m/>
    <n v="0.45600000000000002"/>
    <x v="11"/>
    <n v="273"/>
    <x v="320"/>
  </r>
  <r>
    <x v="28"/>
    <m/>
    <n v="0.105"/>
    <x v="56"/>
    <n v="273"/>
    <x v="321"/>
  </r>
  <r>
    <x v="28"/>
    <m/>
    <m/>
    <x v="0"/>
    <n v="273"/>
    <x v="1"/>
  </r>
  <r>
    <x v="28"/>
    <s v="997eedb2565ac005a7c489d9234813de8b27bc2f"/>
    <m/>
    <x v="0"/>
    <n v="5"/>
    <x v="1"/>
  </r>
  <r>
    <x v="28"/>
    <m/>
    <m/>
    <x v="0"/>
    <n v="5"/>
    <x v="1"/>
  </r>
  <r>
    <x v="28"/>
    <m/>
    <n v="1"/>
    <x v="11"/>
    <n v="5"/>
    <x v="85"/>
  </r>
  <r>
    <x v="28"/>
    <m/>
    <m/>
    <x v="0"/>
    <n v="5"/>
    <x v="1"/>
  </r>
  <r>
    <x v="28"/>
    <s v="67fcecca64281afcefce51c61a1f08699145fc56"/>
    <m/>
    <x v="0"/>
    <n v="6"/>
    <x v="1"/>
  </r>
  <r>
    <x v="28"/>
    <m/>
    <m/>
    <x v="0"/>
    <n v="6"/>
    <x v="1"/>
  </r>
  <r>
    <x v="28"/>
    <m/>
    <n v="1"/>
    <x v="56"/>
    <n v="6"/>
    <x v="141"/>
  </r>
  <r>
    <x v="28"/>
    <m/>
    <m/>
    <x v="0"/>
    <n v="6"/>
    <x v="1"/>
  </r>
  <r>
    <x v="28"/>
    <s v="2ab0b308b4d1c045aad6d43faf77a5584892f8da"/>
    <m/>
    <x v="0"/>
    <n v="2"/>
    <x v="1"/>
  </r>
  <r>
    <x v="28"/>
    <m/>
    <m/>
    <x v="0"/>
    <n v="2"/>
    <x v="1"/>
  </r>
  <r>
    <x v="28"/>
    <m/>
    <n v="1"/>
    <x v="2"/>
    <n v="2"/>
    <x v="5"/>
  </r>
  <r>
    <x v="28"/>
    <m/>
    <m/>
    <x v="0"/>
    <n v="2"/>
    <x v="1"/>
  </r>
  <r>
    <x v="28"/>
    <s v="93f3f1b5028c52cdaff5974bf39858ae5e066d5e"/>
    <m/>
    <x v="0"/>
    <n v="2"/>
    <x v="1"/>
  </r>
  <r>
    <x v="28"/>
    <m/>
    <m/>
    <x v="0"/>
    <n v="2"/>
    <x v="1"/>
  </r>
  <r>
    <x v="28"/>
    <m/>
    <n v="1"/>
    <x v="11"/>
    <n v="2"/>
    <x v="5"/>
  </r>
  <r>
    <x v="28"/>
    <m/>
    <m/>
    <x v="0"/>
    <n v="2"/>
    <x v="1"/>
  </r>
  <r>
    <x v="28"/>
    <s v="6816eddd30a0015f1eadb1bb48dff2f10cac187c"/>
    <m/>
    <x v="0"/>
    <n v="326"/>
    <x v="1"/>
  </r>
  <r>
    <x v="28"/>
    <m/>
    <m/>
    <x v="0"/>
    <n v="326"/>
    <x v="1"/>
  </r>
  <r>
    <x v="28"/>
    <m/>
    <n v="1"/>
    <x v="47"/>
    <n v="326"/>
    <x v="322"/>
  </r>
  <r>
    <x v="28"/>
    <m/>
    <m/>
    <x v="0"/>
    <n v="326"/>
    <x v="1"/>
  </r>
  <r>
    <x v="28"/>
    <s v="8ff46a852e18f41161a0061d3dd810fd2468d535"/>
    <m/>
    <x v="0"/>
    <n v="85"/>
    <x v="1"/>
  </r>
  <r>
    <x v="28"/>
    <m/>
    <m/>
    <x v="0"/>
    <n v="85"/>
    <x v="1"/>
  </r>
  <r>
    <x v="28"/>
    <m/>
    <n v="1"/>
    <x v="11"/>
    <n v="85"/>
    <x v="64"/>
  </r>
  <r>
    <x v="28"/>
    <m/>
    <m/>
    <x v="0"/>
    <n v="85"/>
    <x v="1"/>
  </r>
  <r>
    <x v="28"/>
    <s v="db6f4c6227581996ecba987be21912ed0824592c"/>
    <m/>
    <x v="0"/>
    <n v="24"/>
    <x v="1"/>
  </r>
  <r>
    <x v="28"/>
    <m/>
    <m/>
    <x v="0"/>
    <n v="24"/>
    <x v="1"/>
  </r>
  <r>
    <x v="28"/>
    <m/>
    <n v="1"/>
    <x v="11"/>
    <n v="24"/>
    <x v="60"/>
  </r>
  <r>
    <x v="29"/>
    <m/>
    <m/>
    <x v="0"/>
    <n v="24"/>
    <x v="1"/>
  </r>
  <r>
    <x v="29"/>
    <s v="ec89a420a86c3c918f4bd634fc2134db0a9eb154"/>
    <m/>
    <x v="0"/>
    <n v="205"/>
    <x v="1"/>
  </r>
  <r>
    <x v="29"/>
    <m/>
    <m/>
    <x v="0"/>
    <n v="205"/>
    <x v="1"/>
  </r>
  <r>
    <x v="29"/>
    <m/>
    <n v="0.19600000000000001"/>
    <x v="1"/>
    <n v="205"/>
    <x v="323"/>
  </r>
  <r>
    <x v="29"/>
    <m/>
    <n v="0.77"/>
    <x v="50"/>
    <n v="205"/>
    <x v="324"/>
  </r>
  <r>
    <x v="29"/>
    <m/>
    <n v="3.2000000000000001E-2"/>
    <x v="57"/>
    <n v="205"/>
    <x v="325"/>
  </r>
  <r>
    <x v="29"/>
    <m/>
    <m/>
    <x v="0"/>
    <n v="205"/>
    <x v="1"/>
  </r>
  <r>
    <x v="29"/>
    <s v="b47447b17e4b9b04d06b663c0c9e81dcd949c530"/>
    <m/>
    <x v="0"/>
    <n v="200"/>
    <x v="1"/>
  </r>
  <r>
    <x v="29"/>
    <m/>
    <m/>
    <x v="0"/>
    <n v="200"/>
    <x v="1"/>
  </r>
  <r>
    <x v="29"/>
    <m/>
    <n v="0.20300000000000001"/>
    <x v="1"/>
    <n v="200"/>
    <x v="326"/>
  </r>
  <r>
    <x v="29"/>
    <m/>
    <n v="0.79600000000000004"/>
    <x v="50"/>
    <n v="200"/>
    <x v="327"/>
  </r>
  <r>
    <x v="29"/>
    <m/>
    <m/>
    <x v="0"/>
    <n v="200"/>
    <x v="1"/>
  </r>
  <r>
    <x v="29"/>
    <s v="6412fa7eca5c834f29490ab6cdd1cb13b3d99c97"/>
    <m/>
    <x v="0"/>
    <n v="150"/>
    <x v="1"/>
  </r>
  <r>
    <x v="29"/>
    <m/>
    <m/>
    <x v="0"/>
    <n v="150"/>
    <x v="1"/>
  </r>
  <r>
    <x v="29"/>
    <m/>
    <n v="1"/>
    <x v="1"/>
    <n v="150"/>
    <x v="328"/>
  </r>
  <r>
    <x v="29"/>
    <m/>
    <m/>
    <x v="0"/>
    <n v="150"/>
    <x v="1"/>
  </r>
  <r>
    <x v="29"/>
    <s v="2850ecc726d6ef33ff4284e1ce0378fb42d3b854"/>
    <m/>
    <x v="0"/>
    <n v="200"/>
    <x v="1"/>
  </r>
  <r>
    <x v="29"/>
    <m/>
    <m/>
    <x v="0"/>
    <n v="200"/>
    <x v="1"/>
  </r>
  <r>
    <x v="29"/>
    <m/>
    <n v="0.20300000000000001"/>
    <x v="1"/>
    <n v="200"/>
    <x v="326"/>
  </r>
  <r>
    <x v="29"/>
    <m/>
    <n v="0.79600000000000004"/>
    <x v="50"/>
    <n v="200"/>
    <x v="327"/>
  </r>
  <r>
    <x v="29"/>
    <m/>
    <m/>
    <x v="0"/>
    <n v="200"/>
    <x v="1"/>
  </r>
  <r>
    <x v="29"/>
    <s v="c6be2fcd03d979cdff8c555166c0aece809f63bd"/>
    <m/>
    <x v="0"/>
    <n v="4"/>
    <x v="1"/>
  </r>
  <r>
    <x v="29"/>
    <m/>
    <m/>
    <x v="0"/>
    <n v="4"/>
    <x v="1"/>
  </r>
  <r>
    <x v="29"/>
    <m/>
    <n v="1"/>
    <x v="32"/>
    <n v="4"/>
    <x v="3"/>
  </r>
  <r>
    <x v="29"/>
    <m/>
    <m/>
    <x v="0"/>
    <n v="4"/>
    <x v="1"/>
  </r>
  <r>
    <x v="29"/>
    <s v="ecb7f241ec7dc6739a582dcd011a7e9264734c56"/>
    <m/>
    <x v="0"/>
    <n v="35"/>
    <x v="1"/>
  </r>
  <r>
    <x v="29"/>
    <m/>
    <m/>
    <x v="0"/>
    <n v="35"/>
    <x v="1"/>
  </r>
  <r>
    <x v="29"/>
    <m/>
    <n v="1"/>
    <x v="1"/>
    <n v="35"/>
    <x v="6"/>
  </r>
  <r>
    <x v="29"/>
    <m/>
    <m/>
    <x v="0"/>
    <n v="35"/>
    <x v="1"/>
  </r>
  <r>
    <x v="29"/>
    <s v="04bb7c24cd09fd54470734f12fcd045f091d1314"/>
    <m/>
    <x v="0"/>
    <n v="3"/>
    <x v="1"/>
  </r>
  <r>
    <x v="29"/>
    <m/>
    <m/>
    <x v="0"/>
    <n v="3"/>
    <x v="1"/>
  </r>
  <r>
    <x v="29"/>
    <m/>
    <n v="1"/>
    <x v="20"/>
    <n v="3"/>
    <x v="154"/>
  </r>
  <r>
    <x v="29"/>
    <m/>
    <m/>
    <x v="0"/>
    <n v="3"/>
    <x v="1"/>
  </r>
  <r>
    <x v="29"/>
    <s v="75927c64f1d48c2774d825858e8832f56f7e15cf"/>
    <m/>
    <x v="0"/>
    <n v="67"/>
    <x v="1"/>
  </r>
  <r>
    <x v="29"/>
    <m/>
    <m/>
    <x v="0"/>
    <n v="67"/>
    <x v="1"/>
  </r>
  <r>
    <x v="29"/>
    <m/>
    <n v="0.755"/>
    <x v="30"/>
    <n v="67"/>
    <x v="329"/>
  </r>
  <r>
    <x v="29"/>
    <m/>
    <n v="0.24399999999999999"/>
    <x v="34"/>
    <n v="67"/>
    <x v="330"/>
  </r>
  <r>
    <x v="29"/>
    <m/>
    <m/>
    <x v="0"/>
    <n v="67"/>
    <x v="1"/>
  </r>
  <r>
    <x v="29"/>
    <s v="27afe048247d1ca3d32858bd9047fc92e97efea8"/>
    <m/>
    <x v="0"/>
    <n v="1"/>
    <x v="1"/>
  </r>
  <r>
    <x v="29"/>
    <m/>
    <m/>
    <x v="0"/>
    <n v="1"/>
    <x v="1"/>
  </r>
  <r>
    <x v="29"/>
    <m/>
    <n v="1"/>
    <x v="34"/>
    <n v="1"/>
    <x v="2"/>
  </r>
  <r>
    <x v="29"/>
    <m/>
    <m/>
    <x v="0"/>
    <n v="1"/>
    <x v="1"/>
  </r>
  <r>
    <x v="29"/>
    <s v="629de3b0f493ad7517b2aecd6ec616df015f53dc"/>
    <m/>
    <x v="0"/>
    <n v="7"/>
    <x v="1"/>
  </r>
  <r>
    <x v="29"/>
    <m/>
    <m/>
    <x v="0"/>
    <n v="7"/>
    <x v="1"/>
  </r>
  <r>
    <x v="29"/>
    <m/>
    <n v="1"/>
    <x v="25"/>
    <n v="7"/>
    <x v="93"/>
  </r>
  <r>
    <x v="29"/>
    <m/>
    <m/>
    <x v="0"/>
    <n v="7"/>
    <x v="1"/>
  </r>
  <r>
    <x v="29"/>
    <s v="93d8befdbac74fb965faa4d3a8ae3e60d5a7a5b9"/>
    <m/>
    <x v="0"/>
    <n v="11572"/>
    <x v="1"/>
  </r>
  <r>
    <x v="29"/>
    <m/>
    <m/>
    <x v="0"/>
    <n v="11572"/>
    <x v="1"/>
  </r>
  <r>
    <x v="29"/>
    <m/>
    <n v="1"/>
    <x v="7"/>
    <n v="11572"/>
    <x v="331"/>
  </r>
  <r>
    <x v="29"/>
    <m/>
    <m/>
    <x v="0"/>
    <n v="11572"/>
    <x v="1"/>
  </r>
  <r>
    <x v="29"/>
    <s v="3660343e0b4627d2fee4afb89b74d32644d16d18"/>
    <m/>
    <x v="0"/>
    <n v="23506"/>
    <x v="1"/>
  </r>
  <r>
    <x v="29"/>
    <m/>
    <m/>
    <x v="0"/>
    <n v="23506"/>
    <x v="1"/>
  </r>
  <r>
    <x v="29"/>
    <m/>
    <n v="0.496"/>
    <x v="1"/>
    <n v="23506"/>
    <x v="332"/>
  </r>
  <r>
    <x v="29"/>
    <m/>
    <n v="7.0000000000000001E-3"/>
    <x v="20"/>
    <n v="23506"/>
    <x v="333"/>
  </r>
  <r>
    <x v="29"/>
    <m/>
    <n v="0.496"/>
    <x v="7"/>
    <n v="23506"/>
    <x v="332"/>
  </r>
  <r>
    <x v="30"/>
    <m/>
    <m/>
    <x v="0"/>
    <n v="23506"/>
    <x v="1"/>
  </r>
  <r>
    <x v="30"/>
    <s v="fd1ac5955a4f2d4d0c74ab3e88d4b49169973b11"/>
    <m/>
    <x v="0"/>
    <n v="7"/>
    <x v="1"/>
  </r>
  <r>
    <x v="30"/>
    <m/>
    <m/>
    <x v="0"/>
    <n v="7"/>
    <x v="1"/>
  </r>
  <r>
    <x v="30"/>
    <m/>
    <n v="1"/>
    <x v="2"/>
    <n v="7"/>
    <x v="93"/>
  </r>
  <r>
    <x v="30"/>
    <m/>
    <m/>
    <x v="0"/>
    <n v="7"/>
    <x v="1"/>
  </r>
  <r>
    <x v="30"/>
    <s v="9d359723b373e6ca31bbd353f5d3add44777c9a3"/>
    <m/>
    <x v="0"/>
    <n v="3"/>
    <x v="1"/>
  </r>
  <r>
    <x v="30"/>
    <m/>
    <m/>
    <x v="0"/>
    <n v="3"/>
    <x v="1"/>
  </r>
  <r>
    <x v="30"/>
    <m/>
    <n v="1"/>
    <x v="1"/>
    <n v="3"/>
    <x v="154"/>
  </r>
  <r>
    <x v="30"/>
    <m/>
    <m/>
    <x v="0"/>
    <n v="3"/>
    <x v="1"/>
  </r>
  <r>
    <x v="30"/>
    <s v="47ce3aebb48d9b9191584e3173774e29a0a3808c"/>
    <m/>
    <x v="0"/>
    <n v="28"/>
    <x v="1"/>
  </r>
  <r>
    <x v="30"/>
    <m/>
    <m/>
    <x v="0"/>
    <n v="28"/>
    <x v="1"/>
  </r>
  <r>
    <x v="30"/>
    <m/>
    <n v="1"/>
    <x v="37"/>
    <n v="28"/>
    <x v="334"/>
  </r>
  <r>
    <x v="30"/>
    <m/>
    <m/>
    <x v="0"/>
    <n v="28"/>
    <x v="1"/>
  </r>
  <r>
    <x v="30"/>
    <s v="298470d138e0596c0f61fff46cbada3bf402a846"/>
    <m/>
    <x v="0"/>
    <n v="7"/>
    <x v="1"/>
  </r>
  <r>
    <x v="30"/>
    <m/>
    <m/>
    <x v="0"/>
    <n v="7"/>
    <x v="1"/>
  </r>
  <r>
    <x v="30"/>
    <m/>
    <n v="0.193"/>
    <x v="9"/>
    <n v="7"/>
    <x v="335"/>
  </r>
  <r>
    <x v="30"/>
    <m/>
    <n v="0.80600000000000005"/>
    <x v="2"/>
    <n v="7"/>
    <x v="336"/>
  </r>
  <r>
    <x v="30"/>
    <m/>
    <m/>
    <x v="0"/>
    <n v="7"/>
    <x v="1"/>
  </r>
  <r>
    <x v="30"/>
    <s v="689e23eace05079e4db58ea92caff2aafb1c75db"/>
    <m/>
    <x v="0"/>
    <n v="3"/>
    <x v="1"/>
  </r>
  <r>
    <x v="30"/>
    <m/>
    <m/>
    <x v="0"/>
    <n v="3"/>
    <x v="1"/>
  </r>
  <r>
    <x v="30"/>
    <m/>
    <n v="1"/>
    <x v="7"/>
    <n v="3"/>
    <x v="154"/>
  </r>
  <r>
    <x v="30"/>
    <m/>
    <m/>
    <x v="0"/>
    <n v="3"/>
    <x v="1"/>
  </r>
  <r>
    <x v="30"/>
    <s v="1083f8dec3870477407396b307aa426908491aef"/>
    <m/>
    <x v="0"/>
    <n v="27"/>
    <x v="1"/>
  </r>
  <r>
    <x v="30"/>
    <m/>
    <m/>
    <x v="0"/>
    <n v="27"/>
    <x v="1"/>
  </r>
  <r>
    <x v="30"/>
    <m/>
    <n v="1"/>
    <x v="9"/>
    <n v="27"/>
    <x v="177"/>
  </r>
  <r>
    <x v="30"/>
    <m/>
    <m/>
    <x v="0"/>
    <n v="27"/>
    <x v="1"/>
  </r>
  <r>
    <x v="30"/>
    <s v="c6bef666334edc794e71ef9ddbbe4cca35fb4da9"/>
    <m/>
    <x v="0"/>
    <n v="7"/>
    <x v="1"/>
  </r>
  <r>
    <x v="30"/>
    <m/>
    <m/>
    <x v="0"/>
    <n v="7"/>
    <x v="1"/>
  </r>
  <r>
    <x v="30"/>
    <m/>
    <n v="1"/>
    <x v="2"/>
    <n v="7"/>
    <x v="93"/>
  </r>
  <r>
    <x v="30"/>
    <m/>
    <m/>
    <x v="0"/>
    <n v="7"/>
    <x v="1"/>
  </r>
  <r>
    <x v="30"/>
    <s v="31332f83af8f33d21f34b0972ca0438e5a4db94c"/>
    <m/>
    <x v="0"/>
    <n v="1"/>
    <x v="1"/>
  </r>
  <r>
    <x v="30"/>
    <m/>
    <m/>
    <x v="0"/>
    <n v="1"/>
    <x v="1"/>
  </r>
  <r>
    <x v="30"/>
    <m/>
    <n v="1"/>
    <x v="3"/>
    <n v="1"/>
    <x v="2"/>
  </r>
  <r>
    <x v="30"/>
    <m/>
    <m/>
    <x v="0"/>
    <n v="1"/>
    <x v="1"/>
  </r>
  <r>
    <x v="30"/>
    <s v="169da10f6c36eeed1655c897612f1ace16114257"/>
    <m/>
    <x v="0"/>
    <n v="19"/>
    <x v="1"/>
  </r>
  <r>
    <x v="30"/>
    <m/>
    <m/>
    <x v="0"/>
    <n v="19"/>
    <x v="1"/>
  </r>
  <r>
    <x v="30"/>
    <m/>
    <n v="1"/>
    <x v="25"/>
    <n v="19"/>
    <x v="337"/>
  </r>
  <r>
    <x v="30"/>
    <m/>
    <m/>
    <x v="0"/>
    <n v="19"/>
    <x v="1"/>
  </r>
  <r>
    <x v="30"/>
    <s v="a21a6a47fab341155a08bf0505c86f5ac520379b"/>
    <m/>
    <x v="0"/>
    <n v="7"/>
    <x v="1"/>
  </r>
  <r>
    <x v="30"/>
    <m/>
    <m/>
    <x v="0"/>
    <n v="7"/>
    <x v="1"/>
  </r>
  <r>
    <x v="30"/>
    <m/>
    <n v="1"/>
    <x v="2"/>
    <n v="7"/>
    <x v="93"/>
  </r>
  <r>
    <x v="30"/>
    <m/>
    <m/>
    <x v="0"/>
    <n v="7"/>
    <x v="1"/>
  </r>
  <r>
    <x v="30"/>
    <s v="7700d67c74e66dcea25de69051df23185461a4ec"/>
    <m/>
    <x v="0"/>
    <n v="23"/>
    <x v="1"/>
  </r>
  <r>
    <x v="30"/>
    <m/>
    <m/>
    <x v="0"/>
    <n v="23"/>
    <x v="1"/>
  </r>
  <r>
    <x v="30"/>
    <m/>
    <n v="0.94499999999999995"/>
    <x v="58"/>
    <n v="23"/>
    <x v="338"/>
  </r>
  <r>
    <x v="30"/>
    <m/>
    <n v="5.3999999999999999E-2"/>
    <x v="16"/>
    <n v="23"/>
    <x v="339"/>
  </r>
  <r>
    <x v="30"/>
    <m/>
    <m/>
    <x v="0"/>
    <n v="23"/>
    <x v="1"/>
  </r>
  <r>
    <x v="30"/>
    <s v="8e32f95f00f4527d31c7fdd0f4e96ee28efc5a08"/>
    <m/>
    <x v="0"/>
    <n v="11"/>
    <x v="1"/>
  </r>
  <r>
    <x v="30"/>
    <m/>
    <m/>
    <x v="0"/>
    <n v="11"/>
    <x v="1"/>
  </r>
  <r>
    <x v="30"/>
    <m/>
    <n v="1"/>
    <x v="37"/>
    <n v="11"/>
    <x v="82"/>
  </r>
  <r>
    <x v="30"/>
    <m/>
    <m/>
    <x v="0"/>
    <n v="11"/>
    <x v="1"/>
  </r>
  <r>
    <x v="30"/>
    <s v="0ee6886263937f9ed0e9d74fa8753cac02a18617"/>
    <m/>
    <x v="0"/>
    <n v="67"/>
    <x v="1"/>
  </r>
  <r>
    <x v="30"/>
    <m/>
    <m/>
    <x v="0"/>
    <n v="67"/>
    <x v="1"/>
  </r>
  <r>
    <x v="30"/>
    <m/>
    <n v="8.7999999999999995E-2"/>
    <x v="18"/>
    <n v="67"/>
    <x v="340"/>
  </r>
  <r>
    <x v="30"/>
    <m/>
    <n v="0.91100000000000003"/>
    <x v="37"/>
    <n v="67"/>
    <x v="341"/>
  </r>
  <r>
    <x v="30"/>
    <m/>
    <m/>
    <x v="0"/>
    <n v="67"/>
    <x v="1"/>
  </r>
  <r>
    <x v="30"/>
    <s v="5a44d3b3913f27180c04fa072a1db57ad1a09d9d"/>
    <m/>
    <x v="0"/>
    <n v="910"/>
    <x v="1"/>
  </r>
  <r>
    <x v="30"/>
    <m/>
    <m/>
    <x v="0"/>
    <n v="910"/>
    <x v="1"/>
  </r>
  <r>
    <x v="30"/>
    <m/>
    <n v="0.11600000000000001"/>
    <x v="47"/>
    <n v="910"/>
    <x v="342"/>
  </r>
  <r>
    <x v="30"/>
    <m/>
    <n v="8.4000000000000005E-2"/>
    <x v="45"/>
    <n v="910"/>
    <x v="343"/>
  </r>
  <r>
    <x v="30"/>
    <m/>
    <n v="0.48899999999999999"/>
    <x v="16"/>
    <n v="910"/>
    <x v="344"/>
  </r>
  <r>
    <x v="30"/>
    <m/>
    <n v="0.30499999999999999"/>
    <x v="37"/>
    <n v="910"/>
    <x v="345"/>
  </r>
  <r>
    <x v="30"/>
    <m/>
    <n v="4.0000000000000001E-3"/>
    <x v="5"/>
    <n v="910"/>
    <x v="346"/>
  </r>
  <r>
    <x v="30"/>
    <m/>
    <m/>
    <x v="0"/>
    <n v="910"/>
    <x v="1"/>
  </r>
  <r>
    <x v="30"/>
    <s v="803ae07cb3eb9cb9051995e9b2ac48958131fb3a"/>
    <m/>
    <x v="0"/>
    <n v="75"/>
    <x v="1"/>
  </r>
  <r>
    <x v="30"/>
    <m/>
    <m/>
    <x v="0"/>
    <n v="75"/>
    <x v="1"/>
  </r>
  <r>
    <x v="30"/>
    <m/>
    <n v="0.77400000000000002"/>
    <x v="45"/>
    <n v="75"/>
    <x v="347"/>
  </r>
  <r>
    <x v="30"/>
    <m/>
    <n v="0.22500000000000001"/>
    <x v="16"/>
    <n v="75"/>
    <x v="348"/>
  </r>
  <r>
    <x v="30"/>
    <m/>
    <m/>
    <x v="0"/>
    <n v="75"/>
    <x v="1"/>
  </r>
  <r>
    <x v="30"/>
    <s v="1cd312b6faa138b39db2b94a2d7258cda15c68a1"/>
    <m/>
    <x v="0"/>
    <n v="16"/>
    <x v="1"/>
  </r>
  <r>
    <x v="30"/>
    <m/>
    <m/>
    <x v="0"/>
    <n v="16"/>
    <x v="1"/>
  </r>
  <r>
    <x v="30"/>
    <m/>
    <n v="1"/>
    <x v="16"/>
    <n v="16"/>
    <x v="28"/>
  </r>
  <r>
    <x v="31"/>
    <m/>
    <m/>
    <x v="0"/>
    <n v="16"/>
    <x v="1"/>
  </r>
  <r>
    <x v="31"/>
    <s v="632ae4e7ad70426d5e2d36bd1fee4491eeac16b7"/>
    <m/>
    <x v="0"/>
    <n v="2"/>
    <x v="1"/>
  </r>
  <r>
    <x v="31"/>
    <m/>
    <m/>
    <x v="0"/>
    <n v="2"/>
    <x v="1"/>
  </r>
  <r>
    <x v="31"/>
    <m/>
    <n v="1"/>
    <x v="33"/>
    <n v="2"/>
    <x v="5"/>
  </r>
  <r>
    <x v="32"/>
    <m/>
    <m/>
    <x v="0"/>
    <n v="2"/>
    <x v="1"/>
  </r>
  <r>
    <x v="32"/>
    <s v="e73399e0e696aaaf1e859533e10cc2b74d46994f"/>
    <m/>
    <x v="0"/>
    <n v="107"/>
    <x v="1"/>
  </r>
  <r>
    <x v="32"/>
    <m/>
    <m/>
    <x v="0"/>
    <n v="107"/>
    <x v="1"/>
  </r>
  <r>
    <x v="32"/>
    <m/>
    <n v="1"/>
    <x v="3"/>
    <n v="107"/>
    <x v="48"/>
  </r>
  <r>
    <x v="33"/>
    <m/>
    <m/>
    <x v="0"/>
    <m/>
    <x v="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J64" firstHeaderRow="1" firstDataRow="2" firstDataCol="1"/>
  <pivotFields count="6">
    <pivotField axis="axisCol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Row" showAll="0">
      <items count="60">
        <item x="3"/>
        <item x="31"/>
        <item x="7"/>
        <item x="48"/>
        <item x="49"/>
        <item x="47"/>
        <item x="58"/>
        <item x="1"/>
        <item x="55"/>
        <item x="51"/>
        <item x="57"/>
        <item x="50"/>
        <item x="43"/>
        <item x="54"/>
        <item x="44"/>
        <item x="18"/>
        <item x="39"/>
        <item x="40"/>
        <item x="52"/>
        <item x="29"/>
        <item x="9"/>
        <item x="32"/>
        <item x="41"/>
        <item x="42"/>
        <item x="20"/>
        <item x="28"/>
        <item x="21"/>
        <item x="6"/>
        <item x="5"/>
        <item x="30"/>
        <item x="53"/>
        <item x="33"/>
        <item x="11"/>
        <item x="45"/>
        <item x="19"/>
        <item x="16"/>
        <item x="10"/>
        <item x="13"/>
        <item x="36"/>
        <item x="15"/>
        <item x="26"/>
        <item x="14"/>
        <item x="8"/>
        <item x="12"/>
        <item x="23"/>
        <item x="46"/>
        <item x="35"/>
        <item x="27"/>
        <item x="24"/>
        <item x="4"/>
        <item x="25"/>
        <item x="34"/>
        <item x="38"/>
        <item x="2"/>
        <item x="37"/>
        <item x="22"/>
        <item x="17"/>
        <item x="56"/>
        <item x="0"/>
        <item t="default"/>
      </items>
    </pivotField>
    <pivotField showAll="0"/>
    <pivotField dataField="1" showAll="0">
      <items count="351">
        <item x="1"/>
        <item x="205"/>
        <item x="8"/>
        <item x="187"/>
        <item x="226"/>
        <item x="202"/>
        <item x="122"/>
        <item x="2"/>
        <item x="221"/>
        <item x="272"/>
        <item x="190"/>
        <item x="41"/>
        <item x="19"/>
        <item x="339"/>
        <item x="92"/>
        <item x="250"/>
        <item x="335"/>
        <item x="274"/>
        <item x="219"/>
        <item x="142"/>
        <item x="9"/>
        <item x="281"/>
        <item x="178"/>
        <item x="277"/>
        <item x="286"/>
        <item x="289"/>
        <item x="313"/>
        <item x="96"/>
        <item x="297"/>
        <item x="284"/>
        <item x="138"/>
        <item x="310"/>
        <item x="115"/>
        <item x="303"/>
        <item x="5"/>
        <item x="260"/>
        <item x="240"/>
        <item x="116"/>
        <item x="112"/>
        <item x="230"/>
        <item x="224"/>
        <item x="193"/>
        <item x="319"/>
        <item x="150"/>
        <item x="236"/>
        <item x="50"/>
        <item x="218"/>
        <item x="157"/>
        <item x="104"/>
        <item x="262"/>
        <item x="306"/>
        <item x="153"/>
        <item x="154"/>
        <item x="264"/>
        <item x="300"/>
        <item x="192"/>
        <item x="247"/>
        <item x="86"/>
        <item x="57"/>
        <item x="346"/>
        <item x="88"/>
        <item x="25"/>
        <item x="108"/>
        <item x="3"/>
        <item x="107"/>
        <item x="248"/>
        <item x="99"/>
        <item x="158"/>
        <item x="40"/>
        <item x="292"/>
        <item x="85"/>
        <item x="220"/>
        <item x="38"/>
        <item x="162"/>
        <item x="53"/>
        <item x="194"/>
        <item x="251"/>
        <item x="184"/>
        <item x="336"/>
        <item x="271"/>
        <item x="340"/>
        <item x="141"/>
        <item x="203"/>
        <item x="26"/>
        <item x="265"/>
        <item x="14"/>
        <item x="118"/>
        <item x="191"/>
        <item x="100"/>
        <item x="241"/>
        <item x="105"/>
        <item x="325"/>
        <item x="206"/>
        <item x="204"/>
        <item x="129"/>
        <item x="93"/>
        <item x="56"/>
        <item x="179"/>
        <item x="83"/>
        <item x="101"/>
        <item x="49"/>
        <item x="316"/>
        <item x="222"/>
        <item x="137"/>
        <item x="84"/>
        <item x="237"/>
        <item x="233"/>
        <item x="261"/>
        <item x="39"/>
        <item x="263"/>
        <item x="24"/>
        <item x="147"/>
        <item x="175"/>
        <item x="165"/>
        <item x="207"/>
        <item x="185"/>
        <item x="72"/>
        <item x="249"/>
        <item x="82"/>
        <item x="130"/>
        <item x="256"/>
        <item x="176"/>
        <item x="46"/>
        <item x="13"/>
        <item x="174"/>
        <item x="23"/>
        <item x="243"/>
        <item x="266"/>
        <item x="133"/>
        <item x="145"/>
        <item x="183"/>
        <item x="59"/>
        <item x="18"/>
        <item x="124"/>
        <item x="121"/>
        <item x="317"/>
        <item x="55"/>
        <item x="36"/>
        <item x="28"/>
        <item x="330"/>
        <item x="20"/>
        <item x="11"/>
        <item x="188"/>
        <item x="199"/>
        <item x="171"/>
        <item x="27"/>
        <item x="348"/>
        <item x="136"/>
        <item x="76"/>
        <item x="189"/>
        <item x="87"/>
        <item x="74"/>
        <item x="337"/>
        <item x="160"/>
        <item x="21"/>
        <item x="61"/>
        <item x="223"/>
        <item x="338"/>
        <item x="304"/>
        <item x="51"/>
        <item x="139"/>
        <item x="170"/>
        <item x="238"/>
        <item x="34"/>
        <item x="308"/>
        <item x="287"/>
        <item x="60"/>
        <item x="180"/>
        <item x="113"/>
        <item x="301"/>
        <item x="225"/>
        <item x="177"/>
        <item x="294"/>
        <item x="80"/>
        <item x="334"/>
        <item x="77"/>
        <item x="321"/>
        <item x="126"/>
        <item x="276"/>
        <item x="106"/>
        <item x="268"/>
        <item x="35"/>
        <item x="282"/>
        <item x="295"/>
        <item x="68"/>
        <item x="29"/>
        <item x="273"/>
        <item x="131"/>
        <item x="89"/>
        <item x="168"/>
        <item x="163"/>
        <item x="127"/>
        <item x="167"/>
        <item x="269"/>
        <item x="254"/>
        <item x="78"/>
        <item x="54"/>
        <item x="6"/>
        <item x="299"/>
        <item x="181"/>
        <item x="117"/>
        <item x="259"/>
        <item x="132"/>
        <item x="79"/>
        <item x="143"/>
        <item x="293"/>
        <item x="235"/>
        <item x="323"/>
        <item x="58"/>
        <item x="326"/>
        <item x="102"/>
        <item x="209"/>
        <item x="315"/>
        <item x="33"/>
        <item x="214"/>
        <item x="45"/>
        <item x="7"/>
        <item x="212"/>
        <item x="253"/>
        <item x="329"/>
        <item x="22"/>
        <item x="311"/>
        <item x="65"/>
        <item x="278"/>
        <item x="245"/>
        <item x="30"/>
        <item x="280"/>
        <item x="216"/>
        <item x="151"/>
        <item x="69"/>
        <item x="302"/>
        <item x="347"/>
        <item x="290"/>
        <item x="91"/>
        <item x="208"/>
        <item x="309"/>
        <item x="341"/>
        <item x="70"/>
        <item x="32"/>
        <item x="242"/>
        <item x="288"/>
        <item x="37"/>
        <item x="146"/>
        <item x="215"/>
        <item x="275"/>
        <item x="283"/>
        <item x="291"/>
        <item x="161"/>
        <item x="169"/>
        <item x="312"/>
        <item x="279"/>
        <item x="144"/>
        <item x="305"/>
        <item x="164"/>
        <item x="267"/>
        <item x="135"/>
        <item x="246"/>
        <item x="67"/>
        <item x="44"/>
        <item x="63"/>
        <item x="343"/>
        <item x="123"/>
        <item x="90"/>
        <item x="166"/>
        <item x="285"/>
        <item x="64"/>
        <item x="232"/>
        <item x="114"/>
        <item x="314"/>
        <item x="173"/>
        <item x="71"/>
        <item x="182"/>
        <item x="103"/>
        <item x="119"/>
        <item x="296"/>
        <item x="156"/>
        <item x="43"/>
        <item x="342"/>
        <item x="48"/>
        <item x="42"/>
        <item x="211"/>
        <item x="318"/>
        <item x="47"/>
        <item x="52"/>
        <item x="320"/>
        <item x="298"/>
        <item x="16"/>
        <item x="120"/>
        <item x="210"/>
        <item x="94"/>
        <item x="258"/>
        <item x="95"/>
        <item x="270"/>
        <item x="213"/>
        <item x="97"/>
        <item x="155"/>
        <item x="149"/>
        <item x="62"/>
        <item x="12"/>
        <item x="328"/>
        <item x="324"/>
        <item x="327"/>
        <item x="333"/>
        <item x="307"/>
        <item x="4"/>
        <item x="195"/>
        <item x="125"/>
        <item x="186"/>
        <item x="239"/>
        <item x="159"/>
        <item x="148"/>
        <item x="31"/>
        <item x="73"/>
        <item x="234"/>
        <item x="255"/>
        <item x="75"/>
        <item x="257"/>
        <item x="81"/>
        <item x="345"/>
        <item x="197"/>
        <item x="322"/>
        <item x="227"/>
        <item x="66"/>
        <item x="140"/>
        <item x="229"/>
        <item x="172"/>
        <item x="228"/>
        <item x="10"/>
        <item x="217"/>
        <item x="344"/>
        <item x="17"/>
        <item x="98"/>
        <item x="198"/>
        <item x="109"/>
        <item x="128"/>
        <item x="110"/>
        <item x="15"/>
        <item x="196"/>
        <item x="231"/>
        <item x="152"/>
        <item x="134"/>
        <item x="200"/>
        <item x="111"/>
        <item x="201"/>
        <item x="331"/>
        <item x="332"/>
        <item x="244"/>
        <item x="252"/>
        <item x="0"/>
        <item x="349"/>
        <item t="default"/>
      </items>
    </pivotField>
  </pivotFields>
  <rowFields count="1">
    <field x="3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0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ch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ch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27"/>
  <sheetViews>
    <sheetView tabSelected="1" topLeftCell="AH97" zoomScale="70" zoomScaleNormal="70" workbookViewId="0">
      <selection activeCell="AU123" sqref="AU123"/>
    </sheetView>
  </sheetViews>
  <sheetFormatPr defaultRowHeight="15" x14ac:dyDescent="0.25"/>
  <cols>
    <col min="1" max="1" width="42.140625" customWidth="1"/>
    <col min="2" max="2" width="16.28515625" bestFit="1" customWidth="1"/>
    <col min="3" max="3" width="15.7109375" bestFit="1" customWidth="1"/>
    <col min="4" max="4" width="14.28515625" bestFit="1" customWidth="1"/>
    <col min="5" max="5" width="12.28515625" bestFit="1" customWidth="1"/>
    <col min="6" max="6" width="11.42578125" bestFit="1" customWidth="1"/>
    <col min="7" max="7" width="12" bestFit="1" customWidth="1"/>
    <col min="8" max="8" width="11.5703125" bestFit="1" customWidth="1"/>
    <col min="9" max="9" width="12" bestFit="1" customWidth="1"/>
    <col min="10" max="10" width="7.7109375" bestFit="1" customWidth="1"/>
    <col min="11" max="11" width="13.5703125" bestFit="1" customWidth="1"/>
    <col min="12" max="12" width="10.28515625" bestFit="1" customWidth="1"/>
    <col min="13" max="13" width="13.42578125" bestFit="1" customWidth="1"/>
    <col min="14" max="14" width="19.28515625" bestFit="1" customWidth="1"/>
    <col min="15" max="15" width="11.5703125" bestFit="1" customWidth="1"/>
    <col min="16" max="16" width="10.7109375" bestFit="1" customWidth="1"/>
    <col min="17" max="17" width="7.140625" bestFit="1" customWidth="1"/>
    <col min="18" max="18" width="10.7109375" bestFit="1" customWidth="1"/>
    <col min="19" max="19" width="17.7109375" bestFit="1" customWidth="1"/>
    <col min="20" max="20" width="12.5703125" bestFit="1" customWidth="1"/>
    <col min="21" max="21" width="15.85546875" bestFit="1" customWidth="1"/>
    <col min="22" max="22" width="14.42578125" bestFit="1" customWidth="1"/>
    <col min="23" max="23" width="16.42578125" bestFit="1" customWidth="1"/>
    <col min="24" max="24" width="11.85546875" bestFit="1" customWidth="1"/>
    <col min="25" max="25" width="15.28515625" bestFit="1" customWidth="1"/>
    <col min="26" max="26" width="13.140625" bestFit="1" customWidth="1"/>
    <col min="27" max="27" width="13.7109375" bestFit="1" customWidth="1"/>
    <col min="28" max="28" width="15.28515625" bestFit="1" customWidth="1"/>
    <col min="29" max="29" width="15.5703125" bestFit="1" customWidth="1"/>
    <col min="30" max="30" width="12" bestFit="1" customWidth="1"/>
    <col min="31" max="31" width="11.7109375" bestFit="1" customWidth="1"/>
    <col min="32" max="32" width="9.5703125" bestFit="1" customWidth="1"/>
    <col min="33" max="33" width="10.7109375" bestFit="1" customWidth="1"/>
    <col min="34" max="34" width="15.28515625" bestFit="1" customWidth="1"/>
    <col min="35" max="35" width="7.28515625" bestFit="1" customWidth="1"/>
    <col min="36" max="36" width="11.28515625" bestFit="1" customWidth="1"/>
    <col min="40" max="40" width="42.140625" bestFit="1" customWidth="1"/>
    <col min="41" max="41" width="15.42578125" bestFit="1" customWidth="1"/>
  </cols>
  <sheetData>
    <row r="3" spans="1:75" x14ac:dyDescent="0.25">
      <c r="A3" s="3" t="s">
        <v>481</v>
      </c>
      <c r="B3" s="3" t="s">
        <v>480</v>
      </c>
      <c r="AN3" t="s">
        <v>481</v>
      </c>
      <c r="AO3" t="s">
        <v>480</v>
      </c>
    </row>
    <row r="4" spans="1:75" x14ac:dyDescent="0.25">
      <c r="A4" s="3" t="s">
        <v>477</v>
      </c>
      <c r="B4" t="s">
        <v>443</v>
      </c>
      <c r="C4" t="s">
        <v>444</v>
      </c>
      <c r="D4" t="s">
        <v>445</v>
      </c>
      <c r="E4" t="s">
        <v>446</v>
      </c>
      <c r="F4" t="s">
        <v>447</v>
      </c>
      <c r="G4" t="s">
        <v>448</v>
      </c>
      <c r="H4" t="s">
        <v>449</v>
      </c>
      <c r="I4" t="s">
        <v>450</v>
      </c>
      <c r="J4" t="s">
        <v>451</v>
      </c>
      <c r="K4" t="s">
        <v>452</v>
      </c>
      <c r="L4" t="s">
        <v>453</v>
      </c>
      <c r="M4" t="s">
        <v>454</v>
      </c>
      <c r="N4" t="s">
        <v>455</v>
      </c>
      <c r="O4" t="s">
        <v>456</v>
      </c>
      <c r="P4" t="s">
        <v>457</v>
      </c>
      <c r="Q4" t="s">
        <v>458</v>
      </c>
      <c r="R4" t="s">
        <v>459</v>
      </c>
      <c r="S4" t="s">
        <v>460</v>
      </c>
      <c r="T4" t="s">
        <v>461</v>
      </c>
      <c r="U4" t="s">
        <v>462</v>
      </c>
      <c r="V4" t="s">
        <v>463</v>
      </c>
      <c r="W4" t="s">
        <v>464</v>
      </c>
      <c r="X4" t="s">
        <v>466</v>
      </c>
      <c r="Y4" t="s">
        <v>467</v>
      </c>
      <c r="Z4" t="s">
        <v>468</v>
      </c>
      <c r="AA4" t="s">
        <v>469</v>
      </c>
      <c r="AB4" t="s">
        <v>470</v>
      </c>
      <c r="AC4" t="s">
        <v>471</v>
      </c>
      <c r="AD4" t="s">
        <v>472</v>
      </c>
      <c r="AE4" t="s">
        <v>473</v>
      </c>
      <c r="AF4" t="s">
        <v>474</v>
      </c>
      <c r="AG4" t="s">
        <v>475</v>
      </c>
      <c r="AH4" t="s">
        <v>476</v>
      </c>
      <c r="AI4" t="s">
        <v>478</v>
      </c>
      <c r="AJ4" t="s">
        <v>479</v>
      </c>
      <c r="AN4" t="s">
        <v>477</v>
      </c>
      <c r="AO4" t="s">
        <v>443</v>
      </c>
      <c r="AP4" t="s">
        <v>444</v>
      </c>
      <c r="AQ4" t="s">
        <v>445</v>
      </c>
      <c r="AR4" t="s">
        <v>446</v>
      </c>
      <c r="AS4" t="s">
        <v>447</v>
      </c>
      <c r="AT4" t="s">
        <v>448</v>
      </c>
      <c r="AU4" t="s">
        <v>449</v>
      </c>
      <c r="AV4" t="s">
        <v>450</v>
      </c>
      <c r="AW4" t="s">
        <v>451</v>
      </c>
      <c r="AX4" t="s">
        <v>452</v>
      </c>
      <c r="AY4" t="s">
        <v>453</v>
      </c>
      <c r="AZ4" t="s">
        <v>454</v>
      </c>
      <c r="BA4" t="s">
        <v>455</v>
      </c>
      <c r="BB4" t="s">
        <v>456</v>
      </c>
      <c r="BC4" t="s">
        <v>457</v>
      </c>
      <c r="BD4" t="s">
        <v>458</v>
      </c>
      <c r="BE4" t="s">
        <v>459</v>
      </c>
      <c r="BF4" t="s">
        <v>460</v>
      </c>
      <c r="BG4" t="s">
        <v>461</v>
      </c>
      <c r="BH4" t="s">
        <v>462</v>
      </c>
      <c r="BI4" t="s">
        <v>463</v>
      </c>
      <c r="BJ4" t="s">
        <v>464</v>
      </c>
      <c r="BK4" t="s">
        <v>466</v>
      </c>
      <c r="BL4" t="s">
        <v>467</v>
      </c>
      <c r="BM4" t="s">
        <v>468</v>
      </c>
      <c r="BN4" t="s">
        <v>469</v>
      </c>
      <c r="BO4" t="s">
        <v>470</v>
      </c>
      <c r="BP4" t="s">
        <v>471</v>
      </c>
      <c r="BQ4" t="s">
        <v>472</v>
      </c>
      <c r="BR4" t="s">
        <v>473</v>
      </c>
      <c r="BS4" t="s">
        <v>474</v>
      </c>
      <c r="BT4" t="s">
        <v>475</v>
      </c>
      <c r="BU4" t="s">
        <v>476</v>
      </c>
      <c r="BV4" t="s">
        <v>478</v>
      </c>
      <c r="BW4" t="s">
        <v>479</v>
      </c>
    </row>
    <row r="5" spans="1:75" x14ac:dyDescent="0.25">
      <c r="A5" s="4" t="s">
        <v>20</v>
      </c>
      <c r="B5" s="5"/>
      <c r="C5" s="5">
        <v>45.745999999999995</v>
      </c>
      <c r="D5" s="5"/>
      <c r="E5" s="5"/>
      <c r="F5" s="5"/>
      <c r="G5" s="5"/>
      <c r="H5" s="5">
        <v>107</v>
      </c>
      <c r="I5" s="5"/>
      <c r="J5" s="5"/>
      <c r="K5" s="5"/>
      <c r="L5" s="5"/>
      <c r="M5" s="5">
        <v>2</v>
      </c>
      <c r="N5" s="5"/>
      <c r="O5" s="5"/>
      <c r="P5" s="5"/>
      <c r="Q5" s="5"/>
      <c r="R5" s="5"/>
      <c r="S5" s="5"/>
      <c r="T5" s="5"/>
      <c r="U5" s="5"/>
      <c r="V5" s="5">
        <v>40.783000000000001</v>
      </c>
      <c r="W5" s="5"/>
      <c r="X5" s="5"/>
      <c r="Y5" s="5"/>
      <c r="Z5" s="5">
        <v>11.475999999999999</v>
      </c>
      <c r="AA5" s="5"/>
      <c r="AB5" s="5"/>
      <c r="AC5" s="5">
        <v>138.834</v>
      </c>
      <c r="AD5" s="5"/>
      <c r="AE5" s="5"/>
      <c r="AF5" s="5">
        <v>1</v>
      </c>
      <c r="AG5" s="5"/>
      <c r="AH5" s="5">
        <v>107</v>
      </c>
      <c r="AI5" s="5"/>
      <c r="AJ5" s="5">
        <v>453.839</v>
      </c>
      <c r="AN5" t="s">
        <v>20</v>
      </c>
      <c r="AO5" s="6">
        <f>(0)/453.839</f>
        <v>0</v>
      </c>
      <c r="AP5" s="6">
        <v>0.10079786003406493</v>
      </c>
      <c r="AQ5" s="6">
        <f>(0)/453.839</f>
        <v>0</v>
      </c>
      <c r="AR5" s="6">
        <f>(0)/453.839</f>
        <v>0</v>
      </c>
      <c r="AS5" s="6">
        <f>(0)/453.839</f>
        <v>0</v>
      </c>
      <c r="AT5" s="6">
        <f>(0)/453.839</f>
        <v>0</v>
      </c>
      <c r="AU5" s="6">
        <v>0.23576642818268154</v>
      </c>
      <c r="AV5" s="6">
        <f>(0)/453.839</f>
        <v>0</v>
      </c>
      <c r="AW5" s="6">
        <f>(0)/453.839</f>
        <v>0</v>
      </c>
      <c r="AX5" s="6">
        <f>(0)/453.839</f>
        <v>0</v>
      </c>
      <c r="AY5" s="6">
        <f>(0)/453.839</f>
        <v>0</v>
      </c>
      <c r="AZ5" s="6">
        <v>4.4068491249099348E-3</v>
      </c>
      <c r="BA5" s="6">
        <f t="shared" ref="BA5:BH5" si="0">(0)/453.839</f>
        <v>0</v>
      </c>
      <c r="BB5" s="6">
        <f t="shared" si="0"/>
        <v>0</v>
      </c>
      <c r="BC5" s="6">
        <f t="shared" si="0"/>
        <v>0</v>
      </c>
      <c r="BD5" s="6">
        <f t="shared" si="0"/>
        <v>0</v>
      </c>
      <c r="BE5" s="6">
        <f t="shared" si="0"/>
        <v>0</v>
      </c>
      <c r="BF5" s="6">
        <f t="shared" si="0"/>
        <v>0</v>
      </c>
      <c r="BG5" s="6">
        <f t="shared" si="0"/>
        <v>0</v>
      </c>
      <c r="BH5" s="6">
        <f t="shared" si="0"/>
        <v>0</v>
      </c>
      <c r="BI5" s="6">
        <v>8.9862263930600941E-2</v>
      </c>
      <c r="BJ5" s="6">
        <f>(0)/453.839</f>
        <v>0</v>
      </c>
      <c r="BK5" s="6">
        <f>(0)/453.839</f>
        <v>0</v>
      </c>
      <c r="BL5" s="6">
        <f>(0)/453.839</f>
        <v>0</v>
      </c>
      <c r="BM5" s="6">
        <v>2.5286500278733207E-2</v>
      </c>
      <c r="BN5" s="6">
        <f>(0)/453.839</f>
        <v>0</v>
      </c>
      <c r="BO5" s="6">
        <f>(0)/453.839</f>
        <v>0</v>
      </c>
      <c r="BP5" s="6">
        <v>0.30591024570387298</v>
      </c>
      <c r="BQ5" s="6">
        <f>(0)/453.839</f>
        <v>0</v>
      </c>
      <c r="BR5" s="6">
        <f>(0)/453.839</f>
        <v>0</v>
      </c>
      <c r="BS5" s="6">
        <v>2.2034245624549674E-3</v>
      </c>
      <c r="BT5" s="6">
        <f>(0)/453.839</f>
        <v>0</v>
      </c>
      <c r="BU5" s="6">
        <v>0.23576642818268154</v>
      </c>
      <c r="BV5">
        <f>0</f>
        <v>0</v>
      </c>
      <c r="BW5">
        <v>453.839</v>
      </c>
    </row>
    <row r="6" spans="1:75" x14ac:dyDescent="0.25">
      <c r="A6" s="4" t="s">
        <v>147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>
        <v>6367.415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>
        <v>6367.415</v>
      </c>
      <c r="AN6" t="s">
        <v>147</v>
      </c>
      <c r="AO6" s="6">
        <f t="shared" ref="AO6:AY6" si="1">(0)/6367.415</f>
        <v>0</v>
      </c>
      <c r="AP6" s="6">
        <f t="shared" si="1"/>
        <v>0</v>
      </c>
      <c r="AQ6" s="6">
        <f t="shared" si="1"/>
        <v>0</v>
      </c>
      <c r="AR6" s="6">
        <f t="shared" si="1"/>
        <v>0</v>
      </c>
      <c r="AS6" s="6">
        <f t="shared" si="1"/>
        <v>0</v>
      </c>
      <c r="AT6" s="6">
        <f t="shared" si="1"/>
        <v>0</v>
      </c>
      <c r="AU6" s="6">
        <f t="shared" si="1"/>
        <v>0</v>
      </c>
      <c r="AV6" s="6">
        <f t="shared" si="1"/>
        <v>0</v>
      </c>
      <c r="AW6" s="6">
        <f t="shared" si="1"/>
        <v>0</v>
      </c>
      <c r="AX6" s="6">
        <f t="shared" si="1"/>
        <v>0</v>
      </c>
      <c r="AY6" s="6">
        <f t="shared" si="1"/>
        <v>0</v>
      </c>
      <c r="AZ6" s="6">
        <v>1</v>
      </c>
      <c r="BA6" s="6">
        <f t="shared" ref="BA6:BU6" si="2">(0)/6367.415</f>
        <v>0</v>
      </c>
      <c r="BB6" s="6">
        <f t="shared" si="2"/>
        <v>0</v>
      </c>
      <c r="BC6" s="6">
        <f t="shared" si="2"/>
        <v>0</v>
      </c>
      <c r="BD6" s="6">
        <f t="shared" si="2"/>
        <v>0</v>
      </c>
      <c r="BE6" s="6">
        <f t="shared" si="2"/>
        <v>0</v>
      </c>
      <c r="BF6" s="6">
        <f t="shared" si="2"/>
        <v>0</v>
      </c>
      <c r="BG6" s="6">
        <f t="shared" si="2"/>
        <v>0</v>
      </c>
      <c r="BH6" s="6">
        <f t="shared" si="2"/>
        <v>0</v>
      </c>
      <c r="BI6" s="6">
        <f t="shared" si="2"/>
        <v>0</v>
      </c>
      <c r="BJ6" s="6">
        <f t="shared" si="2"/>
        <v>0</v>
      </c>
      <c r="BK6" s="6">
        <f t="shared" si="2"/>
        <v>0</v>
      </c>
      <c r="BL6" s="6">
        <f t="shared" si="2"/>
        <v>0</v>
      </c>
      <c r="BM6" s="6">
        <f t="shared" si="2"/>
        <v>0</v>
      </c>
      <c r="BN6" s="6">
        <f t="shared" si="2"/>
        <v>0</v>
      </c>
      <c r="BO6" s="6">
        <f t="shared" si="2"/>
        <v>0</v>
      </c>
      <c r="BP6" s="6">
        <f t="shared" si="2"/>
        <v>0</v>
      </c>
      <c r="BQ6" s="6">
        <f t="shared" si="2"/>
        <v>0</v>
      </c>
      <c r="BR6" s="6">
        <f t="shared" si="2"/>
        <v>0</v>
      </c>
      <c r="BS6" s="6">
        <f t="shared" si="2"/>
        <v>0</v>
      </c>
      <c r="BT6" s="6">
        <f t="shared" si="2"/>
        <v>0</v>
      </c>
      <c r="BU6" s="6">
        <f t="shared" si="2"/>
        <v>0</v>
      </c>
      <c r="BV6">
        <f>0</f>
        <v>0</v>
      </c>
      <c r="BW6">
        <v>6367.415</v>
      </c>
    </row>
    <row r="7" spans="1:75" x14ac:dyDescent="0.25">
      <c r="A7" s="4" t="s">
        <v>25</v>
      </c>
      <c r="B7" s="5"/>
      <c r="C7" s="5">
        <v>16.434000000000001</v>
      </c>
      <c r="D7" s="5"/>
      <c r="E7" s="5"/>
      <c r="F7" s="5">
        <v>241.97800000000001</v>
      </c>
      <c r="G7" s="5"/>
      <c r="H7" s="5"/>
      <c r="I7" s="5">
        <v>123.86799999999999</v>
      </c>
      <c r="J7" s="5"/>
      <c r="K7" s="5"/>
      <c r="L7" s="5">
        <v>0</v>
      </c>
      <c r="M7" s="5"/>
      <c r="N7" s="5"/>
      <c r="O7" s="5">
        <v>33.54</v>
      </c>
      <c r="P7" s="5">
        <v>2.4780000000000002</v>
      </c>
      <c r="Q7" s="5">
        <v>33</v>
      </c>
      <c r="R7" s="5">
        <v>16.758000000000003</v>
      </c>
      <c r="S7" s="5"/>
      <c r="T7" s="5"/>
      <c r="U7" s="5"/>
      <c r="V7" s="5">
        <v>9.8000000000000004E-2</v>
      </c>
      <c r="W7" s="5">
        <v>8</v>
      </c>
      <c r="X7" s="5"/>
      <c r="Y7" s="5"/>
      <c r="Z7" s="5">
        <v>19491.546999999999</v>
      </c>
      <c r="AA7" s="5"/>
      <c r="AB7" s="5"/>
      <c r="AC7" s="5">
        <v>31699.269</v>
      </c>
      <c r="AD7" s="5"/>
      <c r="AE7" s="5">
        <v>23230.976000000002</v>
      </c>
      <c r="AF7" s="5">
        <v>3</v>
      </c>
      <c r="AG7" s="5"/>
      <c r="AH7" s="5"/>
      <c r="AI7" s="5"/>
      <c r="AJ7" s="5">
        <v>74900.945999999996</v>
      </c>
      <c r="AN7" t="s">
        <v>25</v>
      </c>
      <c r="AO7" s="6">
        <f>(0)/74900.946</f>
        <v>0</v>
      </c>
      <c r="AP7" s="6">
        <v>2.1940977888316659E-4</v>
      </c>
      <c r="AQ7" s="6">
        <f>(0)/74900.946</f>
        <v>0</v>
      </c>
      <c r="AR7" s="6">
        <f>(0)/74900.946</f>
        <v>0</v>
      </c>
      <c r="AS7" s="6">
        <v>3.2306401043319267E-3</v>
      </c>
      <c r="AT7" s="6">
        <f>(0)/74900.946</f>
        <v>0</v>
      </c>
      <c r="AU7" s="6">
        <f>(0)/74900.946</f>
        <v>0</v>
      </c>
      <c r="AV7" s="6">
        <v>1.6537574839174929E-3</v>
      </c>
      <c r="AW7" s="6">
        <f>(0)/74900.946</f>
        <v>0</v>
      </c>
      <c r="AX7" s="6">
        <f>(0)/74900.946</f>
        <v>0</v>
      </c>
      <c r="AY7" s="6">
        <v>0</v>
      </c>
      <c r="AZ7" s="6">
        <f>(0)/74900.946</f>
        <v>0</v>
      </c>
      <c r="BA7" s="6">
        <f>(0)/74900.946</f>
        <v>0</v>
      </c>
      <c r="BB7" s="6">
        <v>4.4779140706714172E-4</v>
      </c>
      <c r="BC7" s="6">
        <v>3.3083694296731586E-5</v>
      </c>
      <c r="BD7" s="6">
        <v>4.4058188530756343E-4</v>
      </c>
      <c r="BE7" s="6">
        <v>2.2373549193891362E-4</v>
      </c>
      <c r="BF7" s="6">
        <f>(0)/74900.946</f>
        <v>0</v>
      </c>
      <c r="BG7" s="6">
        <f>(0)/74900.946</f>
        <v>0</v>
      </c>
      <c r="BH7" s="6">
        <f>(0)/74900.946</f>
        <v>0</v>
      </c>
      <c r="BI7" s="6">
        <v>1.308394689701249E-6</v>
      </c>
      <c r="BJ7" s="6">
        <v>1.0680772977153053E-4</v>
      </c>
      <c r="BK7" s="6">
        <f>(0)/74900.946</f>
        <v>0</v>
      </c>
      <c r="BL7" s="6">
        <f>(0)/74900.946</f>
        <v>0</v>
      </c>
      <c r="BM7" s="6">
        <v>0.26023098560063579</v>
      </c>
      <c r="BN7" s="6">
        <f>(0)/74900.946</f>
        <v>0</v>
      </c>
      <c r="BO7" s="6">
        <f>(0)/74900.946</f>
        <v>0</v>
      </c>
      <c r="BP7" s="6">
        <v>0.42321586966338187</v>
      </c>
      <c r="BQ7" s="6">
        <f>(0)/74900.946</f>
        <v>0</v>
      </c>
      <c r="BR7" s="6">
        <v>0.31015597586711391</v>
      </c>
      <c r="BS7" s="6">
        <v>4.0052898664323948E-5</v>
      </c>
      <c r="BT7" s="6">
        <f>(0)/74900.946</f>
        <v>0</v>
      </c>
      <c r="BU7" s="6">
        <f>(0)/74900.946</f>
        <v>0</v>
      </c>
      <c r="BV7">
        <f>0</f>
        <v>0</v>
      </c>
      <c r="BW7">
        <v>74900.945999999996</v>
      </c>
    </row>
    <row r="8" spans="1:75" x14ac:dyDescent="0.25">
      <c r="A8" s="4" t="s">
        <v>327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32.44</v>
      </c>
      <c r="AA8" s="5"/>
      <c r="AB8" s="5"/>
      <c r="AC8" s="5"/>
      <c r="AD8" s="5"/>
      <c r="AE8" s="5"/>
      <c r="AF8" s="5"/>
      <c r="AG8" s="5"/>
      <c r="AH8" s="5"/>
      <c r="AI8" s="5"/>
      <c r="AJ8" s="5">
        <v>32.44</v>
      </c>
      <c r="AN8" t="s">
        <v>327</v>
      </c>
      <c r="AO8" s="6">
        <f t="shared" ref="AO8:BL8" si="3">(0)/32.44</f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3"/>
        <v>0</v>
      </c>
      <c r="AX8" s="6">
        <f t="shared" si="3"/>
        <v>0</v>
      </c>
      <c r="AY8" s="6">
        <f t="shared" si="3"/>
        <v>0</v>
      </c>
      <c r="AZ8" s="6">
        <f t="shared" si="3"/>
        <v>0</v>
      </c>
      <c r="BA8" s="6">
        <f t="shared" si="3"/>
        <v>0</v>
      </c>
      <c r="BB8" s="6">
        <f t="shared" si="3"/>
        <v>0</v>
      </c>
      <c r="BC8" s="6">
        <f t="shared" si="3"/>
        <v>0</v>
      </c>
      <c r="BD8" s="6">
        <f t="shared" si="3"/>
        <v>0</v>
      </c>
      <c r="BE8" s="6">
        <f t="shared" si="3"/>
        <v>0</v>
      </c>
      <c r="BF8" s="6">
        <f t="shared" si="3"/>
        <v>0</v>
      </c>
      <c r="BG8" s="6">
        <f t="shared" si="3"/>
        <v>0</v>
      </c>
      <c r="BH8" s="6">
        <f t="shared" si="3"/>
        <v>0</v>
      </c>
      <c r="BI8" s="6">
        <f t="shared" si="3"/>
        <v>0</v>
      </c>
      <c r="BJ8" s="6">
        <f t="shared" si="3"/>
        <v>0</v>
      </c>
      <c r="BK8" s="6">
        <f t="shared" si="3"/>
        <v>0</v>
      </c>
      <c r="BL8" s="6">
        <f t="shared" si="3"/>
        <v>0</v>
      </c>
      <c r="BM8" s="6">
        <v>1</v>
      </c>
      <c r="BN8" s="6">
        <f t="shared" ref="BN8:BU8" si="4">(0)/32.44</f>
        <v>0</v>
      </c>
      <c r="BO8" s="6">
        <f t="shared" si="4"/>
        <v>0</v>
      </c>
      <c r="BP8" s="6">
        <f t="shared" si="4"/>
        <v>0</v>
      </c>
      <c r="BQ8" s="6">
        <f t="shared" si="4"/>
        <v>0</v>
      </c>
      <c r="BR8" s="6">
        <f t="shared" si="4"/>
        <v>0</v>
      </c>
      <c r="BS8" s="6">
        <f t="shared" si="4"/>
        <v>0</v>
      </c>
      <c r="BT8" s="6">
        <f t="shared" si="4"/>
        <v>0</v>
      </c>
      <c r="BU8" s="6">
        <f t="shared" si="4"/>
        <v>0</v>
      </c>
      <c r="BV8">
        <f>0</f>
        <v>0</v>
      </c>
      <c r="BW8">
        <v>32.44</v>
      </c>
    </row>
    <row r="9" spans="1:75" x14ac:dyDescent="0.25">
      <c r="A9" s="4" t="s">
        <v>335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>
        <v>9.01</v>
      </c>
      <c r="AA9" s="5"/>
      <c r="AB9" s="5"/>
      <c r="AC9" s="5"/>
      <c r="AD9" s="5"/>
      <c r="AE9" s="5"/>
      <c r="AF9" s="5"/>
      <c r="AG9" s="5"/>
      <c r="AH9" s="5"/>
      <c r="AI9" s="5"/>
      <c r="AJ9" s="5">
        <v>9.01</v>
      </c>
      <c r="AN9" t="s">
        <v>335</v>
      </c>
      <c r="AO9" s="6">
        <f t="shared" ref="AO9:BL9" si="5">(0)/9.01</f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5"/>
        <v>0</v>
      </c>
      <c r="AV9" s="6">
        <f t="shared" si="5"/>
        <v>0</v>
      </c>
      <c r="AW9" s="6">
        <f t="shared" si="5"/>
        <v>0</v>
      </c>
      <c r="AX9" s="6">
        <f t="shared" si="5"/>
        <v>0</v>
      </c>
      <c r="AY9" s="6">
        <f t="shared" si="5"/>
        <v>0</v>
      </c>
      <c r="AZ9" s="6">
        <f t="shared" si="5"/>
        <v>0</v>
      </c>
      <c r="BA9" s="6">
        <f t="shared" si="5"/>
        <v>0</v>
      </c>
      <c r="BB9" s="6">
        <f t="shared" si="5"/>
        <v>0</v>
      </c>
      <c r="BC9" s="6">
        <f t="shared" si="5"/>
        <v>0</v>
      </c>
      <c r="BD9" s="6">
        <f t="shared" si="5"/>
        <v>0</v>
      </c>
      <c r="BE9" s="6">
        <f t="shared" si="5"/>
        <v>0</v>
      </c>
      <c r="BF9" s="6">
        <f t="shared" si="5"/>
        <v>0</v>
      </c>
      <c r="BG9" s="6">
        <f t="shared" si="5"/>
        <v>0</v>
      </c>
      <c r="BH9" s="6">
        <f t="shared" si="5"/>
        <v>0</v>
      </c>
      <c r="BI9" s="6">
        <f t="shared" si="5"/>
        <v>0</v>
      </c>
      <c r="BJ9" s="6">
        <f t="shared" si="5"/>
        <v>0</v>
      </c>
      <c r="BK9" s="6">
        <f t="shared" si="5"/>
        <v>0</v>
      </c>
      <c r="BL9" s="6">
        <f t="shared" si="5"/>
        <v>0</v>
      </c>
      <c r="BM9" s="6">
        <v>1</v>
      </c>
      <c r="BN9" s="6">
        <f t="shared" ref="BN9:BU9" si="6">(0)/9.01</f>
        <v>0</v>
      </c>
      <c r="BO9" s="6">
        <f t="shared" si="6"/>
        <v>0</v>
      </c>
      <c r="BP9" s="6">
        <f t="shared" si="6"/>
        <v>0</v>
      </c>
      <c r="BQ9" s="6">
        <f t="shared" si="6"/>
        <v>0</v>
      </c>
      <c r="BR9" s="6">
        <f t="shared" si="6"/>
        <v>0</v>
      </c>
      <c r="BS9" s="6">
        <f t="shared" si="6"/>
        <v>0</v>
      </c>
      <c r="BT9" s="6">
        <f t="shared" si="6"/>
        <v>0</v>
      </c>
      <c r="BU9" s="6">
        <f t="shared" si="6"/>
        <v>0</v>
      </c>
      <c r="BV9">
        <f>0</f>
        <v>0</v>
      </c>
      <c r="BW9">
        <v>9.01</v>
      </c>
    </row>
    <row r="10" spans="1:75" x14ac:dyDescent="0.25">
      <c r="A10" s="4" t="s">
        <v>323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350.94400000000002</v>
      </c>
      <c r="AA10" s="5"/>
      <c r="AB10" s="5"/>
      <c r="AC10" s="5"/>
      <c r="AD10" s="5">
        <v>392</v>
      </c>
      <c r="AE10" s="5"/>
      <c r="AF10" s="5">
        <v>105.56</v>
      </c>
      <c r="AG10" s="5"/>
      <c r="AH10" s="5"/>
      <c r="AI10" s="5"/>
      <c r="AJ10" s="5">
        <v>848.50399999999991</v>
      </c>
      <c r="AN10" t="s">
        <v>323</v>
      </c>
      <c r="AO10" s="6">
        <f t="shared" ref="AO10:BL10" si="7">(0)/848.504</f>
        <v>0</v>
      </c>
      <c r="AP10" s="6">
        <f t="shared" si="7"/>
        <v>0</v>
      </c>
      <c r="AQ10" s="6">
        <f t="shared" si="7"/>
        <v>0</v>
      </c>
      <c r="AR10" s="6">
        <f t="shared" si="7"/>
        <v>0</v>
      </c>
      <c r="AS10" s="6">
        <f t="shared" si="7"/>
        <v>0</v>
      </c>
      <c r="AT10" s="6">
        <f t="shared" si="7"/>
        <v>0</v>
      </c>
      <c r="AU10" s="6">
        <f t="shared" si="7"/>
        <v>0</v>
      </c>
      <c r="AV10" s="6">
        <f t="shared" si="7"/>
        <v>0</v>
      </c>
      <c r="AW10" s="6">
        <f t="shared" si="7"/>
        <v>0</v>
      </c>
      <c r="AX10" s="6">
        <f t="shared" si="7"/>
        <v>0</v>
      </c>
      <c r="AY10" s="6">
        <f t="shared" si="7"/>
        <v>0</v>
      </c>
      <c r="AZ10" s="6">
        <f t="shared" si="7"/>
        <v>0</v>
      </c>
      <c r="BA10" s="6">
        <f t="shared" si="7"/>
        <v>0</v>
      </c>
      <c r="BB10" s="6">
        <f t="shared" si="7"/>
        <v>0</v>
      </c>
      <c r="BC10" s="6">
        <f t="shared" si="7"/>
        <v>0</v>
      </c>
      <c r="BD10" s="6">
        <f t="shared" si="7"/>
        <v>0</v>
      </c>
      <c r="BE10" s="6">
        <f t="shared" si="7"/>
        <v>0</v>
      </c>
      <c r="BF10" s="6">
        <f t="shared" si="7"/>
        <v>0</v>
      </c>
      <c r="BG10" s="6">
        <f t="shared" si="7"/>
        <v>0</v>
      </c>
      <c r="BH10" s="6">
        <f t="shared" si="7"/>
        <v>0</v>
      </c>
      <c r="BI10" s="6">
        <f t="shared" si="7"/>
        <v>0</v>
      </c>
      <c r="BJ10" s="6">
        <f t="shared" si="7"/>
        <v>0</v>
      </c>
      <c r="BK10" s="6">
        <f t="shared" si="7"/>
        <v>0</v>
      </c>
      <c r="BL10" s="6">
        <f t="shared" si="7"/>
        <v>0</v>
      </c>
      <c r="BM10" s="6">
        <v>0.41360323581267744</v>
      </c>
      <c r="BN10" s="6">
        <f>(0)/848.504</f>
        <v>0</v>
      </c>
      <c r="BO10" s="6">
        <f>(0)/848.504</f>
        <v>0</v>
      </c>
      <c r="BP10" s="6">
        <f>(0)/848.504</f>
        <v>0</v>
      </c>
      <c r="BQ10" s="6">
        <v>0.46198957223536957</v>
      </c>
      <c r="BR10" s="6">
        <f>(0)/848.504</f>
        <v>0</v>
      </c>
      <c r="BS10" s="6">
        <v>0.1244071919519531</v>
      </c>
      <c r="BT10" s="6">
        <f>(0)/848.504</f>
        <v>0</v>
      </c>
      <c r="BU10" s="6">
        <f>(0)/848.504</f>
        <v>0</v>
      </c>
      <c r="BV10">
        <f>0</f>
        <v>0</v>
      </c>
      <c r="BW10">
        <v>848.50399999999991</v>
      </c>
    </row>
    <row r="11" spans="1:75" x14ac:dyDescent="0.25">
      <c r="A11" s="4" t="s">
        <v>430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>
        <v>21.734999999999999</v>
      </c>
      <c r="AG11" s="5"/>
      <c r="AH11" s="5"/>
      <c r="AI11" s="5"/>
      <c r="AJ11" s="5">
        <v>21.734999999999999</v>
      </c>
      <c r="AN11" t="s">
        <v>430</v>
      </c>
      <c r="AO11" s="6">
        <f t="shared" ref="AO11:BR11" si="8">(0)/21.735</f>
        <v>0</v>
      </c>
      <c r="AP11" s="6">
        <f t="shared" si="8"/>
        <v>0</v>
      </c>
      <c r="AQ11" s="6">
        <f t="shared" si="8"/>
        <v>0</v>
      </c>
      <c r="AR11" s="6">
        <f t="shared" si="8"/>
        <v>0</v>
      </c>
      <c r="AS11" s="6">
        <f t="shared" si="8"/>
        <v>0</v>
      </c>
      <c r="AT11" s="6">
        <f t="shared" si="8"/>
        <v>0</v>
      </c>
      <c r="AU11" s="6">
        <f t="shared" si="8"/>
        <v>0</v>
      </c>
      <c r="AV11" s="6">
        <f t="shared" si="8"/>
        <v>0</v>
      </c>
      <c r="AW11" s="6">
        <f t="shared" si="8"/>
        <v>0</v>
      </c>
      <c r="AX11" s="6">
        <f t="shared" si="8"/>
        <v>0</v>
      </c>
      <c r="AY11" s="6">
        <f t="shared" si="8"/>
        <v>0</v>
      </c>
      <c r="AZ11" s="6">
        <f t="shared" si="8"/>
        <v>0</v>
      </c>
      <c r="BA11" s="6">
        <f t="shared" si="8"/>
        <v>0</v>
      </c>
      <c r="BB11" s="6">
        <f t="shared" si="8"/>
        <v>0</v>
      </c>
      <c r="BC11" s="6">
        <f t="shared" si="8"/>
        <v>0</v>
      </c>
      <c r="BD11" s="6">
        <f t="shared" si="8"/>
        <v>0</v>
      </c>
      <c r="BE11" s="6">
        <f t="shared" si="8"/>
        <v>0</v>
      </c>
      <c r="BF11" s="6">
        <f t="shared" si="8"/>
        <v>0</v>
      </c>
      <c r="BG11" s="6">
        <f t="shared" si="8"/>
        <v>0</v>
      </c>
      <c r="BH11" s="6">
        <f t="shared" si="8"/>
        <v>0</v>
      </c>
      <c r="BI11" s="6">
        <f t="shared" si="8"/>
        <v>0</v>
      </c>
      <c r="BJ11" s="6">
        <f t="shared" si="8"/>
        <v>0</v>
      </c>
      <c r="BK11" s="6">
        <f t="shared" si="8"/>
        <v>0</v>
      </c>
      <c r="BL11" s="6">
        <f t="shared" si="8"/>
        <v>0</v>
      </c>
      <c r="BM11" s="6">
        <f t="shared" si="8"/>
        <v>0</v>
      </c>
      <c r="BN11" s="6">
        <f t="shared" si="8"/>
        <v>0</v>
      </c>
      <c r="BO11" s="6">
        <f t="shared" si="8"/>
        <v>0</v>
      </c>
      <c r="BP11" s="6">
        <f t="shared" si="8"/>
        <v>0</v>
      </c>
      <c r="BQ11" s="6">
        <f t="shared" si="8"/>
        <v>0</v>
      </c>
      <c r="BR11" s="6">
        <f t="shared" si="8"/>
        <v>0</v>
      </c>
      <c r="BS11" s="6">
        <v>1</v>
      </c>
      <c r="BT11" s="6">
        <f>(0)/21.735</f>
        <v>0</v>
      </c>
      <c r="BU11" s="6">
        <f>(0)/21.735</f>
        <v>0</v>
      </c>
      <c r="BV11">
        <f>0</f>
        <v>0</v>
      </c>
      <c r="BW11">
        <v>21.734999999999999</v>
      </c>
    </row>
    <row r="12" spans="1:75" x14ac:dyDescent="0.25">
      <c r="A12" s="4" t="s">
        <v>10</v>
      </c>
      <c r="B12" s="5">
        <v>172</v>
      </c>
      <c r="C12" s="5"/>
      <c r="D12" s="5">
        <v>6.21</v>
      </c>
      <c r="E12" s="5"/>
      <c r="F12" s="5">
        <v>204.64</v>
      </c>
      <c r="G12" s="5"/>
      <c r="H12" s="5">
        <v>12.404</v>
      </c>
      <c r="I12" s="5">
        <v>143.47199999999998</v>
      </c>
      <c r="J12" s="5"/>
      <c r="K12" s="5"/>
      <c r="L12" s="5">
        <v>50.280999999999999</v>
      </c>
      <c r="M12" s="5"/>
      <c r="N12" s="5"/>
      <c r="O12" s="5">
        <v>205.36199999999999</v>
      </c>
      <c r="P12" s="5">
        <v>2</v>
      </c>
      <c r="Q12" s="5">
        <v>33</v>
      </c>
      <c r="R12" s="5">
        <v>162.30700000000002</v>
      </c>
      <c r="S12" s="5"/>
      <c r="T12" s="5"/>
      <c r="U12" s="5"/>
      <c r="V12" s="5">
        <v>22.779</v>
      </c>
      <c r="W12" s="5"/>
      <c r="X12" s="5">
        <v>387</v>
      </c>
      <c r="Y12" s="5"/>
      <c r="Z12" s="5">
        <v>343.14499999999998</v>
      </c>
      <c r="AA12" s="5"/>
      <c r="AB12" s="5"/>
      <c r="AC12" s="5">
        <v>82.418999999999997</v>
      </c>
      <c r="AD12" s="5">
        <v>368.11600000000004</v>
      </c>
      <c r="AE12" s="5">
        <v>11965.356</v>
      </c>
      <c r="AF12" s="5">
        <v>3</v>
      </c>
      <c r="AG12" s="5"/>
      <c r="AH12" s="5"/>
      <c r="AI12" s="5"/>
      <c r="AJ12" s="5">
        <v>14163.491</v>
      </c>
      <c r="AN12" t="s">
        <v>10</v>
      </c>
      <c r="AO12" s="6">
        <v>1.2143898704069497E-2</v>
      </c>
      <c r="AP12" s="6">
        <f>(0)/14163.491</f>
        <v>0</v>
      </c>
      <c r="AQ12" s="6">
        <v>4.3845122646669524E-4</v>
      </c>
      <c r="AR12" s="6">
        <f>(0)/14163.491</f>
        <v>0</v>
      </c>
      <c r="AS12" s="6">
        <v>1.4448415295353383E-2</v>
      </c>
      <c r="AT12" s="6">
        <f>(0)/14163.491</f>
        <v>0</v>
      </c>
      <c r="AU12" s="6">
        <v>8.7577278793766306E-4</v>
      </c>
      <c r="AV12" s="6">
        <v>1.0129706016687551E-2</v>
      </c>
      <c r="AW12" s="6">
        <f>(0)/14163.491</f>
        <v>0</v>
      </c>
      <c r="AX12" s="6">
        <f>(0)/14163.491</f>
        <v>0</v>
      </c>
      <c r="AY12" s="6">
        <v>3.5500428531355724E-3</v>
      </c>
      <c r="AZ12" s="6">
        <f>(0)/14163.491</f>
        <v>0</v>
      </c>
      <c r="BA12" s="6">
        <f>(0)/14163.491</f>
        <v>0</v>
      </c>
      <c r="BB12" s="6">
        <v>1.4499391428285583E-2</v>
      </c>
      <c r="BC12" s="6">
        <v>1.4120812446592439E-4</v>
      </c>
      <c r="BD12" s="6">
        <v>2.3299340536877527E-3</v>
      </c>
      <c r="BE12" s="6">
        <v>1.1459533528845397E-2</v>
      </c>
      <c r="BF12" s="6">
        <f>(0)/14163.491</f>
        <v>0</v>
      </c>
      <c r="BG12" s="6">
        <f>(0)/14163.491</f>
        <v>0</v>
      </c>
      <c r="BH12" s="6">
        <f>(0)/14163.491</f>
        <v>0</v>
      </c>
      <c r="BI12" s="6">
        <v>1.608289933604646E-3</v>
      </c>
      <c r="BJ12" s="6">
        <f>(0)/14163.491</f>
        <v>0</v>
      </c>
      <c r="BK12" s="6">
        <v>2.7323772084156372E-2</v>
      </c>
      <c r="BL12" s="6">
        <f>(0)/14163.491</f>
        <v>0</v>
      </c>
      <c r="BM12" s="6">
        <v>2.4227430934929812E-2</v>
      </c>
      <c r="BN12" s="6">
        <f>(0)/14163.491</f>
        <v>0</v>
      </c>
      <c r="BO12" s="6">
        <f>(0)/14163.491</f>
        <v>0</v>
      </c>
      <c r="BP12" s="6">
        <v>5.8191162051785114E-3</v>
      </c>
      <c r="BQ12" s="6">
        <v>2.5990484972949115E-2</v>
      </c>
      <c r="BR12" s="6">
        <v>0.84480273966354757</v>
      </c>
      <c r="BS12" s="6">
        <v>2.118121866988866E-4</v>
      </c>
      <c r="BT12" s="6">
        <f>(0)/14163.491</f>
        <v>0</v>
      </c>
      <c r="BU12" s="6">
        <f>(0)/14163.491</f>
        <v>0</v>
      </c>
      <c r="BV12">
        <f>0</f>
        <v>0</v>
      </c>
      <c r="BW12">
        <v>14163.491</v>
      </c>
    </row>
    <row r="13" spans="1:75" x14ac:dyDescent="0.25">
      <c r="A13" s="4" t="s">
        <v>379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112.876</v>
      </c>
      <c r="AE13" s="5"/>
      <c r="AF13" s="5"/>
      <c r="AG13" s="5"/>
      <c r="AH13" s="5"/>
      <c r="AI13" s="5"/>
      <c r="AJ13" s="5">
        <v>112.876</v>
      </c>
      <c r="AN13" t="s">
        <v>379</v>
      </c>
      <c r="AO13" s="6">
        <f t="shared" ref="AO13:BP13" si="9">(0)/112.876</f>
        <v>0</v>
      </c>
      <c r="AP13" s="6">
        <f t="shared" si="9"/>
        <v>0</v>
      </c>
      <c r="AQ13" s="6">
        <f t="shared" si="9"/>
        <v>0</v>
      </c>
      <c r="AR13" s="6">
        <f t="shared" si="9"/>
        <v>0</v>
      </c>
      <c r="AS13" s="6">
        <f t="shared" si="9"/>
        <v>0</v>
      </c>
      <c r="AT13" s="6">
        <f t="shared" si="9"/>
        <v>0</v>
      </c>
      <c r="AU13" s="6">
        <f t="shared" si="9"/>
        <v>0</v>
      </c>
      <c r="AV13" s="6">
        <f t="shared" si="9"/>
        <v>0</v>
      </c>
      <c r="AW13" s="6">
        <f t="shared" si="9"/>
        <v>0</v>
      </c>
      <c r="AX13" s="6">
        <f t="shared" si="9"/>
        <v>0</v>
      </c>
      <c r="AY13" s="6">
        <f t="shared" si="9"/>
        <v>0</v>
      </c>
      <c r="AZ13" s="6">
        <f t="shared" si="9"/>
        <v>0</v>
      </c>
      <c r="BA13" s="6">
        <f t="shared" si="9"/>
        <v>0</v>
      </c>
      <c r="BB13" s="6">
        <f t="shared" si="9"/>
        <v>0</v>
      </c>
      <c r="BC13" s="6">
        <f t="shared" si="9"/>
        <v>0</v>
      </c>
      <c r="BD13" s="6">
        <f t="shared" si="9"/>
        <v>0</v>
      </c>
      <c r="BE13" s="6">
        <f t="shared" si="9"/>
        <v>0</v>
      </c>
      <c r="BF13" s="6">
        <f t="shared" si="9"/>
        <v>0</v>
      </c>
      <c r="BG13" s="6">
        <f t="shared" si="9"/>
        <v>0</v>
      </c>
      <c r="BH13" s="6">
        <f t="shared" si="9"/>
        <v>0</v>
      </c>
      <c r="BI13" s="6">
        <f t="shared" si="9"/>
        <v>0</v>
      </c>
      <c r="BJ13" s="6">
        <f t="shared" si="9"/>
        <v>0</v>
      </c>
      <c r="BK13" s="6">
        <f t="shared" si="9"/>
        <v>0</v>
      </c>
      <c r="BL13" s="6">
        <f t="shared" si="9"/>
        <v>0</v>
      </c>
      <c r="BM13" s="6">
        <f t="shared" si="9"/>
        <v>0</v>
      </c>
      <c r="BN13" s="6">
        <f t="shared" si="9"/>
        <v>0</v>
      </c>
      <c r="BO13" s="6">
        <f t="shared" si="9"/>
        <v>0</v>
      </c>
      <c r="BP13" s="6">
        <f t="shared" si="9"/>
        <v>0</v>
      </c>
      <c r="BQ13" s="6">
        <v>1</v>
      </c>
      <c r="BR13" s="6">
        <f>(0)/112.876</f>
        <v>0</v>
      </c>
      <c r="BS13" s="6">
        <f>(0)/112.876</f>
        <v>0</v>
      </c>
      <c r="BT13" s="6">
        <f>(0)/112.876</f>
        <v>0</v>
      </c>
      <c r="BU13" s="6">
        <f>(0)/112.876</f>
        <v>0</v>
      </c>
      <c r="BV13">
        <f>0</f>
        <v>0</v>
      </c>
      <c r="BW13">
        <v>112.876</v>
      </c>
    </row>
    <row r="14" spans="1:75" x14ac:dyDescent="0.25">
      <c r="A14" s="4" t="s">
        <v>355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>
        <v>0</v>
      </c>
      <c r="AD14" s="5">
        <v>116.84399999999999</v>
      </c>
      <c r="AE14" s="5"/>
      <c r="AF14" s="5"/>
      <c r="AG14" s="5"/>
      <c r="AH14" s="5"/>
      <c r="AI14" s="5"/>
      <c r="AJ14" s="5">
        <v>116.84399999999999</v>
      </c>
      <c r="AN14" t="s">
        <v>355</v>
      </c>
      <c r="AO14" s="6">
        <f t="shared" ref="AO14:BO14" si="10">(0)/116.844</f>
        <v>0</v>
      </c>
      <c r="AP14" s="6">
        <f t="shared" si="10"/>
        <v>0</v>
      </c>
      <c r="AQ14" s="6">
        <f t="shared" si="10"/>
        <v>0</v>
      </c>
      <c r="AR14" s="6">
        <f t="shared" si="10"/>
        <v>0</v>
      </c>
      <c r="AS14" s="6">
        <f t="shared" si="10"/>
        <v>0</v>
      </c>
      <c r="AT14" s="6">
        <f t="shared" si="10"/>
        <v>0</v>
      </c>
      <c r="AU14" s="6">
        <f t="shared" si="10"/>
        <v>0</v>
      </c>
      <c r="AV14" s="6">
        <f t="shared" si="10"/>
        <v>0</v>
      </c>
      <c r="AW14" s="6">
        <f t="shared" si="10"/>
        <v>0</v>
      </c>
      <c r="AX14" s="6">
        <f t="shared" si="10"/>
        <v>0</v>
      </c>
      <c r="AY14" s="6">
        <f t="shared" si="10"/>
        <v>0</v>
      </c>
      <c r="AZ14" s="6">
        <f t="shared" si="10"/>
        <v>0</v>
      </c>
      <c r="BA14" s="6">
        <f t="shared" si="10"/>
        <v>0</v>
      </c>
      <c r="BB14" s="6">
        <f t="shared" si="10"/>
        <v>0</v>
      </c>
      <c r="BC14" s="6">
        <f t="shared" si="10"/>
        <v>0</v>
      </c>
      <c r="BD14" s="6">
        <f t="shared" si="10"/>
        <v>0</v>
      </c>
      <c r="BE14" s="6">
        <f t="shared" si="10"/>
        <v>0</v>
      </c>
      <c r="BF14" s="6">
        <f t="shared" si="10"/>
        <v>0</v>
      </c>
      <c r="BG14" s="6">
        <f t="shared" si="10"/>
        <v>0</v>
      </c>
      <c r="BH14" s="6">
        <f t="shared" si="10"/>
        <v>0</v>
      </c>
      <c r="BI14" s="6">
        <f t="shared" si="10"/>
        <v>0</v>
      </c>
      <c r="BJ14" s="6">
        <f t="shared" si="10"/>
        <v>0</v>
      </c>
      <c r="BK14" s="6">
        <f t="shared" si="10"/>
        <v>0</v>
      </c>
      <c r="BL14" s="6">
        <f t="shared" si="10"/>
        <v>0</v>
      </c>
      <c r="BM14" s="6">
        <f t="shared" si="10"/>
        <v>0</v>
      </c>
      <c r="BN14" s="6">
        <f t="shared" si="10"/>
        <v>0</v>
      </c>
      <c r="BO14" s="6">
        <f t="shared" si="10"/>
        <v>0</v>
      </c>
      <c r="BP14" s="6">
        <v>0</v>
      </c>
      <c r="BQ14" s="6">
        <v>1</v>
      </c>
      <c r="BR14" s="6">
        <f>(0)/116.844</f>
        <v>0</v>
      </c>
      <c r="BS14" s="6">
        <f>(0)/116.844</f>
        <v>0</v>
      </c>
      <c r="BT14" s="6">
        <f>(0)/116.844</f>
        <v>0</v>
      </c>
      <c r="BU14" s="6">
        <f>(0)/116.844</f>
        <v>0</v>
      </c>
      <c r="BV14">
        <f>0</f>
        <v>0</v>
      </c>
      <c r="BW14">
        <v>116.84399999999999</v>
      </c>
    </row>
    <row r="15" spans="1:75" x14ac:dyDescent="0.25">
      <c r="A15" s="4" t="s">
        <v>405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v>6.5600000000000005</v>
      </c>
      <c r="AF15" s="5"/>
      <c r="AG15" s="5"/>
      <c r="AH15" s="5"/>
      <c r="AI15" s="5"/>
      <c r="AJ15" s="5">
        <v>6.5600000000000005</v>
      </c>
      <c r="AN15" t="s">
        <v>405</v>
      </c>
      <c r="AO15" s="6">
        <f t="shared" ref="AO15:BQ15" si="11">(0)/6.56</f>
        <v>0</v>
      </c>
      <c r="AP15" s="6">
        <f t="shared" si="11"/>
        <v>0</v>
      </c>
      <c r="AQ15" s="6">
        <f t="shared" si="11"/>
        <v>0</v>
      </c>
      <c r="AR15" s="6">
        <f t="shared" si="11"/>
        <v>0</v>
      </c>
      <c r="AS15" s="6">
        <f t="shared" si="11"/>
        <v>0</v>
      </c>
      <c r="AT15" s="6">
        <f t="shared" si="11"/>
        <v>0</v>
      </c>
      <c r="AU15" s="6">
        <f t="shared" si="11"/>
        <v>0</v>
      </c>
      <c r="AV15" s="6">
        <f t="shared" si="11"/>
        <v>0</v>
      </c>
      <c r="AW15" s="6">
        <f t="shared" si="11"/>
        <v>0</v>
      </c>
      <c r="AX15" s="6">
        <f t="shared" si="11"/>
        <v>0</v>
      </c>
      <c r="AY15" s="6">
        <f t="shared" si="11"/>
        <v>0</v>
      </c>
      <c r="AZ15" s="6">
        <f t="shared" si="11"/>
        <v>0</v>
      </c>
      <c r="BA15" s="6">
        <f t="shared" si="11"/>
        <v>0</v>
      </c>
      <c r="BB15" s="6">
        <f t="shared" si="11"/>
        <v>0</v>
      </c>
      <c r="BC15" s="6">
        <f t="shared" si="11"/>
        <v>0</v>
      </c>
      <c r="BD15" s="6">
        <f t="shared" si="11"/>
        <v>0</v>
      </c>
      <c r="BE15" s="6">
        <f t="shared" si="11"/>
        <v>0</v>
      </c>
      <c r="BF15" s="6">
        <f t="shared" si="11"/>
        <v>0</v>
      </c>
      <c r="BG15" s="6">
        <f t="shared" si="11"/>
        <v>0</v>
      </c>
      <c r="BH15" s="6">
        <f t="shared" si="11"/>
        <v>0</v>
      </c>
      <c r="BI15" s="6">
        <f t="shared" si="11"/>
        <v>0</v>
      </c>
      <c r="BJ15" s="6">
        <f t="shared" si="11"/>
        <v>0</v>
      </c>
      <c r="BK15" s="6">
        <f t="shared" si="11"/>
        <v>0</v>
      </c>
      <c r="BL15" s="6">
        <f t="shared" si="11"/>
        <v>0</v>
      </c>
      <c r="BM15" s="6">
        <f t="shared" si="11"/>
        <v>0</v>
      </c>
      <c r="BN15" s="6">
        <f t="shared" si="11"/>
        <v>0</v>
      </c>
      <c r="BO15" s="6">
        <f t="shared" si="11"/>
        <v>0</v>
      </c>
      <c r="BP15" s="6">
        <f t="shared" si="11"/>
        <v>0</v>
      </c>
      <c r="BQ15" s="6">
        <f t="shared" si="11"/>
        <v>0</v>
      </c>
      <c r="BR15" s="6">
        <v>1</v>
      </c>
      <c r="BS15" s="6">
        <f>(0)/6.56</f>
        <v>0</v>
      </c>
      <c r="BT15" s="6">
        <f>(0)/6.56</f>
        <v>0</v>
      </c>
      <c r="BU15" s="6">
        <f>(0)/6.56</f>
        <v>0</v>
      </c>
      <c r="BV15">
        <f>0</f>
        <v>0</v>
      </c>
      <c r="BW15">
        <v>6.5600000000000005</v>
      </c>
    </row>
    <row r="16" spans="1:75" x14ac:dyDescent="0.25">
      <c r="A16" s="4" t="s">
        <v>337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2.0300000000000002</v>
      </c>
      <c r="AA16" s="5"/>
      <c r="AB16" s="5"/>
      <c r="AC16" s="5"/>
      <c r="AD16" s="5"/>
      <c r="AE16" s="5">
        <v>476.25</v>
      </c>
      <c r="AF16" s="5"/>
      <c r="AG16" s="5"/>
      <c r="AH16" s="5"/>
      <c r="AI16" s="5"/>
      <c r="AJ16" s="5">
        <v>478.28</v>
      </c>
      <c r="AN16" t="s">
        <v>337</v>
      </c>
      <c r="AO16" s="6">
        <f t="shared" ref="AO16:BL16" si="12">(0)/478.28</f>
        <v>0</v>
      </c>
      <c r="AP16" s="6">
        <f t="shared" si="12"/>
        <v>0</v>
      </c>
      <c r="AQ16" s="6">
        <f t="shared" si="12"/>
        <v>0</v>
      </c>
      <c r="AR16" s="6">
        <f t="shared" si="12"/>
        <v>0</v>
      </c>
      <c r="AS16" s="6">
        <f t="shared" si="12"/>
        <v>0</v>
      </c>
      <c r="AT16" s="6">
        <f t="shared" si="12"/>
        <v>0</v>
      </c>
      <c r="AU16" s="6">
        <f t="shared" si="12"/>
        <v>0</v>
      </c>
      <c r="AV16" s="6">
        <f t="shared" si="12"/>
        <v>0</v>
      </c>
      <c r="AW16" s="6">
        <f t="shared" si="12"/>
        <v>0</v>
      </c>
      <c r="AX16" s="6">
        <f t="shared" si="12"/>
        <v>0</v>
      </c>
      <c r="AY16" s="6">
        <f t="shared" si="12"/>
        <v>0</v>
      </c>
      <c r="AZ16" s="6">
        <f t="shared" si="12"/>
        <v>0</v>
      </c>
      <c r="BA16" s="6">
        <f t="shared" si="12"/>
        <v>0</v>
      </c>
      <c r="BB16" s="6">
        <f t="shared" si="12"/>
        <v>0</v>
      </c>
      <c r="BC16" s="6">
        <f t="shared" si="12"/>
        <v>0</v>
      </c>
      <c r="BD16" s="6">
        <f t="shared" si="12"/>
        <v>0</v>
      </c>
      <c r="BE16" s="6">
        <f t="shared" si="12"/>
        <v>0</v>
      </c>
      <c r="BF16" s="6">
        <f t="shared" si="12"/>
        <v>0</v>
      </c>
      <c r="BG16" s="6">
        <f t="shared" si="12"/>
        <v>0</v>
      </c>
      <c r="BH16" s="6">
        <f t="shared" si="12"/>
        <v>0</v>
      </c>
      <c r="BI16" s="6">
        <f t="shared" si="12"/>
        <v>0</v>
      </c>
      <c r="BJ16" s="6">
        <f t="shared" si="12"/>
        <v>0</v>
      </c>
      <c r="BK16" s="6">
        <f t="shared" si="12"/>
        <v>0</v>
      </c>
      <c r="BL16" s="6">
        <f t="shared" si="12"/>
        <v>0</v>
      </c>
      <c r="BM16" s="6">
        <v>4.2443756795182749E-3</v>
      </c>
      <c r="BN16" s="6">
        <f>(0)/478.28</f>
        <v>0</v>
      </c>
      <c r="BO16" s="6">
        <f>(0)/478.28</f>
        <v>0</v>
      </c>
      <c r="BP16" s="6">
        <f>(0)/478.28</f>
        <v>0</v>
      </c>
      <c r="BQ16" s="6">
        <f>(0)/478.28</f>
        <v>0</v>
      </c>
      <c r="BR16" s="6">
        <v>0.99575562432048181</v>
      </c>
      <c r="BS16" s="6">
        <f>(0)/478.28</f>
        <v>0</v>
      </c>
      <c r="BT16" s="6">
        <f>(0)/478.28</f>
        <v>0</v>
      </c>
      <c r="BU16" s="6">
        <f>(0)/478.28</f>
        <v>0</v>
      </c>
      <c r="BV16">
        <f>0</f>
        <v>0</v>
      </c>
      <c r="BW16">
        <v>478.28</v>
      </c>
    </row>
    <row r="17" spans="1:75" x14ac:dyDescent="0.25">
      <c r="A17" s="4" t="s">
        <v>276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41.405000000000001</v>
      </c>
      <c r="X17" s="5"/>
      <c r="Y17" s="5"/>
      <c r="Z17" s="5"/>
      <c r="AA17" s="5"/>
      <c r="AB17" s="5"/>
      <c r="AC17" s="5">
        <v>234.68099999999998</v>
      </c>
      <c r="AD17" s="5"/>
      <c r="AE17" s="5"/>
      <c r="AF17" s="5"/>
      <c r="AG17" s="5"/>
      <c r="AH17" s="5"/>
      <c r="AI17" s="5"/>
      <c r="AJ17" s="5">
        <v>276.08600000000001</v>
      </c>
      <c r="AN17" t="s">
        <v>276</v>
      </c>
      <c r="AO17" s="6">
        <f t="shared" ref="AO17:BI17" si="13">(0)/276.086</f>
        <v>0</v>
      </c>
      <c r="AP17" s="6">
        <f t="shared" si="13"/>
        <v>0</v>
      </c>
      <c r="AQ17" s="6">
        <f t="shared" si="13"/>
        <v>0</v>
      </c>
      <c r="AR17" s="6">
        <f t="shared" si="13"/>
        <v>0</v>
      </c>
      <c r="AS17" s="6">
        <f t="shared" si="13"/>
        <v>0</v>
      </c>
      <c r="AT17" s="6">
        <f t="shared" si="13"/>
        <v>0</v>
      </c>
      <c r="AU17" s="6">
        <f t="shared" si="13"/>
        <v>0</v>
      </c>
      <c r="AV17" s="6">
        <f t="shared" si="13"/>
        <v>0</v>
      </c>
      <c r="AW17" s="6">
        <f t="shared" si="13"/>
        <v>0</v>
      </c>
      <c r="AX17" s="6">
        <f t="shared" si="13"/>
        <v>0</v>
      </c>
      <c r="AY17" s="6">
        <f t="shared" si="13"/>
        <v>0</v>
      </c>
      <c r="AZ17" s="6">
        <f t="shared" si="13"/>
        <v>0</v>
      </c>
      <c r="BA17" s="6">
        <f t="shared" si="13"/>
        <v>0</v>
      </c>
      <c r="BB17" s="6">
        <f t="shared" si="13"/>
        <v>0</v>
      </c>
      <c r="BC17" s="6">
        <f t="shared" si="13"/>
        <v>0</v>
      </c>
      <c r="BD17" s="6">
        <f t="shared" si="13"/>
        <v>0</v>
      </c>
      <c r="BE17" s="6">
        <f t="shared" si="13"/>
        <v>0</v>
      </c>
      <c r="BF17" s="6">
        <f t="shared" si="13"/>
        <v>0</v>
      </c>
      <c r="BG17" s="6">
        <f t="shared" si="13"/>
        <v>0</v>
      </c>
      <c r="BH17" s="6">
        <f t="shared" si="13"/>
        <v>0</v>
      </c>
      <c r="BI17" s="6">
        <f t="shared" si="13"/>
        <v>0</v>
      </c>
      <c r="BJ17" s="6">
        <v>0.14997138572763558</v>
      </c>
      <c r="BK17" s="6">
        <f>(0)/276.086</f>
        <v>0</v>
      </c>
      <c r="BL17" s="6">
        <f>(0)/276.086</f>
        <v>0</v>
      </c>
      <c r="BM17" s="6">
        <f>(0)/276.086</f>
        <v>0</v>
      </c>
      <c r="BN17" s="6">
        <f>(0)/276.086</f>
        <v>0</v>
      </c>
      <c r="BO17" s="6">
        <f>(0)/276.086</f>
        <v>0</v>
      </c>
      <c r="BP17" s="6">
        <v>0.85002861427236431</v>
      </c>
      <c r="BQ17" s="6">
        <f>(0)/276.086</f>
        <v>0</v>
      </c>
      <c r="BR17" s="6">
        <f>(0)/276.086</f>
        <v>0</v>
      </c>
      <c r="BS17" s="6">
        <f>(0)/276.086</f>
        <v>0</v>
      </c>
      <c r="BT17" s="6">
        <f>(0)/276.086</f>
        <v>0</v>
      </c>
      <c r="BU17" s="6">
        <f>(0)/276.086</f>
        <v>0</v>
      </c>
      <c r="BV17">
        <f>0</f>
        <v>0</v>
      </c>
      <c r="BW17">
        <v>276.08600000000001</v>
      </c>
    </row>
    <row r="18" spans="1:75" x14ac:dyDescent="0.25">
      <c r="A18" s="4" t="s">
        <v>375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27.484999999999999</v>
      </c>
      <c r="AE18" s="5"/>
      <c r="AF18" s="5"/>
      <c r="AG18" s="5"/>
      <c r="AH18" s="5"/>
      <c r="AI18" s="5"/>
      <c r="AJ18" s="5">
        <v>27.484999999999999</v>
      </c>
      <c r="AN18" t="s">
        <v>375</v>
      </c>
      <c r="AO18" s="6">
        <f t="shared" ref="AO18:BP18" si="14">(0)/27.485</f>
        <v>0</v>
      </c>
      <c r="AP18" s="6">
        <f t="shared" si="14"/>
        <v>0</v>
      </c>
      <c r="AQ18" s="6">
        <f t="shared" si="14"/>
        <v>0</v>
      </c>
      <c r="AR18" s="6">
        <f t="shared" si="14"/>
        <v>0</v>
      </c>
      <c r="AS18" s="6">
        <f t="shared" si="14"/>
        <v>0</v>
      </c>
      <c r="AT18" s="6">
        <f t="shared" si="14"/>
        <v>0</v>
      </c>
      <c r="AU18" s="6">
        <f t="shared" si="14"/>
        <v>0</v>
      </c>
      <c r="AV18" s="6">
        <f t="shared" si="14"/>
        <v>0</v>
      </c>
      <c r="AW18" s="6">
        <f t="shared" si="14"/>
        <v>0</v>
      </c>
      <c r="AX18" s="6">
        <f t="shared" si="14"/>
        <v>0</v>
      </c>
      <c r="AY18" s="6">
        <f t="shared" si="14"/>
        <v>0</v>
      </c>
      <c r="AZ18" s="6">
        <f t="shared" si="14"/>
        <v>0</v>
      </c>
      <c r="BA18" s="6">
        <f t="shared" si="14"/>
        <v>0</v>
      </c>
      <c r="BB18" s="6">
        <f t="shared" si="14"/>
        <v>0</v>
      </c>
      <c r="BC18" s="6">
        <f t="shared" si="14"/>
        <v>0</v>
      </c>
      <c r="BD18" s="6">
        <f t="shared" si="14"/>
        <v>0</v>
      </c>
      <c r="BE18" s="6">
        <f t="shared" si="14"/>
        <v>0</v>
      </c>
      <c r="BF18" s="6">
        <f t="shared" si="14"/>
        <v>0</v>
      </c>
      <c r="BG18" s="6">
        <f t="shared" si="14"/>
        <v>0</v>
      </c>
      <c r="BH18" s="6">
        <f t="shared" si="14"/>
        <v>0</v>
      </c>
      <c r="BI18" s="6">
        <f t="shared" si="14"/>
        <v>0</v>
      </c>
      <c r="BJ18" s="6">
        <f t="shared" si="14"/>
        <v>0</v>
      </c>
      <c r="BK18" s="6">
        <f t="shared" si="14"/>
        <v>0</v>
      </c>
      <c r="BL18" s="6">
        <f t="shared" si="14"/>
        <v>0</v>
      </c>
      <c r="BM18" s="6">
        <f t="shared" si="14"/>
        <v>0</v>
      </c>
      <c r="BN18" s="6">
        <f t="shared" si="14"/>
        <v>0</v>
      </c>
      <c r="BO18" s="6">
        <f t="shared" si="14"/>
        <v>0</v>
      </c>
      <c r="BP18" s="6">
        <f t="shared" si="14"/>
        <v>0</v>
      </c>
      <c r="BQ18" s="6">
        <v>1</v>
      </c>
      <c r="BR18" s="6">
        <f>(0)/27.485</f>
        <v>0</v>
      </c>
      <c r="BS18" s="6">
        <f>(0)/27.485</f>
        <v>0</v>
      </c>
      <c r="BT18" s="6">
        <f>(0)/27.485</f>
        <v>0</v>
      </c>
      <c r="BU18" s="6">
        <f>(0)/27.485</f>
        <v>0</v>
      </c>
      <c r="BV18">
        <f>0</f>
        <v>0</v>
      </c>
      <c r="BW18">
        <v>27.484999999999999</v>
      </c>
    </row>
    <row r="19" spans="1:75" x14ac:dyDescent="0.25">
      <c r="A19" s="4" t="s">
        <v>277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127.426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v>127.426</v>
      </c>
      <c r="AN19" t="s">
        <v>277</v>
      </c>
      <c r="AO19" s="6">
        <f t="shared" ref="AO19:BI19" si="15">(0)/127.426</f>
        <v>0</v>
      </c>
      <c r="AP19" s="6">
        <f t="shared" si="15"/>
        <v>0</v>
      </c>
      <c r="AQ19" s="6">
        <f t="shared" si="15"/>
        <v>0</v>
      </c>
      <c r="AR19" s="6">
        <f t="shared" si="15"/>
        <v>0</v>
      </c>
      <c r="AS19" s="6">
        <f t="shared" si="15"/>
        <v>0</v>
      </c>
      <c r="AT19" s="6">
        <f t="shared" si="15"/>
        <v>0</v>
      </c>
      <c r="AU19" s="6">
        <f t="shared" si="15"/>
        <v>0</v>
      </c>
      <c r="AV19" s="6">
        <f t="shared" si="15"/>
        <v>0</v>
      </c>
      <c r="AW19" s="6">
        <f t="shared" si="15"/>
        <v>0</v>
      </c>
      <c r="AX19" s="6">
        <f t="shared" si="15"/>
        <v>0</v>
      </c>
      <c r="AY19" s="6">
        <f t="shared" si="15"/>
        <v>0</v>
      </c>
      <c r="AZ19" s="6">
        <f t="shared" si="15"/>
        <v>0</v>
      </c>
      <c r="BA19" s="6">
        <f t="shared" si="15"/>
        <v>0</v>
      </c>
      <c r="BB19" s="6">
        <f t="shared" si="15"/>
        <v>0</v>
      </c>
      <c r="BC19" s="6">
        <f t="shared" si="15"/>
        <v>0</v>
      </c>
      <c r="BD19" s="6">
        <f t="shared" si="15"/>
        <v>0</v>
      </c>
      <c r="BE19" s="6">
        <f t="shared" si="15"/>
        <v>0</v>
      </c>
      <c r="BF19" s="6">
        <f t="shared" si="15"/>
        <v>0</v>
      </c>
      <c r="BG19" s="6">
        <f t="shared" si="15"/>
        <v>0</v>
      </c>
      <c r="BH19" s="6">
        <f t="shared" si="15"/>
        <v>0</v>
      </c>
      <c r="BI19" s="6">
        <f t="shared" si="15"/>
        <v>0</v>
      </c>
      <c r="BJ19" s="6">
        <v>1</v>
      </c>
      <c r="BK19" s="6">
        <f t="shared" ref="BK19:BU19" si="16">(0)/127.426</f>
        <v>0</v>
      </c>
      <c r="BL19" s="6">
        <f t="shared" si="16"/>
        <v>0</v>
      </c>
      <c r="BM19" s="6">
        <f t="shared" si="16"/>
        <v>0</v>
      </c>
      <c r="BN19" s="6">
        <f t="shared" si="16"/>
        <v>0</v>
      </c>
      <c r="BO19" s="6">
        <f t="shared" si="16"/>
        <v>0</v>
      </c>
      <c r="BP19" s="6">
        <f t="shared" si="16"/>
        <v>0</v>
      </c>
      <c r="BQ19" s="6">
        <f t="shared" si="16"/>
        <v>0</v>
      </c>
      <c r="BR19" s="6">
        <f t="shared" si="16"/>
        <v>0</v>
      </c>
      <c r="BS19" s="6">
        <f t="shared" si="16"/>
        <v>0</v>
      </c>
      <c r="BT19" s="6">
        <f t="shared" si="16"/>
        <v>0</v>
      </c>
      <c r="BU19" s="6">
        <f t="shared" si="16"/>
        <v>0</v>
      </c>
      <c r="BV19">
        <f>0</f>
        <v>0</v>
      </c>
      <c r="BW19">
        <v>127.426</v>
      </c>
    </row>
    <row r="20" spans="1:75" x14ac:dyDescent="0.25">
      <c r="A20" s="4" t="s">
        <v>80</v>
      </c>
      <c r="B20" s="5"/>
      <c r="C20" s="5"/>
      <c r="D20" s="5"/>
      <c r="E20" s="5"/>
      <c r="F20" s="5"/>
      <c r="G20" s="5"/>
      <c r="H20" s="5">
        <v>121.41199999999999</v>
      </c>
      <c r="I20" s="5"/>
      <c r="J20" s="5"/>
      <c r="K20" s="5"/>
      <c r="L20" s="5"/>
      <c r="M20" s="5"/>
      <c r="N20" s="5"/>
      <c r="O20" s="5">
        <v>36.800000000000004</v>
      </c>
      <c r="P20" s="5"/>
      <c r="Q20" s="5"/>
      <c r="R20" s="5"/>
      <c r="S20" s="5"/>
      <c r="T20" s="5"/>
      <c r="U20" s="5"/>
      <c r="V20" s="5"/>
      <c r="W20" s="5">
        <v>77</v>
      </c>
      <c r="X20" s="5"/>
      <c r="Y20" s="5"/>
      <c r="Z20" s="5">
        <v>16.05</v>
      </c>
      <c r="AA20" s="5"/>
      <c r="AB20" s="5"/>
      <c r="AC20" s="5">
        <v>129.024</v>
      </c>
      <c r="AD20" s="5"/>
      <c r="AE20" s="5"/>
      <c r="AF20" s="5">
        <v>5.8959999999999999</v>
      </c>
      <c r="AG20" s="5"/>
      <c r="AH20" s="5"/>
      <c r="AI20" s="5"/>
      <c r="AJ20" s="5">
        <v>386.18200000000002</v>
      </c>
      <c r="AN20" t="s">
        <v>80</v>
      </c>
      <c r="AO20" s="6">
        <f t="shared" ref="AO20:AT20" si="17">(0)/386.182</f>
        <v>0</v>
      </c>
      <c r="AP20" s="6">
        <f t="shared" si="17"/>
        <v>0</v>
      </c>
      <c r="AQ20" s="6">
        <f t="shared" si="17"/>
        <v>0</v>
      </c>
      <c r="AR20" s="6">
        <f t="shared" si="17"/>
        <v>0</v>
      </c>
      <c r="AS20" s="6">
        <f t="shared" si="17"/>
        <v>0</v>
      </c>
      <c r="AT20" s="6">
        <f t="shared" si="17"/>
        <v>0</v>
      </c>
      <c r="AU20" s="6">
        <v>0.31439062410987562</v>
      </c>
      <c r="AV20" s="6">
        <f t="shared" ref="AV20:BA20" si="18">(0)/386.182</f>
        <v>0</v>
      </c>
      <c r="AW20" s="6">
        <f t="shared" si="18"/>
        <v>0</v>
      </c>
      <c r="AX20" s="6">
        <f t="shared" si="18"/>
        <v>0</v>
      </c>
      <c r="AY20" s="6">
        <f t="shared" si="18"/>
        <v>0</v>
      </c>
      <c r="AZ20" s="6">
        <f t="shared" si="18"/>
        <v>0</v>
      </c>
      <c r="BA20" s="6">
        <f t="shared" si="18"/>
        <v>0</v>
      </c>
      <c r="BB20" s="6">
        <v>9.5291857207223538E-2</v>
      </c>
      <c r="BC20" s="6">
        <f t="shared" ref="BC20:BI20" si="19">(0)/386.182</f>
        <v>0</v>
      </c>
      <c r="BD20" s="6">
        <f t="shared" si="19"/>
        <v>0</v>
      </c>
      <c r="BE20" s="6">
        <f t="shared" si="19"/>
        <v>0</v>
      </c>
      <c r="BF20" s="6">
        <f t="shared" si="19"/>
        <v>0</v>
      </c>
      <c r="BG20" s="6">
        <f t="shared" si="19"/>
        <v>0</v>
      </c>
      <c r="BH20" s="6">
        <f t="shared" si="19"/>
        <v>0</v>
      </c>
      <c r="BI20" s="6">
        <f t="shared" si="19"/>
        <v>0</v>
      </c>
      <c r="BJ20" s="6">
        <v>0.19938785339554924</v>
      </c>
      <c r="BK20" s="6">
        <f>(0)/386.182</f>
        <v>0</v>
      </c>
      <c r="BL20" s="6">
        <f>(0)/386.182</f>
        <v>0</v>
      </c>
      <c r="BM20" s="6">
        <v>4.1560714896085267E-2</v>
      </c>
      <c r="BN20" s="6">
        <f>(0)/386.182</f>
        <v>0</v>
      </c>
      <c r="BO20" s="6">
        <f>(0)/386.182</f>
        <v>0</v>
      </c>
      <c r="BP20" s="6">
        <v>0.33410153761697853</v>
      </c>
      <c r="BQ20" s="6">
        <f>(0)/386.182</f>
        <v>0</v>
      </c>
      <c r="BR20" s="6">
        <f>(0)/386.182</f>
        <v>0</v>
      </c>
      <c r="BS20" s="6">
        <v>1.526741277428777E-2</v>
      </c>
      <c r="BT20" s="6">
        <f>(0)/386.182</f>
        <v>0</v>
      </c>
      <c r="BU20" s="6">
        <f>(0)/386.182</f>
        <v>0</v>
      </c>
      <c r="BV20">
        <f>0</f>
        <v>0</v>
      </c>
      <c r="BW20">
        <v>386.18200000000002</v>
      </c>
    </row>
    <row r="21" spans="1:75" x14ac:dyDescent="0.25">
      <c r="A21" s="4" t="s">
        <v>254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2144.9960000000001</v>
      </c>
      <c r="W21" s="5"/>
      <c r="X21" s="5">
        <v>387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2531.9960000000001</v>
      </c>
      <c r="AN21" t="s">
        <v>254</v>
      </c>
      <c r="AO21" s="6">
        <f t="shared" ref="AO21:BH21" si="20">(0)/2531.996</f>
        <v>0</v>
      </c>
      <c r="AP21" s="6">
        <f t="shared" si="20"/>
        <v>0</v>
      </c>
      <c r="AQ21" s="6">
        <f t="shared" si="20"/>
        <v>0</v>
      </c>
      <c r="AR21" s="6">
        <f t="shared" si="20"/>
        <v>0</v>
      </c>
      <c r="AS21" s="6">
        <f t="shared" si="20"/>
        <v>0</v>
      </c>
      <c r="AT21" s="6">
        <f t="shared" si="20"/>
        <v>0</v>
      </c>
      <c r="AU21" s="6">
        <f t="shared" si="20"/>
        <v>0</v>
      </c>
      <c r="AV21" s="6">
        <f t="shared" si="20"/>
        <v>0</v>
      </c>
      <c r="AW21" s="6">
        <f t="shared" si="20"/>
        <v>0</v>
      </c>
      <c r="AX21" s="6">
        <f t="shared" si="20"/>
        <v>0</v>
      </c>
      <c r="AY21" s="6">
        <f t="shared" si="20"/>
        <v>0</v>
      </c>
      <c r="AZ21" s="6">
        <f t="shared" si="20"/>
        <v>0</v>
      </c>
      <c r="BA21" s="6">
        <f t="shared" si="20"/>
        <v>0</v>
      </c>
      <c r="BB21" s="6">
        <f t="shared" si="20"/>
        <v>0</v>
      </c>
      <c r="BC21" s="6">
        <f t="shared" si="20"/>
        <v>0</v>
      </c>
      <c r="BD21" s="6">
        <f t="shared" si="20"/>
        <v>0</v>
      </c>
      <c r="BE21" s="6">
        <f t="shared" si="20"/>
        <v>0</v>
      </c>
      <c r="BF21" s="6">
        <f t="shared" si="20"/>
        <v>0</v>
      </c>
      <c r="BG21" s="6">
        <f t="shared" si="20"/>
        <v>0</v>
      </c>
      <c r="BH21" s="6">
        <f t="shared" si="20"/>
        <v>0</v>
      </c>
      <c r="BI21" s="6">
        <v>0.84715615664479726</v>
      </c>
      <c r="BJ21" s="6">
        <f>(0)/2531.996</f>
        <v>0</v>
      </c>
      <c r="BK21" s="6">
        <v>0.15284384335520276</v>
      </c>
      <c r="BL21" s="6">
        <f t="shared" ref="BL21:BU21" si="21">(0)/2531.996</f>
        <v>0</v>
      </c>
      <c r="BM21" s="6">
        <f t="shared" si="21"/>
        <v>0</v>
      </c>
      <c r="BN21" s="6">
        <f t="shared" si="21"/>
        <v>0</v>
      </c>
      <c r="BO21" s="6">
        <f t="shared" si="21"/>
        <v>0</v>
      </c>
      <c r="BP21" s="6">
        <f t="shared" si="21"/>
        <v>0</v>
      </c>
      <c r="BQ21" s="6">
        <f t="shared" si="21"/>
        <v>0</v>
      </c>
      <c r="BR21" s="6">
        <f t="shared" si="21"/>
        <v>0</v>
      </c>
      <c r="BS21" s="6">
        <f t="shared" si="21"/>
        <v>0</v>
      </c>
      <c r="BT21" s="6">
        <f t="shared" si="21"/>
        <v>0</v>
      </c>
      <c r="BU21" s="6">
        <f t="shared" si="21"/>
        <v>0</v>
      </c>
      <c r="BV21">
        <f>0</f>
        <v>0</v>
      </c>
      <c r="BW21">
        <v>2531.9960000000001</v>
      </c>
    </row>
    <row r="22" spans="1:75" x14ac:dyDescent="0.25">
      <c r="A22" s="4" t="s">
        <v>255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6988.35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6988.35</v>
      </c>
      <c r="AN22" t="s">
        <v>255</v>
      </c>
      <c r="AO22" s="6">
        <f t="shared" ref="AO22:BH22" si="22">(0)/6988.35</f>
        <v>0</v>
      </c>
      <c r="AP22" s="6">
        <f t="shared" si="22"/>
        <v>0</v>
      </c>
      <c r="AQ22" s="6">
        <f t="shared" si="22"/>
        <v>0</v>
      </c>
      <c r="AR22" s="6">
        <f t="shared" si="22"/>
        <v>0</v>
      </c>
      <c r="AS22" s="6">
        <f t="shared" si="22"/>
        <v>0</v>
      </c>
      <c r="AT22" s="6">
        <f t="shared" si="22"/>
        <v>0</v>
      </c>
      <c r="AU22" s="6">
        <f t="shared" si="22"/>
        <v>0</v>
      </c>
      <c r="AV22" s="6">
        <f t="shared" si="22"/>
        <v>0</v>
      </c>
      <c r="AW22" s="6">
        <f t="shared" si="22"/>
        <v>0</v>
      </c>
      <c r="AX22" s="6">
        <f t="shared" si="22"/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 t="shared" si="22"/>
        <v>0</v>
      </c>
      <c r="BF22" s="6">
        <f t="shared" si="22"/>
        <v>0</v>
      </c>
      <c r="BG22" s="6">
        <f t="shared" si="22"/>
        <v>0</v>
      </c>
      <c r="BH22" s="6">
        <f t="shared" si="22"/>
        <v>0</v>
      </c>
      <c r="BI22" s="6">
        <v>1</v>
      </c>
      <c r="BJ22" s="6">
        <f t="shared" ref="BJ22:BU22" si="23">(0)/6988.35</f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 t="shared" si="23"/>
        <v>0</v>
      </c>
      <c r="BO22" s="6">
        <f t="shared" si="23"/>
        <v>0</v>
      </c>
      <c r="BP22" s="6">
        <f t="shared" si="23"/>
        <v>0</v>
      </c>
      <c r="BQ22" s="6">
        <f t="shared" si="23"/>
        <v>0</v>
      </c>
      <c r="BR22" s="6">
        <f t="shared" si="23"/>
        <v>0</v>
      </c>
      <c r="BS22" s="6">
        <f t="shared" si="23"/>
        <v>0</v>
      </c>
      <c r="BT22" s="6">
        <f t="shared" si="23"/>
        <v>0</v>
      </c>
      <c r="BU22" s="6">
        <f t="shared" si="23"/>
        <v>0</v>
      </c>
      <c r="BV22">
        <f>0</f>
        <v>0</v>
      </c>
      <c r="BW22">
        <v>6988.35</v>
      </c>
    </row>
    <row r="23" spans="1:75" x14ac:dyDescent="0.25">
      <c r="A23" s="4" t="s">
        <v>357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>
        <v>11.42</v>
      </c>
      <c r="AD23" s="5"/>
      <c r="AE23" s="5"/>
      <c r="AF23" s="5"/>
      <c r="AG23" s="5"/>
      <c r="AH23" s="5"/>
      <c r="AI23" s="5"/>
      <c r="AJ23" s="5">
        <v>11.42</v>
      </c>
      <c r="AN23" t="s">
        <v>357</v>
      </c>
      <c r="AO23" s="6">
        <f t="shared" ref="AO23:BO23" si="24">(0)/11.42</f>
        <v>0</v>
      </c>
      <c r="AP23" s="6">
        <f t="shared" si="24"/>
        <v>0</v>
      </c>
      <c r="AQ23" s="6">
        <f t="shared" si="24"/>
        <v>0</v>
      </c>
      <c r="AR23" s="6">
        <f t="shared" si="24"/>
        <v>0</v>
      </c>
      <c r="AS23" s="6">
        <f t="shared" si="24"/>
        <v>0</v>
      </c>
      <c r="AT23" s="6">
        <f t="shared" si="24"/>
        <v>0</v>
      </c>
      <c r="AU23" s="6">
        <f t="shared" si="24"/>
        <v>0</v>
      </c>
      <c r="AV23" s="6">
        <f t="shared" si="24"/>
        <v>0</v>
      </c>
      <c r="AW23" s="6">
        <f t="shared" si="24"/>
        <v>0</v>
      </c>
      <c r="AX23" s="6">
        <f t="shared" si="24"/>
        <v>0</v>
      </c>
      <c r="AY23" s="6">
        <f t="shared" si="24"/>
        <v>0</v>
      </c>
      <c r="AZ23" s="6">
        <f t="shared" si="24"/>
        <v>0</v>
      </c>
      <c r="BA23" s="6">
        <f t="shared" si="24"/>
        <v>0</v>
      </c>
      <c r="BB23" s="6">
        <f t="shared" si="24"/>
        <v>0</v>
      </c>
      <c r="BC23" s="6">
        <f t="shared" si="24"/>
        <v>0</v>
      </c>
      <c r="BD23" s="6">
        <f t="shared" si="24"/>
        <v>0</v>
      </c>
      <c r="BE23" s="6">
        <f t="shared" si="24"/>
        <v>0</v>
      </c>
      <c r="BF23" s="6">
        <f t="shared" si="24"/>
        <v>0</v>
      </c>
      <c r="BG23" s="6">
        <f t="shared" si="24"/>
        <v>0</v>
      </c>
      <c r="BH23" s="6">
        <f t="shared" si="24"/>
        <v>0</v>
      </c>
      <c r="BI23" s="6">
        <f t="shared" si="24"/>
        <v>0</v>
      </c>
      <c r="BJ23" s="6">
        <f t="shared" si="24"/>
        <v>0</v>
      </c>
      <c r="BK23" s="6">
        <f t="shared" si="24"/>
        <v>0</v>
      </c>
      <c r="BL23" s="6">
        <f t="shared" si="24"/>
        <v>0</v>
      </c>
      <c r="BM23" s="6">
        <f t="shared" si="24"/>
        <v>0</v>
      </c>
      <c r="BN23" s="6">
        <f t="shared" si="24"/>
        <v>0</v>
      </c>
      <c r="BO23" s="6">
        <f t="shared" si="24"/>
        <v>0</v>
      </c>
      <c r="BP23" s="6">
        <v>1</v>
      </c>
      <c r="BQ23" s="6">
        <f>(0)/11.42</f>
        <v>0</v>
      </c>
      <c r="BR23" s="6">
        <f>(0)/11.42</f>
        <v>0</v>
      </c>
      <c r="BS23" s="6">
        <f>(0)/11.42</f>
        <v>0</v>
      </c>
      <c r="BT23" s="6">
        <f>(0)/11.42</f>
        <v>0</v>
      </c>
      <c r="BU23" s="6">
        <f>(0)/11.42</f>
        <v>0</v>
      </c>
      <c r="BV23">
        <f>0</f>
        <v>0</v>
      </c>
      <c r="BW23">
        <v>11.42</v>
      </c>
    </row>
    <row r="24" spans="1:75" x14ac:dyDescent="0.25">
      <c r="A24" s="4" t="s">
        <v>141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>
        <v>98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53.875</v>
      </c>
      <c r="AE24" s="5"/>
      <c r="AF24" s="5"/>
      <c r="AG24" s="5"/>
      <c r="AH24" s="5"/>
      <c r="AI24" s="5"/>
      <c r="AJ24" s="5">
        <v>151.875</v>
      </c>
      <c r="AN24" t="s">
        <v>141</v>
      </c>
      <c r="AO24" s="6">
        <f t="shared" ref="AO24:AX24" si="25">(0)/151.875</f>
        <v>0</v>
      </c>
      <c r="AP24" s="6">
        <f t="shared" si="25"/>
        <v>0</v>
      </c>
      <c r="AQ24" s="6">
        <f t="shared" si="25"/>
        <v>0</v>
      </c>
      <c r="AR24" s="6">
        <f t="shared" si="25"/>
        <v>0</v>
      </c>
      <c r="AS24" s="6">
        <f t="shared" si="25"/>
        <v>0</v>
      </c>
      <c r="AT24" s="6">
        <f t="shared" si="25"/>
        <v>0</v>
      </c>
      <c r="AU24" s="6">
        <f t="shared" si="25"/>
        <v>0</v>
      </c>
      <c r="AV24" s="6">
        <f t="shared" si="25"/>
        <v>0</v>
      </c>
      <c r="AW24" s="6">
        <f t="shared" si="25"/>
        <v>0</v>
      </c>
      <c r="AX24" s="6">
        <f t="shared" si="25"/>
        <v>0</v>
      </c>
      <c r="AY24" s="6">
        <v>0.64526748971193415</v>
      </c>
      <c r="AZ24" s="6">
        <f t="shared" ref="AZ24:BP24" si="26">(0)/151.875</f>
        <v>0</v>
      </c>
      <c r="BA24" s="6">
        <f t="shared" si="26"/>
        <v>0</v>
      </c>
      <c r="BB24" s="6">
        <f t="shared" si="26"/>
        <v>0</v>
      </c>
      <c r="BC24" s="6">
        <f t="shared" si="26"/>
        <v>0</v>
      </c>
      <c r="BD24" s="6">
        <f t="shared" si="26"/>
        <v>0</v>
      </c>
      <c r="BE24" s="6">
        <f t="shared" si="26"/>
        <v>0</v>
      </c>
      <c r="BF24" s="6">
        <f t="shared" si="26"/>
        <v>0</v>
      </c>
      <c r="BG24" s="6">
        <f t="shared" si="26"/>
        <v>0</v>
      </c>
      <c r="BH24" s="6">
        <f t="shared" si="26"/>
        <v>0</v>
      </c>
      <c r="BI24" s="6">
        <f t="shared" si="26"/>
        <v>0</v>
      </c>
      <c r="BJ24" s="6">
        <f t="shared" si="26"/>
        <v>0</v>
      </c>
      <c r="BK24" s="6">
        <f t="shared" si="26"/>
        <v>0</v>
      </c>
      <c r="BL24" s="6">
        <f t="shared" si="26"/>
        <v>0</v>
      </c>
      <c r="BM24" s="6">
        <f t="shared" si="26"/>
        <v>0</v>
      </c>
      <c r="BN24" s="6">
        <f t="shared" si="26"/>
        <v>0</v>
      </c>
      <c r="BO24" s="6">
        <f t="shared" si="26"/>
        <v>0</v>
      </c>
      <c r="BP24" s="6">
        <f t="shared" si="26"/>
        <v>0</v>
      </c>
      <c r="BQ24" s="6">
        <v>0.35473251028806585</v>
      </c>
      <c r="BR24" s="6">
        <f>(0)/151.875</f>
        <v>0</v>
      </c>
      <c r="BS24" s="6">
        <f>(0)/151.875</f>
        <v>0</v>
      </c>
      <c r="BT24" s="6">
        <f>(0)/151.875</f>
        <v>0</v>
      </c>
      <c r="BU24" s="6">
        <f>(0)/151.875</f>
        <v>0</v>
      </c>
      <c r="BV24">
        <f>0</f>
        <v>0</v>
      </c>
      <c r="BW24">
        <v>151.875</v>
      </c>
    </row>
    <row r="25" spans="1:75" x14ac:dyDescent="0.25">
      <c r="A25" s="4" t="s">
        <v>30</v>
      </c>
      <c r="B25" s="5"/>
      <c r="C25" s="5"/>
      <c r="D25" s="5">
        <v>12</v>
      </c>
      <c r="E25" s="5"/>
      <c r="F25" s="5"/>
      <c r="G25" s="5"/>
      <c r="H25" s="5">
        <v>66.5</v>
      </c>
      <c r="I25" s="5"/>
      <c r="J25" s="5"/>
      <c r="K25" s="5"/>
      <c r="L25" s="5">
        <v>6</v>
      </c>
      <c r="M25" s="5"/>
      <c r="N25" s="5"/>
      <c r="O25" s="5">
        <v>29.240000000000002</v>
      </c>
      <c r="P25" s="5"/>
      <c r="Q25" s="5"/>
      <c r="R25" s="5"/>
      <c r="S25" s="5"/>
      <c r="T25" s="5"/>
      <c r="U25" s="5"/>
      <c r="V25" s="5">
        <v>7</v>
      </c>
      <c r="W25" s="5">
        <v>12</v>
      </c>
      <c r="X25" s="5"/>
      <c r="Y25" s="5"/>
      <c r="Z25" s="5">
        <v>1147.5160000000001</v>
      </c>
      <c r="AA25" s="5"/>
      <c r="AB25" s="5"/>
      <c r="AC25" s="5"/>
      <c r="AD25" s="5"/>
      <c r="AE25" s="5"/>
      <c r="AF25" s="5">
        <v>28.350999999999999</v>
      </c>
      <c r="AG25" s="5"/>
      <c r="AH25" s="5"/>
      <c r="AI25" s="5"/>
      <c r="AJ25" s="5">
        <v>1308.607</v>
      </c>
      <c r="AN25" t="s">
        <v>30</v>
      </c>
      <c r="AO25" s="6">
        <f>(0)/1308.607</f>
        <v>0</v>
      </c>
      <c r="AP25" s="6">
        <f>(0)/1308.607</f>
        <v>0</v>
      </c>
      <c r="AQ25" s="6">
        <v>9.170056403488596E-3</v>
      </c>
      <c r="AR25" s="6">
        <f>(0)/1308.607</f>
        <v>0</v>
      </c>
      <c r="AS25" s="6">
        <f>(0)/1308.607</f>
        <v>0</v>
      </c>
      <c r="AT25" s="6">
        <f>(0)/1308.607</f>
        <v>0</v>
      </c>
      <c r="AU25" s="6">
        <v>5.0817395902665964E-2</v>
      </c>
      <c r="AV25" s="6">
        <f>(0)/1308.607</f>
        <v>0</v>
      </c>
      <c r="AW25" s="6">
        <f>(0)/1308.607</f>
        <v>0</v>
      </c>
      <c r="AX25" s="6">
        <f>(0)/1308.607</f>
        <v>0</v>
      </c>
      <c r="AY25" s="6">
        <v>4.585028201744298E-3</v>
      </c>
      <c r="AZ25" s="6">
        <f>(0)/1308.607</f>
        <v>0</v>
      </c>
      <c r="BA25" s="6">
        <f>(0)/1308.607</f>
        <v>0</v>
      </c>
      <c r="BB25" s="6">
        <v>2.2344370769833879E-2</v>
      </c>
      <c r="BC25" s="6">
        <f t="shared" ref="BC25:BH25" si="27">(0)/1308.607</f>
        <v>0</v>
      </c>
      <c r="BD25" s="6">
        <f t="shared" si="27"/>
        <v>0</v>
      </c>
      <c r="BE25" s="6">
        <f t="shared" si="27"/>
        <v>0</v>
      </c>
      <c r="BF25" s="6">
        <f t="shared" si="27"/>
        <v>0</v>
      </c>
      <c r="BG25" s="6">
        <f t="shared" si="27"/>
        <v>0</v>
      </c>
      <c r="BH25" s="6">
        <f t="shared" si="27"/>
        <v>0</v>
      </c>
      <c r="BI25" s="6">
        <v>5.349199568701681E-3</v>
      </c>
      <c r="BJ25" s="6">
        <v>9.170056403488596E-3</v>
      </c>
      <c r="BK25" s="6">
        <f>(0)/1308.607</f>
        <v>0</v>
      </c>
      <c r="BL25" s="6">
        <f>(0)/1308.607</f>
        <v>0</v>
      </c>
      <c r="BM25" s="6">
        <v>0.87689887032546832</v>
      </c>
      <c r="BN25" s="6">
        <f>(0)/1308.607</f>
        <v>0</v>
      </c>
      <c r="BO25" s="6">
        <f>(0)/1308.607</f>
        <v>0</v>
      </c>
      <c r="BP25" s="6">
        <f>(0)/1308.607</f>
        <v>0</v>
      </c>
      <c r="BQ25" s="6">
        <f>(0)/1308.607</f>
        <v>0</v>
      </c>
      <c r="BR25" s="6">
        <f>(0)/1308.607</f>
        <v>0</v>
      </c>
      <c r="BS25" s="6">
        <v>2.1665022424608764E-2</v>
      </c>
      <c r="BT25" s="6">
        <f>(0)/1308.607</f>
        <v>0</v>
      </c>
      <c r="BU25" s="6">
        <f>(0)/1308.607</f>
        <v>0</v>
      </c>
      <c r="BV25">
        <f>0</f>
        <v>0</v>
      </c>
      <c r="BW25">
        <v>1308.607</v>
      </c>
    </row>
    <row r="26" spans="1:75" x14ac:dyDescent="0.25">
      <c r="A26" s="4" t="s">
        <v>161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49.559000000000005</v>
      </c>
      <c r="P26" s="5"/>
      <c r="Q26" s="5"/>
      <c r="R26" s="5"/>
      <c r="S26" s="5"/>
      <c r="T26" s="5"/>
      <c r="U26" s="5"/>
      <c r="V26" s="5"/>
      <c r="W26" s="5">
        <v>134</v>
      </c>
      <c r="X26" s="5"/>
      <c r="Y26" s="5"/>
      <c r="Z26" s="5">
        <v>2.3199999999999998</v>
      </c>
      <c r="AA26" s="5"/>
      <c r="AB26" s="5"/>
      <c r="AC26" s="5"/>
      <c r="AD26" s="5">
        <v>149.161</v>
      </c>
      <c r="AE26" s="5">
        <v>4</v>
      </c>
      <c r="AF26" s="5"/>
      <c r="AG26" s="5"/>
      <c r="AH26" s="5"/>
      <c r="AI26" s="5"/>
      <c r="AJ26" s="5">
        <v>339.03999999999996</v>
      </c>
      <c r="AN26" t="s">
        <v>161</v>
      </c>
      <c r="AO26" s="6">
        <f t="shared" ref="AO26:BA26" si="28">(0)/339.04</f>
        <v>0</v>
      </c>
      <c r="AP26" s="6">
        <f t="shared" si="28"/>
        <v>0</v>
      </c>
      <c r="AQ26" s="6">
        <f t="shared" si="28"/>
        <v>0</v>
      </c>
      <c r="AR26" s="6">
        <f t="shared" si="28"/>
        <v>0</v>
      </c>
      <c r="AS26" s="6">
        <f t="shared" si="28"/>
        <v>0</v>
      </c>
      <c r="AT26" s="6">
        <f t="shared" si="28"/>
        <v>0</v>
      </c>
      <c r="AU26" s="6">
        <f t="shared" si="28"/>
        <v>0</v>
      </c>
      <c r="AV26" s="6">
        <f t="shared" si="28"/>
        <v>0</v>
      </c>
      <c r="AW26" s="6">
        <f t="shared" si="28"/>
        <v>0</v>
      </c>
      <c r="AX26" s="6">
        <f t="shared" si="28"/>
        <v>0</v>
      </c>
      <c r="AY26" s="6">
        <f t="shared" si="28"/>
        <v>0</v>
      </c>
      <c r="AZ26" s="6">
        <f t="shared" si="28"/>
        <v>0</v>
      </c>
      <c r="BA26" s="6">
        <f t="shared" si="28"/>
        <v>0</v>
      </c>
      <c r="BB26" s="6">
        <v>0.14617449268522892</v>
      </c>
      <c r="BC26" s="6">
        <f t="shared" ref="BC26:BI26" si="29">(0)/339.04</f>
        <v>0</v>
      </c>
      <c r="BD26" s="6">
        <f t="shared" si="29"/>
        <v>0</v>
      </c>
      <c r="BE26" s="6">
        <f t="shared" si="29"/>
        <v>0</v>
      </c>
      <c r="BF26" s="6">
        <f t="shared" si="29"/>
        <v>0</v>
      </c>
      <c r="BG26" s="6">
        <f t="shared" si="29"/>
        <v>0</v>
      </c>
      <c r="BH26" s="6">
        <f t="shared" si="29"/>
        <v>0</v>
      </c>
      <c r="BI26" s="6">
        <f t="shared" si="29"/>
        <v>0</v>
      </c>
      <c r="BJ26" s="6">
        <v>0.39523360075507319</v>
      </c>
      <c r="BK26" s="6">
        <f>(0)/339.04</f>
        <v>0</v>
      </c>
      <c r="BL26" s="6">
        <f>(0)/339.04</f>
        <v>0</v>
      </c>
      <c r="BM26" s="6">
        <v>6.8428504011326099E-3</v>
      </c>
      <c r="BN26" s="6">
        <f>(0)/339.04</f>
        <v>0</v>
      </c>
      <c r="BO26" s="6">
        <f>(0)/339.04</f>
        <v>0</v>
      </c>
      <c r="BP26" s="6">
        <f>(0)/339.04</f>
        <v>0</v>
      </c>
      <c r="BQ26" s="6">
        <v>0.43995103822557813</v>
      </c>
      <c r="BR26" s="6">
        <v>1.179801793298726E-2</v>
      </c>
      <c r="BS26" s="6">
        <f>(0)/339.04</f>
        <v>0</v>
      </c>
      <c r="BT26" s="6">
        <f>(0)/339.04</f>
        <v>0</v>
      </c>
      <c r="BU26" s="6">
        <f>(0)/339.04</f>
        <v>0</v>
      </c>
      <c r="BV26">
        <f>0</f>
        <v>0</v>
      </c>
      <c r="BW26">
        <v>339.03999999999996</v>
      </c>
    </row>
    <row r="27" spans="1:75" x14ac:dyDescent="0.25">
      <c r="A27" s="4" t="s">
        <v>256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>
        <v>308.11200000000002</v>
      </c>
      <c r="W27" s="5">
        <v>110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418.11200000000002</v>
      </c>
      <c r="AN27" t="s">
        <v>256</v>
      </c>
      <c r="AO27" s="6">
        <f t="shared" ref="AO27:BH27" si="30">(0)/418.112</f>
        <v>0</v>
      </c>
      <c r="AP27" s="6">
        <f t="shared" si="30"/>
        <v>0</v>
      </c>
      <c r="AQ27" s="6">
        <f t="shared" si="30"/>
        <v>0</v>
      </c>
      <c r="AR27" s="6">
        <f t="shared" si="30"/>
        <v>0</v>
      </c>
      <c r="AS27" s="6">
        <f t="shared" si="30"/>
        <v>0</v>
      </c>
      <c r="AT27" s="6">
        <f t="shared" si="30"/>
        <v>0</v>
      </c>
      <c r="AU27" s="6">
        <f t="shared" si="30"/>
        <v>0</v>
      </c>
      <c r="AV27" s="6">
        <f t="shared" si="30"/>
        <v>0</v>
      </c>
      <c r="AW27" s="6">
        <f t="shared" si="30"/>
        <v>0</v>
      </c>
      <c r="AX27" s="6">
        <f t="shared" si="30"/>
        <v>0</v>
      </c>
      <c r="AY27" s="6">
        <f t="shared" si="30"/>
        <v>0</v>
      </c>
      <c r="AZ27" s="6">
        <f t="shared" si="30"/>
        <v>0</v>
      </c>
      <c r="BA27" s="6">
        <f t="shared" si="30"/>
        <v>0</v>
      </c>
      <c r="BB27" s="6">
        <f t="shared" si="30"/>
        <v>0</v>
      </c>
      <c r="BC27" s="6">
        <f t="shared" si="30"/>
        <v>0</v>
      </c>
      <c r="BD27" s="6">
        <f t="shared" si="30"/>
        <v>0</v>
      </c>
      <c r="BE27" s="6">
        <f t="shared" si="30"/>
        <v>0</v>
      </c>
      <c r="BF27" s="6">
        <f t="shared" si="30"/>
        <v>0</v>
      </c>
      <c r="BG27" s="6">
        <f t="shared" si="30"/>
        <v>0</v>
      </c>
      <c r="BH27" s="6">
        <f t="shared" si="30"/>
        <v>0</v>
      </c>
      <c r="BI27" s="6">
        <v>0.73691259758150929</v>
      </c>
      <c r="BJ27" s="6">
        <v>0.26308740241849071</v>
      </c>
      <c r="BK27" s="6">
        <f t="shared" ref="BK27:BU27" si="31">(0)/418.112</f>
        <v>0</v>
      </c>
      <c r="BL27" s="6">
        <f t="shared" si="31"/>
        <v>0</v>
      </c>
      <c r="BM27" s="6">
        <f t="shared" si="31"/>
        <v>0</v>
      </c>
      <c r="BN27" s="6">
        <f t="shared" si="31"/>
        <v>0</v>
      </c>
      <c r="BO27" s="6">
        <f t="shared" si="31"/>
        <v>0</v>
      </c>
      <c r="BP27" s="6">
        <f t="shared" si="31"/>
        <v>0</v>
      </c>
      <c r="BQ27" s="6">
        <f t="shared" si="31"/>
        <v>0</v>
      </c>
      <c r="BR27" s="6">
        <f t="shared" si="31"/>
        <v>0</v>
      </c>
      <c r="BS27" s="6">
        <f t="shared" si="31"/>
        <v>0</v>
      </c>
      <c r="BT27" s="6">
        <f t="shared" si="31"/>
        <v>0</v>
      </c>
      <c r="BU27" s="6">
        <f t="shared" si="31"/>
        <v>0</v>
      </c>
      <c r="BV27">
        <f>0</f>
        <v>0</v>
      </c>
      <c r="BW27">
        <v>418.11200000000002</v>
      </c>
    </row>
    <row r="28" spans="1:75" x14ac:dyDescent="0.25">
      <c r="A28" s="4" t="s">
        <v>257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>
        <v>601.55200000000002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601.55200000000002</v>
      </c>
      <c r="AN28" t="s">
        <v>257</v>
      </c>
      <c r="AO28" s="6">
        <f t="shared" ref="AO28:BH28" si="32">(0)/601.552</f>
        <v>0</v>
      </c>
      <c r="AP28" s="6">
        <f t="shared" si="32"/>
        <v>0</v>
      </c>
      <c r="AQ28" s="6">
        <f t="shared" si="32"/>
        <v>0</v>
      </c>
      <c r="AR28" s="6">
        <f t="shared" si="32"/>
        <v>0</v>
      </c>
      <c r="AS28" s="6">
        <f t="shared" si="32"/>
        <v>0</v>
      </c>
      <c r="AT28" s="6">
        <f t="shared" si="32"/>
        <v>0</v>
      </c>
      <c r="AU28" s="6">
        <f t="shared" si="32"/>
        <v>0</v>
      </c>
      <c r="AV28" s="6">
        <f t="shared" si="32"/>
        <v>0</v>
      </c>
      <c r="AW28" s="6">
        <f t="shared" si="32"/>
        <v>0</v>
      </c>
      <c r="AX28" s="6">
        <f t="shared" si="32"/>
        <v>0</v>
      </c>
      <c r="AY28" s="6">
        <f t="shared" si="32"/>
        <v>0</v>
      </c>
      <c r="AZ28" s="6">
        <f t="shared" si="32"/>
        <v>0</v>
      </c>
      <c r="BA28" s="6">
        <f t="shared" si="32"/>
        <v>0</v>
      </c>
      <c r="BB28" s="6">
        <f t="shared" si="32"/>
        <v>0</v>
      </c>
      <c r="BC28" s="6">
        <f t="shared" si="32"/>
        <v>0</v>
      </c>
      <c r="BD28" s="6">
        <f t="shared" si="32"/>
        <v>0</v>
      </c>
      <c r="BE28" s="6">
        <f t="shared" si="32"/>
        <v>0</v>
      </c>
      <c r="BF28" s="6">
        <f t="shared" si="32"/>
        <v>0</v>
      </c>
      <c r="BG28" s="6">
        <f t="shared" si="32"/>
        <v>0</v>
      </c>
      <c r="BH28" s="6">
        <f t="shared" si="32"/>
        <v>0</v>
      </c>
      <c r="BI28" s="6">
        <v>1</v>
      </c>
      <c r="BJ28" s="6">
        <f t="shared" ref="BJ28:BU28" si="33">(0)/601.552</f>
        <v>0</v>
      </c>
      <c r="BK28" s="6">
        <f t="shared" si="33"/>
        <v>0</v>
      </c>
      <c r="BL28" s="6">
        <f t="shared" si="33"/>
        <v>0</v>
      </c>
      <c r="BM28" s="6">
        <f t="shared" si="33"/>
        <v>0</v>
      </c>
      <c r="BN28" s="6">
        <f t="shared" si="33"/>
        <v>0</v>
      </c>
      <c r="BO28" s="6">
        <f t="shared" si="33"/>
        <v>0</v>
      </c>
      <c r="BP28" s="6">
        <f t="shared" si="33"/>
        <v>0</v>
      </c>
      <c r="BQ28" s="6">
        <f t="shared" si="33"/>
        <v>0</v>
      </c>
      <c r="BR28" s="6">
        <f t="shared" si="33"/>
        <v>0</v>
      </c>
      <c r="BS28" s="6">
        <f t="shared" si="33"/>
        <v>0</v>
      </c>
      <c r="BT28" s="6">
        <f t="shared" si="33"/>
        <v>0</v>
      </c>
      <c r="BU28" s="6">
        <f t="shared" si="33"/>
        <v>0</v>
      </c>
      <c r="BV28">
        <f>0</f>
        <v>0</v>
      </c>
      <c r="BW28">
        <v>601.55200000000002</v>
      </c>
    </row>
    <row r="29" spans="1:75" x14ac:dyDescent="0.25">
      <c r="A29" s="4" t="s">
        <v>84</v>
      </c>
      <c r="B29" s="5"/>
      <c r="C29" s="5"/>
      <c r="D29" s="5"/>
      <c r="E29" s="5"/>
      <c r="F29" s="5"/>
      <c r="G29" s="5"/>
      <c r="H29" s="5">
        <v>34.949999999999996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35.910000000000004</v>
      </c>
      <c r="T29" s="5"/>
      <c r="U29" s="5"/>
      <c r="V29" s="5">
        <v>6265.92</v>
      </c>
      <c r="W29" s="5"/>
      <c r="X29" s="5"/>
      <c r="Y29" s="5"/>
      <c r="Z29" s="5">
        <v>446.60199999999998</v>
      </c>
      <c r="AA29" s="5"/>
      <c r="AB29" s="5"/>
      <c r="AC29" s="5"/>
      <c r="AD29" s="5"/>
      <c r="AE29" s="5">
        <v>167.542</v>
      </c>
      <c r="AF29" s="5"/>
      <c r="AG29" s="5"/>
      <c r="AH29" s="5"/>
      <c r="AI29" s="5"/>
      <c r="AJ29" s="5">
        <v>6950.924</v>
      </c>
      <c r="AN29" t="s">
        <v>84</v>
      </c>
      <c r="AO29" s="6">
        <f t="shared" ref="AO29:AT29" si="34">(0)/6950.924</f>
        <v>0</v>
      </c>
      <c r="AP29" s="6">
        <f t="shared" si="34"/>
        <v>0</v>
      </c>
      <c r="AQ29" s="6">
        <f t="shared" si="34"/>
        <v>0</v>
      </c>
      <c r="AR29" s="6">
        <f t="shared" si="34"/>
        <v>0</v>
      </c>
      <c r="AS29" s="6">
        <f t="shared" si="34"/>
        <v>0</v>
      </c>
      <c r="AT29" s="6">
        <f t="shared" si="34"/>
        <v>0</v>
      </c>
      <c r="AU29" s="6">
        <v>5.0281084932017666E-3</v>
      </c>
      <c r="AV29" s="6">
        <f t="shared" ref="AV29:BE29" si="35">(0)/6950.924</f>
        <v>0</v>
      </c>
      <c r="AW29" s="6">
        <f t="shared" si="35"/>
        <v>0</v>
      </c>
      <c r="AX29" s="6">
        <f t="shared" si="35"/>
        <v>0</v>
      </c>
      <c r="AY29" s="6">
        <f t="shared" si="35"/>
        <v>0</v>
      </c>
      <c r="AZ29" s="6">
        <f t="shared" si="35"/>
        <v>0</v>
      </c>
      <c r="BA29" s="6">
        <f t="shared" si="35"/>
        <v>0</v>
      </c>
      <c r="BB29" s="6">
        <f t="shared" si="35"/>
        <v>0</v>
      </c>
      <c r="BC29" s="6">
        <f t="shared" si="35"/>
        <v>0</v>
      </c>
      <c r="BD29" s="6">
        <f t="shared" si="35"/>
        <v>0</v>
      </c>
      <c r="BE29" s="6">
        <f t="shared" si="35"/>
        <v>0</v>
      </c>
      <c r="BF29" s="6">
        <v>5.1662196277789839E-3</v>
      </c>
      <c r="BG29" s="6">
        <f>(0)/6950.924</f>
        <v>0</v>
      </c>
      <c r="BH29" s="6">
        <f>(0)/6950.924</f>
        <v>0</v>
      </c>
      <c r="BI29" s="6">
        <v>0.90145137538548836</v>
      </c>
      <c r="BJ29" s="6">
        <f>(0)/6950.924</f>
        <v>0</v>
      </c>
      <c r="BK29" s="6">
        <f>(0)/6950.924</f>
        <v>0</v>
      </c>
      <c r="BL29" s="6">
        <f>(0)/6950.924</f>
        <v>0</v>
      </c>
      <c r="BM29" s="6">
        <v>6.425073846297269E-2</v>
      </c>
      <c r="BN29" s="6">
        <f>(0)/6950.924</f>
        <v>0</v>
      </c>
      <c r="BO29" s="6">
        <f>(0)/6950.924</f>
        <v>0</v>
      </c>
      <c r="BP29" s="6">
        <f>(0)/6950.924</f>
        <v>0</v>
      </c>
      <c r="BQ29" s="6">
        <f>(0)/6950.924</f>
        <v>0</v>
      </c>
      <c r="BR29" s="6">
        <v>2.4103558030558241E-2</v>
      </c>
      <c r="BS29" s="6">
        <f>(0)/6950.924</f>
        <v>0</v>
      </c>
      <c r="BT29" s="6">
        <f>(0)/6950.924</f>
        <v>0</v>
      </c>
      <c r="BU29" s="6">
        <f>(0)/6950.924</f>
        <v>0</v>
      </c>
      <c r="BV29">
        <f>0</f>
        <v>0</v>
      </c>
      <c r="BW29">
        <v>6950.924</v>
      </c>
    </row>
    <row r="30" spans="1:75" x14ac:dyDescent="0.25">
      <c r="A30" s="4" t="s">
        <v>128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>
        <v>11.675000000000001</v>
      </c>
      <c r="M30" s="5"/>
      <c r="N30" s="5"/>
      <c r="O30" s="5"/>
      <c r="P30" s="5"/>
      <c r="Q30" s="5"/>
      <c r="R30" s="5"/>
      <c r="S30" s="5"/>
      <c r="T30" s="5"/>
      <c r="U30" s="5"/>
      <c r="V30" s="5">
        <v>1961.596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1973.271</v>
      </c>
      <c r="AN30" t="s">
        <v>128</v>
      </c>
      <c r="AO30" s="6">
        <f t="shared" ref="AO30:AX30" si="36">(0)/1973.271</f>
        <v>0</v>
      </c>
      <c r="AP30" s="6">
        <f t="shared" si="36"/>
        <v>0</v>
      </c>
      <c r="AQ30" s="6">
        <f t="shared" si="36"/>
        <v>0</v>
      </c>
      <c r="AR30" s="6">
        <f t="shared" si="36"/>
        <v>0</v>
      </c>
      <c r="AS30" s="6">
        <f t="shared" si="36"/>
        <v>0</v>
      </c>
      <c r="AT30" s="6">
        <f t="shared" si="36"/>
        <v>0</v>
      </c>
      <c r="AU30" s="6">
        <f t="shared" si="36"/>
        <v>0</v>
      </c>
      <c r="AV30" s="6">
        <f t="shared" si="36"/>
        <v>0</v>
      </c>
      <c r="AW30" s="6">
        <f t="shared" si="36"/>
        <v>0</v>
      </c>
      <c r="AX30" s="6">
        <f t="shared" si="36"/>
        <v>0</v>
      </c>
      <c r="AY30" s="6">
        <v>5.916572026852876E-3</v>
      </c>
      <c r="AZ30" s="6">
        <f t="shared" ref="AZ30:BH30" si="37">(0)/1973.271</f>
        <v>0</v>
      </c>
      <c r="BA30" s="6">
        <f t="shared" si="37"/>
        <v>0</v>
      </c>
      <c r="BB30" s="6">
        <f t="shared" si="37"/>
        <v>0</v>
      </c>
      <c r="BC30" s="6">
        <f t="shared" si="37"/>
        <v>0</v>
      </c>
      <c r="BD30" s="6">
        <f t="shared" si="37"/>
        <v>0</v>
      </c>
      <c r="BE30" s="6">
        <f t="shared" si="37"/>
        <v>0</v>
      </c>
      <c r="BF30" s="6">
        <f t="shared" si="37"/>
        <v>0</v>
      </c>
      <c r="BG30" s="6">
        <f t="shared" si="37"/>
        <v>0</v>
      </c>
      <c r="BH30" s="6">
        <f t="shared" si="37"/>
        <v>0</v>
      </c>
      <c r="BI30" s="6">
        <v>0.99408342797314719</v>
      </c>
      <c r="BJ30" s="6">
        <f t="shared" ref="BJ30:BU30" si="38">(0)/1973.271</f>
        <v>0</v>
      </c>
      <c r="BK30" s="6">
        <f t="shared" si="38"/>
        <v>0</v>
      </c>
      <c r="BL30" s="6">
        <f t="shared" si="38"/>
        <v>0</v>
      </c>
      <c r="BM30" s="6">
        <f t="shared" si="38"/>
        <v>0</v>
      </c>
      <c r="BN30" s="6">
        <f t="shared" si="38"/>
        <v>0</v>
      </c>
      <c r="BO30" s="6">
        <f t="shared" si="38"/>
        <v>0</v>
      </c>
      <c r="BP30" s="6">
        <f t="shared" si="38"/>
        <v>0</v>
      </c>
      <c r="BQ30" s="6">
        <f t="shared" si="38"/>
        <v>0</v>
      </c>
      <c r="BR30" s="6">
        <f t="shared" si="38"/>
        <v>0</v>
      </c>
      <c r="BS30" s="6">
        <f t="shared" si="38"/>
        <v>0</v>
      </c>
      <c r="BT30" s="6">
        <f t="shared" si="38"/>
        <v>0</v>
      </c>
      <c r="BU30" s="6">
        <f t="shared" si="38"/>
        <v>0</v>
      </c>
      <c r="BV30">
        <f>0</f>
        <v>0</v>
      </c>
      <c r="BW30">
        <v>1973.271</v>
      </c>
    </row>
    <row r="31" spans="1:75" x14ac:dyDescent="0.25">
      <c r="A31" s="4" t="s">
        <v>86</v>
      </c>
      <c r="B31" s="5"/>
      <c r="C31" s="5"/>
      <c r="D31" s="5"/>
      <c r="E31" s="5"/>
      <c r="F31" s="5"/>
      <c r="G31" s="5"/>
      <c r="H31" s="5">
        <v>7.588000000000001</v>
      </c>
      <c r="I31" s="5"/>
      <c r="J31" s="5"/>
      <c r="K31" s="5"/>
      <c r="L31" s="5"/>
      <c r="M31" s="5">
        <v>725.36800000000005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732.95600000000002</v>
      </c>
      <c r="AN31" t="s">
        <v>86</v>
      </c>
      <c r="AO31" s="6">
        <f t="shared" ref="AO31:AT31" si="39">(0)/732.956</f>
        <v>0</v>
      </c>
      <c r="AP31" s="6">
        <f t="shared" si="39"/>
        <v>0</v>
      </c>
      <c r="AQ31" s="6">
        <f t="shared" si="39"/>
        <v>0</v>
      </c>
      <c r="AR31" s="6">
        <f t="shared" si="39"/>
        <v>0</v>
      </c>
      <c r="AS31" s="6">
        <f t="shared" si="39"/>
        <v>0</v>
      </c>
      <c r="AT31" s="6">
        <f t="shared" si="39"/>
        <v>0</v>
      </c>
      <c r="AU31" s="6">
        <v>1.0352599610344961E-2</v>
      </c>
      <c r="AV31" s="6">
        <f>(0)/732.956</f>
        <v>0</v>
      </c>
      <c r="AW31" s="6">
        <f>(0)/732.956</f>
        <v>0</v>
      </c>
      <c r="AX31" s="6">
        <f>(0)/732.956</f>
        <v>0</v>
      </c>
      <c r="AY31" s="6">
        <f>(0)/732.956</f>
        <v>0</v>
      </c>
      <c r="AZ31" s="6">
        <v>0.98964740038965504</v>
      </c>
      <c r="BA31" s="6">
        <f t="shared" ref="BA31:BU31" si="40">(0)/732.956</f>
        <v>0</v>
      </c>
      <c r="BB31" s="6">
        <f t="shared" si="40"/>
        <v>0</v>
      </c>
      <c r="BC31" s="6">
        <f t="shared" si="40"/>
        <v>0</v>
      </c>
      <c r="BD31" s="6">
        <f t="shared" si="40"/>
        <v>0</v>
      </c>
      <c r="BE31" s="6">
        <f t="shared" si="40"/>
        <v>0</v>
      </c>
      <c r="BF31" s="6">
        <f t="shared" si="40"/>
        <v>0</v>
      </c>
      <c r="BG31" s="6">
        <f t="shared" si="40"/>
        <v>0</v>
      </c>
      <c r="BH31" s="6">
        <f t="shared" si="40"/>
        <v>0</v>
      </c>
      <c r="BI31" s="6">
        <f t="shared" si="40"/>
        <v>0</v>
      </c>
      <c r="BJ31" s="6">
        <f t="shared" si="40"/>
        <v>0</v>
      </c>
      <c r="BK31" s="6">
        <f t="shared" si="40"/>
        <v>0</v>
      </c>
      <c r="BL31" s="6">
        <f t="shared" si="40"/>
        <v>0</v>
      </c>
      <c r="BM31" s="6">
        <f t="shared" si="40"/>
        <v>0</v>
      </c>
      <c r="BN31" s="6">
        <f t="shared" si="40"/>
        <v>0</v>
      </c>
      <c r="BO31" s="6">
        <f t="shared" si="40"/>
        <v>0</v>
      </c>
      <c r="BP31" s="6">
        <f t="shared" si="40"/>
        <v>0</v>
      </c>
      <c r="BQ31" s="6">
        <f t="shared" si="40"/>
        <v>0</v>
      </c>
      <c r="BR31" s="6">
        <f t="shared" si="40"/>
        <v>0</v>
      </c>
      <c r="BS31" s="6">
        <f t="shared" si="40"/>
        <v>0</v>
      </c>
      <c r="BT31" s="6">
        <f t="shared" si="40"/>
        <v>0</v>
      </c>
      <c r="BU31" s="6">
        <f t="shared" si="40"/>
        <v>0</v>
      </c>
      <c r="BV31">
        <f>0</f>
        <v>0</v>
      </c>
      <c r="BW31">
        <v>732.95600000000002</v>
      </c>
    </row>
    <row r="32" spans="1:75" x14ac:dyDescent="0.25">
      <c r="A32" s="4" t="s">
        <v>23</v>
      </c>
      <c r="B32" s="5"/>
      <c r="C32" s="5">
        <v>384.98599999999999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384.98599999999999</v>
      </c>
      <c r="AN32" t="s">
        <v>23</v>
      </c>
      <c r="AO32" s="6">
        <f>(0)/384.986</f>
        <v>0</v>
      </c>
      <c r="AP32" s="6">
        <v>1</v>
      </c>
      <c r="AQ32" s="6">
        <f t="shared" ref="AQ32:BU32" si="41">(0)/384.986</f>
        <v>0</v>
      </c>
      <c r="AR32" s="6">
        <f t="shared" si="41"/>
        <v>0</v>
      </c>
      <c r="AS32" s="6">
        <f t="shared" si="41"/>
        <v>0</v>
      </c>
      <c r="AT32" s="6">
        <f t="shared" si="41"/>
        <v>0</v>
      </c>
      <c r="AU32" s="6">
        <f t="shared" si="41"/>
        <v>0</v>
      </c>
      <c r="AV32" s="6">
        <f t="shared" si="41"/>
        <v>0</v>
      </c>
      <c r="AW32" s="6">
        <f t="shared" si="41"/>
        <v>0</v>
      </c>
      <c r="AX32" s="6">
        <f t="shared" si="41"/>
        <v>0</v>
      </c>
      <c r="AY32" s="6">
        <f t="shared" si="41"/>
        <v>0</v>
      </c>
      <c r="AZ32" s="6">
        <f t="shared" si="41"/>
        <v>0</v>
      </c>
      <c r="BA32" s="6">
        <f t="shared" si="41"/>
        <v>0</v>
      </c>
      <c r="BB32" s="6">
        <f t="shared" si="41"/>
        <v>0</v>
      </c>
      <c r="BC32" s="6">
        <f t="shared" si="41"/>
        <v>0</v>
      </c>
      <c r="BD32" s="6">
        <f t="shared" si="41"/>
        <v>0</v>
      </c>
      <c r="BE32" s="6">
        <f t="shared" si="41"/>
        <v>0</v>
      </c>
      <c r="BF32" s="6">
        <f t="shared" si="41"/>
        <v>0</v>
      </c>
      <c r="BG32" s="6">
        <f t="shared" si="41"/>
        <v>0</v>
      </c>
      <c r="BH32" s="6">
        <f t="shared" si="41"/>
        <v>0</v>
      </c>
      <c r="BI32" s="6">
        <f t="shared" si="41"/>
        <v>0</v>
      </c>
      <c r="BJ32" s="6">
        <f t="shared" si="41"/>
        <v>0</v>
      </c>
      <c r="BK32" s="6">
        <f t="shared" si="41"/>
        <v>0</v>
      </c>
      <c r="BL32" s="6">
        <f t="shared" si="41"/>
        <v>0</v>
      </c>
      <c r="BM32" s="6">
        <f t="shared" si="41"/>
        <v>0</v>
      </c>
      <c r="BN32" s="6">
        <f t="shared" si="41"/>
        <v>0</v>
      </c>
      <c r="BO32" s="6">
        <f t="shared" si="41"/>
        <v>0</v>
      </c>
      <c r="BP32" s="6">
        <f t="shared" si="41"/>
        <v>0</v>
      </c>
      <c r="BQ32" s="6">
        <f t="shared" si="41"/>
        <v>0</v>
      </c>
      <c r="BR32" s="6">
        <f t="shared" si="41"/>
        <v>0</v>
      </c>
      <c r="BS32" s="6">
        <f t="shared" si="41"/>
        <v>0</v>
      </c>
      <c r="BT32" s="6">
        <f t="shared" si="41"/>
        <v>0</v>
      </c>
      <c r="BU32" s="6">
        <f t="shared" si="41"/>
        <v>0</v>
      </c>
      <c r="BV32">
        <f>0</f>
        <v>0</v>
      </c>
      <c r="BW32">
        <v>384.98599999999999</v>
      </c>
    </row>
    <row r="33" spans="1:75" x14ac:dyDescent="0.25">
      <c r="A33" s="4" t="s">
        <v>22</v>
      </c>
      <c r="B33" s="5"/>
      <c r="C33" s="5">
        <v>1.542</v>
      </c>
      <c r="D33" s="5">
        <v>1.238</v>
      </c>
      <c r="E33" s="5"/>
      <c r="F33" s="5"/>
      <c r="G33" s="5"/>
      <c r="H33" s="5"/>
      <c r="I33" s="5"/>
      <c r="J33" s="5"/>
      <c r="K33" s="5">
        <v>1.246</v>
      </c>
      <c r="L33" s="5"/>
      <c r="M33" s="5"/>
      <c r="N33" s="5"/>
      <c r="O33" s="5">
        <v>0.96399999999999997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>
        <v>3.64</v>
      </c>
      <c r="AG33" s="5"/>
      <c r="AH33" s="5"/>
      <c r="AI33" s="5"/>
      <c r="AJ33" s="5">
        <v>8.6300000000000008</v>
      </c>
      <c r="AN33" t="s">
        <v>22</v>
      </c>
      <c r="AO33" s="6">
        <f>(0)/8.63</f>
        <v>0</v>
      </c>
      <c r="AP33" s="6">
        <v>0.17867902665121668</v>
      </c>
      <c r="AQ33" s="6">
        <v>0.14345307068366164</v>
      </c>
      <c r="AR33" s="6">
        <f t="shared" ref="AR33:AW33" si="42">(0)/8.63</f>
        <v>0</v>
      </c>
      <c r="AS33" s="6">
        <f t="shared" si="42"/>
        <v>0</v>
      </c>
      <c r="AT33" s="6">
        <f t="shared" si="42"/>
        <v>0</v>
      </c>
      <c r="AU33" s="6">
        <f t="shared" si="42"/>
        <v>0</v>
      </c>
      <c r="AV33" s="6">
        <f t="shared" si="42"/>
        <v>0</v>
      </c>
      <c r="AW33" s="6">
        <f t="shared" si="42"/>
        <v>0</v>
      </c>
      <c r="AX33" s="6">
        <v>0.14438006952491308</v>
      </c>
      <c r="AY33" s="6">
        <f>(0)/8.63</f>
        <v>0</v>
      </c>
      <c r="AZ33" s="6">
        <f>(0)/8.63</f>
        <v>0</v>
      </c>
      <c r="BA33" s="6">
        <f>(0)/8.63</f>
        <v>0</v>
      </c>
      <c r="BB33" s="6">
        <v>0.11170336037079952</v>
      </c>
      <c r="BC33" s="6">
        <f t="shared" ref="BC33:BR33" si="43">(0)/8.63</f>
        <v>0</v>
      </c>
      <c r="BD33" s="6">
        <f t="shared" si="43"/>
        <v>0</v>
      </c>
      <c r="BE33" s="6">
        <f t="shared" si="43"/>
        <v>0</v>
      </c>
      <c r="BF33" s="6">
        <f t="shared" si="43"/>
        <v>0</v>
      </c>
      <c r="BG33" s="6">
        <f t="shared" si="43"/>
        <v>0</v>
      </c>
      <c r="BH33" s="6">
        <f t="shared" si="43"/>
        <v>0</v>
      </c>
      <c r="BI33" s="6">
        <f t="shared" si="43"/>
        <v>0</v>
      </c>
      <c r="BJ33" s="6">
        <f t="shared" si="43"/>
        <v>0</v>
      </c>
      <c r="BK33" s="6">
        <f t="shared" si="43"/>
        <v>0</v>
      </c>
      <c r="BL33" s="6">
        <f t="shared" si="43"/>
        <v>0</v>
      </c>
      <c r="BM33" s="6">
        <f t="shared" si="43"/>
        <v>0</v>
      </c>
      <c r="BN33" s="6">
        <f t="shared" si="43"/>
        <v>0</v>
      </c>
      <c r="BO33" s="6">
        <f t="shared" si="43"/>
        <v>0</v>
      </c>
      <c r="BP33" s="6">
        <f t="shared" si="43"/>
        <v>0</v>
      </c>
      <c r="BQ33" s="6">
        <f t="shared" si="43"/>
        <v>0</v>
      </c>
      <c r="BR33" s="6">
        <f t="shared" si="43"/>
        <v>0</v>
      </c>
      <c r="BS33" s="6">
        <v>0.421784472769409</v>
      </c>
      <c r="BT33" s="6">
        <f>(0)/8.63</f>
        <v>0</v>
      </c>
      <c r="BU33" s="6">
        <f>(0)/8.63</f>
        <v>0</v>
      </c>
      <c r="BV33">
        <f>0</f>
        <v>0</v>
      </c>
      <c r="BW33">
        <v>8.6300000000000008</v>
      </c>
    </row>
    <row r="34" spans="1:75" x14ac:dyDescent="0.25">
      <c r="A34" s="4" t="s">
        <v>143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2.8620000000000001</v>
      </c>
      <c r="M34" s="5"/>
      <c r="N34" s="5"/>
      <c r="O34" s="5">
        <v>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50.585000000000001</v>
      </c>
      <c r="AF34" s="5"/>
      <c r="AG34" s="5"/>
      <c r="AH34" s="5"/>
      <c r="AI34" s="5"/>
      <c r="AJ34" s="5">
        <v>53.447000000000003</v>
      </c>
      <c r="AN34" t="s">
        <v>143</v>
      </c>
      <c r="AO34" s="6">
        <f t="shared" ref="AO34:AX34" si="44">(0)/53.447</f>
        <v>0</v>
      </c>
      <c r="AP34" s="6">
        <f t="shared" si="44"/>
        <v>0</v>
      </c>
      <c r="AQ34" s="6">
        <f t="shared" si="44"/>
        <v>0</v>
      </c>
      <c r="AR34" s="6">
        <f t="shared" si="44"/>
        <v>0</v>
      </c>
      <c r="AS34" s="6">
        <f t="shared" si="44"/>
        <v>0</v>
      </c>
      <c r="AT34" s="6">
        <f t="shared" si="44"/>
        <v>0</v>
      </c>
      <c r="AU34" s="6">
        <f t="shared" si="44"/>
        <v>0</v>
      </c>
      <c r="AV34" s="6">
        <f t="shared" si="44"/>
        <v>0</v>
      </c>
      <c r="AW34" s="6">
        <f t="shared" si="44"/>
        <v>0</v>
      </c>
      <c r="AX34" s="6">
        <f t="shared" si="44"/>
        <v>0</v>
      </c>
      <c r="AY34" s="6">
        <v>5.3548375025726416E-2</v>
      </c>
      <c r="AZ34" s="6">
        <f>(0)/53.447</f>
        <v>0</v>
      </c>
      <c r="BA34" s="6">
        <f>(0)/53.447</f>
        <v>0</v>
      </c>
      <c r="BB34" s="6">
        <v>0</v>
      </c>
      <c r="BC34" s="6">
        <f t="shared" ref="BC34:BQ34" si="45">(0)/53.447</f>
        <v>0</v>
      </c>
      <c r="BD34" s="6">
        <f t="shared" si="45"/>
        <v>0</v>
      </c>
      <c r="BE34" s="6">
        <f t="shared" si="45"/>
        <v>0</v>
      </c>
      <c r="BF34" s="6">
        <f t="shared" si="45"/>
        <v>0</v>
      </c>
      <c r="BG34" s="6">
        <f t="shared" si="45"/>
        <v>0</v>
      </c>
      <c r="BH34" s="6">
        <f t="shared" si="45"/>
        <v>0</v>
      </c>
      <c r="BI34" s="6">
        <f t="shared" si="45"/>
        <v>0</v>
      </c>
      <c r="BJ34" s="6">
        <f t="shared" si="45"/>
        <v>0</v>
      </c>
      <c r="BK34" s="6">
        <f t="shared" si="45"/>
        <v>0</v>
      </c>
      <c r="BL34" s="6">
        <f t="shared" si="45"/>
        <v>0</v>
      </c>
      <c r="BM34" s="6">
        <f t="shared" si="45"/>
        <v>0</v>
      </c>
      <c r="BN34" s="6">
        <f t="shared" si="45"/>
        <v>0</v>
      </c>
      <c r="BO34" s="6">
        <f t="shared" si="45"/>
        <v>0</v>
      </c>
      <c r="BP34" s="6">
        <f t="shared" si="45"/>
        <v>0</v>
      </c>
      <c r="BQ34" s="6">
        <f t="shared" si="45"/>
        <v>0</v>
      </c>
      <c r="BR34" s="6">
        <v>0.9464516249742736</v>
      </c>
      <c r="BS34" s="6">
        <f>(0)/53.447</f>
        <v>0</v>
      </c>
      <c r="BT34" s="6">
        <f>(0)/53.447</f>
        <v>0</v>
      </c>
      <c r="BU34" s="6">
        <f>(0)/53.447</f>
        <v>0</v>
      </c>
      <c r="BV34">
        <f>0</f>
        <v>0</v>
      </c>
      <c r="BW34">
        <v>53.447000000000003</v>
      </c>
    </row>
    <row r="35" spans="1:75" x14ac:dyDescent="0.25">
      <c r="A35" s="4" t="s">
        <v>366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>
        <v>29.76</v>
      </c>
      <c r="AD35" s="5"/>
      <c r="AE35" s="5"/>
      <c r="AF35" s="5"/>
      <c r="AG35" s="5"/>
      <c r="AH35" s="5"/>
      <c r="AI35" s="5"/>
      <c r="AJ35" s="5">
        <v>29.76</v>
      </c>
      <c r="AN35" t="s">
        <v>366</v>
      </c>
      <c r="AO35" s="6">
        <f t="shared" ref="AO35:BO35" si="46">(0)/29.76</f>
        <v>0</v>
      </c>
      <c r="AP35" s="6">
        <f t="shared" si="46"/>
        <v>0</v>
      </c>
      <c r="AQ35" s="6">
        <f t="shared" si="46"/>
        <v>0</v>
      </c>
      <c r="AR35" s="6">
        <f t="shared" si="46"/>
        <v>0</v>
      </c>
      <c r="AS35" s="6">
        <f t="shared" si="46"/>
        <v>0</v>
      </c>
      <c r="AT35" s="6">
        <f t="shared" si="46"/>
        <v>0</v>
      </c>
      <c r="AU35" s="6">
        <f t="shared" si="46"/>
        <v>0</v>
      </c>
      <c r="AV35" s="6">
        <f t="shared" si="46"/>
        <v>0</v>
      </c>
      <c r="AW35" s="6">
        <f t="shared" si="46"/>
        <v>0</v>
      </c>
      <c r="AX35" s="6">
        <f t="shared" si="46"/>
        <v>0</v>
      </c>
      <c r="AY35" s="6">
        <f t="shared" si="46"/>
        <v>0</v>
      </c>
      <c r="AZ35" s="6">
        <f t="shared" si="46"/>
        <v>0</v>
      </c>
      <c r="BA35" s="6">
        <f t="shared" si="46"/>
        <v>0</v>
      </c>
      <c r="BB35" s="6">
        <f t="shared" si="46"/>
        <v>0</v>
      </c>
      <c r="BC35" s="6">
        <f t="shared" si="46"/>
        <v>0</v>
      </c>
      <c r="BD35" s="6">
        <f t="shared" si="46"/>
        <v>0</v>
      </c>
      <c r="BE35" s="6">
        <f t="shared" si="46"/>
        <v>0</v>
      </c>
      <c r="BF35" s="6">
        <f t="shared" si="46"/>
        <v>0</v>
      </c>
      <c r="BG35" s="6">
        <f t="shared" si="46"/>
        <v>0</v>
      </c>
      <c r="BH35" s="6">
        <f t="shared" si="46"/>
        <v>0</v>
      </c>
      <c r="BI35" s="6">
        <f t="shared" si="46"/>
        <v>0</v>
      </c>
      <c r="BJ35" s="6">
        <f t="shared" si="46"/>
        <v>0</v>
      </c>
      <c r="BK35" s="6">
        <f t="shared" si="46"/>
        <v>0</v>
      </c>
      <c r="BL35" s="6">
        <f t="shared" si="46"/>
        <v>0</v>
      </c>
      <c r="BM35" s="6">
        <f t="shared" si="46"/>
        <v>0</v>
      </c>
      <c r="BN35" s="6">
        <f t="shared" si="46"/>
        <v>0</v>
      </c>
      <c r="BO35" s="6">
        <f t="shared" si="46"/>
        <v>0</v>
      </c>
      <c r="BP35" s="6">
        <v>1</v>
      </c>
      <c r="BQ35" s="6">
        <f>(0)/29.76</f>
        <v>0</v>
      </c>
      <c r="BR35" s="6">
        <f>(0)/29.76</f>
        <v>0</v>
      </c>
      <c r="BS35" s="6">
        <f>(0)/29.76</f>
        <v>0</v>
      </c>
      <c r="BT35" s="6">
        <f>(0)/29.76</f>
        <v>0</v>
      </c>
      <c r="BU35" s="6">
        <f>(0)/29.76</f>
        <v>0</v>
      </c>
      <c r="BV35">
        <f>0</f>
        <v>0</v>
      </c>
      <c r="BW35">
        <v>29.76</v>
      </c>
    </row>
    <row r="36" spans="1:75" x14ac:dyDescent="0.25">
      <c r="A36" s="4" t="s">
        <v>163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>
        <v>98.568999999999988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>
        <v>2</v>
      </c>
      <c r="AH36" s="5"/>
      <c r="AI36" s="5"/>
      <c r="AJ36" s="5">
        <v>100.56899999999999</v>
      </c>
      <c r="AN36" t="s">
        <v>163</v>
      </c>
      <c r="AO36" s="6">
        <f t="shared" ref="AO36:BA36" si="47">(0)/100.569</f>
        <v>0</v>
      </c>
      <c r="AP36" s="6">
        <f t="shared" si="47"/>
        <v>0</v>
      </c>
      <c r="AQ36" s="6">
        <f t="shared" si="47"/>
        <v>0</v>
      </c>
      <c r="AR36" s="6">
        <f t="shared" si="47"/>
        <v>0</v>
      </c>
      <c r="AS36" s="6">
        <f t="shared" si="47"/>
        <v>0</v>
      </c>
      <c r="AT36" s="6">
        <f t="shared" si="47"/>
        <v>0</v>
      </c>
      <c r="AU36" s="6">
        <f t="shared" si="47"/>
        <v>0</v>
      </c>
      <c r="AV36" s="6">
        <f t="shared" si="47"/>
        <v>0</v>
      </c>
      <c r="AW36" s="6">
        <f t="shared" si="47"/>
        <v>0</v>
      </c>
      <c r="AX36" s="6">
        <f t="shared" si="47"/>
        <v>0</v>
      </c>
      <c r="AY36" s="6">
        <f t="shared" si="47"/>
        <v>0</v>
      </c>
      <c r="AZ36" s="6">
        <f t="shared" si="47"/>
        <v>0</v>
      </c>
      <c r="BA36" s="6">
        <f t="shared" si="47"/>
        <v>0</v>
      </c>
      <c r="BB36" s="6">
        <v>0.98011315614155459</v>
      </c>
      <c r="BC36" s="6">
        <f t="shared" ref="BC36:BS36" si="48">(0)/100.569</f>
        <v>0</v>
      </c>
      <c r="BD36" s="6">
        <f t="shared" si="48"/>
        <v>0</v>
      </c>
      <c r="BE36" s="6">
        <f t="shared" si="48"/>
        <v>0</v>
      </c>
      <c r="BF36" s="6">
        <f t="shared" si="48"/>
        <v>0</v>
      </c>
      <c r="BG36" s="6">
        <f t="shared" si="48"/>
        <v>0</v>
      </c>
      <c r="BH36" s="6">
        <f t="shared" si="48"/>
        <v>0</v>
      </c>
      <c r="BI36" s="6">
        <f t="shared" si="48"/>
        <v>0</v>
      </c>
      <c r="BJ36" s="6">
        <f t="shared" si="48"/>
        <v>0</v>
      </c>
      <c r="BK36" s="6">
        <f t="shared" si="48"/>
        <v>0</v>
      </c>
      <c r="BL36" s="6">
        <f t="shared" si="48"/>
        <v>0</v>
      </c>
      <c r="BM36" s="6">
        <f t="shared" si="48"/>
        <v>0</v>
      </c>
      <c r="BN36" s="6">
        <f t="shared" si="48"/>
        <v>0</v>
      </c>
      <c r="BO36" s="6">
        <f t="shared" si="48"/>
        <v>0</v>
      </c>
      <c r="BP36" s="6">
        <f t="shared" si="48"/>
        <v>0</v>
      </c>
      <c r="BQ36" s="6">
        <f t="shared" si="48"/>
        <v>0</v>
      </c>
      <c r="BR36" s="6">
        <f t="shared" si="48"/>
        <v>0</v>
      </c>
      <c r="BS36" s="6">
        <f t="shared" si="48"/>
        <v>0</v>
      </c>
      <c r="BT36" s="6">
        <v>1.9886843858445448E-2</v>
      </c>
      <c r="BU36" s="6">
        <f>(0)/100.569</f>
        <v>0</v>
      </c>
      <c r="BV36">
        <f>0</f>
        <v>0</v>
      </c>
      <c r="BW36">
        <v>100.56899999999999</v>
      </c>
    </row>
    <row r="37" spans="1:75" x14ac:dyDescent="0.25">
      <c r="A37" s="4" t="s">
        <v>36</v>
      </c>
      <c r="B37" s="5"/>
      <c r="C37" s="5"/>
      <c r="D37" s="5">
        <v>13.617999999999999</v>
      </c>
      <c r="E37" s="5"/>
      <c r="F37" s="5">
        <v>20.428000000000001</v>
      </c>
      <c r="G37" s="5"/>
      <c r="H37" s="5">
        <v>24</v>
      </c>
      <c r="I37" s="5"/>
      <c r="J37" s="5"/>
      <c r="K37" s="5"/>
      <c r="L37" s="5">
        <v>155.56700000000001</v>
      </c>
      <c r="M37" s="5"/>
      <c r="N37" s="5">
        <v>2.0880000000000001</v>
      </c>
      <c r="O37" s="5">
        <v>179.10000000000002</v>
      </c>
      <c r="P37" s="5"/>
      <c r="Q37" s="5"/>
      <c r="R37" s="5"/>
      <c r="S37" s="5"/>
      <c r="T37" s="5"/>
      <c r="U37" s="5">
        <v>5.6319999999999997</v>
      </c>
      <c r="V37" s="5">
        <v>7.0339999999999998</v>
      </c>
      <c r="W37" s="5"/>
      <c r="X37" s="5">
        <v>12.64</v>
      </c>
      <c r="Y37" s="5"/>
      <c r="Z37" s="5"/>
      <c r="AA37" s="5">
        <v>3.4159999999999999</v>
      </c>
      <c r="AB37" s="5"/>
      <c r="AC37" s="5"/>
      <c r="AD37" s="5">
        <v>1121.9570000000001</v>
      </c>
      <c r="AE37" s="5"/>
      <c r="AF37" s="5"/>
      <c r="AG37" s="5"/>
      <c r="AH37" s="5"/>
      <c r="AI37" s="5"/>
      <c r="AJ37" s="5">
        <v>1545.48</v>
      </c>
      <c r="AN37" t="s">
        <v>36</v>
      </c>
      <c r="AO37" s="6">
        <f>(0)/1545.48</f>
        <v>0</v>
      </c>
      <c r="AP37" s="6">
        <f>(0)/1545.48</f>
        <v>0</v>
      </c>
      <c r="AQ37" s="6">
        <v>8.8115019282035342E-3</v>
      </c>
      <c r="AR37" s="6">
        <f>(0)/1545.48</f>
        <v>0</v>
      </c>
      <c r="AS37" s="6">
        <v>1.3217899940471569E-2</v>
      </c>
      <c r="AT37" s="6">
        <f>(0)/1545.48</f>
        <v>0</v>
      </c>
      <c r="AU37" s="6">
        <v>1.5529155990371923E-2</v>
      </c>
      <c r="AV37" s="6">
        <f>(0)/1545.48</f>
        <v>0</v>
      </c>
      <c r="AW37" s="6">
        <f>(0)/1545.48</f>
        <v>0</v>
      </c>
      <c r="AX37" s="6">
        <f>(0)/1545.48</f>
        <v>0</v>
      </c>
      <c r="AY37" s="6">
        <v>0.10065934208142455</v>
      </c>
      <c r="AZ37" s="6">
        <f>(0)/1545.48</f>
        <v>0</v>
      </c>
      <c r="BA37" s="6">
        <v>1.3510365711623573E-3</v>
      </c>
      <c r="BB37" s="6">
        <v>0.1158863265781505</v>
      </c>
      <c r="BC37" s="6">
        <f>(0)/1545.48</f>
        <v>0</v>
      </c>
      <c r="BD37" s="6">
        <f>(0)/1545.48</f>
        <v>0</v>
      </c>
      <c r="BE37" s="6">
        <f>(0)/1545.48</f>
        <v>0</v>
      </c>
      <c r="BF37" s="6">
        <f>(0)/1545.48</f>
        <v>0</v>
      </c>
      <c r="BG37" s="6">
        <f>(0)/1545.48</f>
        <v>0</v>
      </c>
      <c r="BH37" s="6">
        <v>3.6441752724072777E-3</v>
      </c>
      <c r="BI37" s="6">
        <v>4.5513368015115043E-3</v>
      </c>
      <c r="BJ37" s="6">
        <f>(0)/1545.48</f>
        <v>0</v>
      </c>
      <c r="BK37" s="6">
        <v>8.1786888215958798E-3</v>
      </c>
      <c r="BL37" s="6">
        <f>(0)/1545.48</f>
        <v>0</v>
      </c>
      <c r="BM37" s="6">
        <f>(0)/1545.48</f>
        <v>0</v>
      </c>
      <c r="BN37" s="6">
        <v>2.2103165359629372E-3</v>
      </c>
      <c r="BO37" s="6">
        <f>(0)/1545.48</f>
        <v>0</v>
      </c>
      <c r="BP37" s="6">
        <f>(0)/1545.48</f>
        <v>0</v>
      </c>
      <c r="BQ37" s="6">
        <v>0.72596021947873801</v>
      </c>
      <c r="BR37" s="6">
        <f>(0)/1545.48</f>
        <v>0</v>
      </c>
      <c r="BS37" s="6">
        <f>(0)/1545.48</f>
        <v>0</v>
      </c>
      <c r="BT37" s="6">
        <f>(0)/1545.48</f>
        <v>0</v>
      </c>
      <c r="BU37" s="6">
        <f>(0)/1545.48</f>
        <v>0</v>
      </c>
      <c r="BV37">
        <f>0</f>
        <v>0</v>
      </c>
      <c r="BW37">
        <v>1545.48</v>
      </c>
    </row>
    <row r="38" spans="1:75" x14ac:dyDescent="0.25">
      <c r="A38" s="4" t="s">
        <v>310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>
        <v>2.64</v>
      </c>
      <c r="Y38" s="5"/>
      <c r="Z38" s="5"/>
      <c r="AA38" s="5"/>
      <c r="AB38" s="5"/>
      <c r="AC38" s="5"/>
      <c r="AD38" s="5"/>
      <c r="AE38" s="5"/>
      <c r="AF38" s="5">
        <v>134.49</v>
      </c>
      <c r="AG38" s="5"/>
      <c r="AH38" s="5"/>
      <c r="AI38" s="5"/>
      <c r="AJ38" s="5">
        <v>137.13</v>
      </c>
      <c r="AN38" t="s">
        <v>310</v>
      </c>
      <c r="AO38" s="6">
        <f t="shared" ref="AO38:BJ38" si="49">(0)/137.13</f>
        <v>0</v>
      </c>
      <c r="AP38" s="6">
        <f t="shared" si="49"/>
        <v>0</v>
      </c>
      <c r="AQ38" s="6">
        <f t="shared" si="49"/>
        <v>0</v>
      </c>
      <c r="AR38" s="6">
        <f t="shared" si="49"/>
        <v>0</v>
      </c>
      <c r="AS38" s="6">
        <f t="shared" si="49"/>
        <v>0</v>
      </c>
      <c r="AT38" s="6">
        <f t="shared" si="49"/>
        <v>0</v>
      </c>
      <c r="AU38" s="6">
        <f t="shared" si="49"/>
        <v>0</v>
      </c>
      <c r="AV38" s="6">
        <f t="shared" si="49"/>
        <v>0</v>
      </c>
      <c r="AW38" s="6">
        <f t="shared" si="49"/>
        <v>0</v>
      </c>
      <c r="AX38" s="6">
        <f t="shared" si="49"/>
        <v>0</v>
      </c>
      <c r="AY38" s="6">
        <f t="shared" si="49"/>
        <v>0</v>
      </c>
      <c r="AZ38" s="6">
        <f t="shared" si="49"/>
        <v>0</v>
      </c>
      <c r="BA38" s="6">
        <f t="shared" si="49"/>
        <v>0</v>
      </c>
      <c r="BB38" s="6">
        <f t="shared" si="49"/>
        <v>0</v>
      </c>
      <c r="BC38" s="6">
        <f t="shared" si="49"/>
        <v>0</v>
      </c>
      <c r="BD38" s="6">
        <f t="shared" si="49"/>
        <v>0</v>
      </c>
      <c r="BE38" s="6">
        <f t="shared" si="49"/>
        <v>0</v>
      </c>
      <c r="BF38" s="6">
        <f t="shared" si="49"/>
        <v>0</v>
      </c>
      <c r="BG38" s="6">
        <f t="shared" si="49"/>
        <v>0</v>
      </c>
      <c r="BH38" s="6">
        <f t="shared" si="49"/>
        <v>0</v>
      </c>
      <c r="BI38" s="6">
        <f t="shared" si="49"/>
        <v>0</v>
      </c>
      <c r="BJ38" s="6">
        <f t="shared" si="49"/>
        <v>0</v>
      </c>
      <c r="BK38" s="6">
        <v>1.9251804856705319E-2</v>
      </c>
      <c r="BL38" s="6">
        <f t="shared" ref="BL38:BR38" si="50">(0)/137.13</f>
        <v>0</v>
      </c>
      <c r="BM38" s="6">
        <f t="shared" si="50"/>
        <v>0</v>
      </c>
      <c r="BN38" s="6">
        <f t="shared" si="50"/>
        <v>0</v>
      </c>
      <c r="BO38" s="6">
        <f t="shared" si="50"/>
        <v>0</v>
      </c>
      <c r="BP38" s="6">
        <f t="shared" si="50"/>
        <v>0</v>
      </c>
      <c r="BQ38" s="6">
        <f t="shared" si="50"/>
        <v>0</v>
      </c>
      <c r="BR38" s="6">
        <f t="shared" si="50"/>
        <v>0</v>
      </c>
      <c r="BS38" s="6">
        <v>0.98074819514329481</v>
      </c>
      <c r="BT38" s="6">
        <f>(0)/137.13</f>
        <v>0</v>
      </c>
      <c r="BU38" s="6">
        <f>(0)/137.13</f>
        <v>0</v>
      </c>
      <c r="BV38">
        <f>0</f>
        <v>0</v>
      </c>
      <c r="BW38">
        <v>137.13</v>
      </c>
    </row>
    <row r="39" spans="1:75" x14ac:dyDescent="0.25">
      <c r="A39" s="4" t="s">
        <v>81</v>
      </c>
      <c r="B39" s="5"/>
      <c r="C39" s="5"/>
      <c r="D39" s="5"/>
      <c r="E39" s="5"/>
      <c r="F39" s="5"/>
      <c r="G39" s="5"/>
      <c r="H39" s="5">
        <v>20.460999999999999</v>
      </c>
      <c r="I39" s="5"/>
      <c r="J39" s="5"/>
      <c r="K39" s="5">
        <v>36.491999999999997</v>
      </c>
      <c r="L39" s="5">
        <v>134.13899999999998</v>
      </c>
      <c r="M39" s="5"/>
      <c r="N39" s="5">
        <v>1.9500000000000002</v>
      </c>
      <c r="O39" s="5"/>
      <c r="P39" s="5"/>
      <c r="Q39" s="5"/>
      <c r="R39" s="5">
        <v>27.204000000000001</v>
      </c>
      <c r="S39" s="5"/>
      <c r="T39" s="5"/>
      <c r="U39" s="5">
        <v>20.422999999999998</v>
      </c>
      <c r="V39" s="5"/>
      <c r="W39" s="5"/>
      <c r="X39" s="5">
        <v>1.464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>
        <v>242.13299999999998</v>
      </c>
      <c r="AN39" t="s">
        <v>81</v>
      </c>
      <c r="AO39" s="6">
        <f t="shared" ref="AO39:AT39" si="51">(0)/242.133</f>
        <v>0</v>
      </c>
      <c r="AP39" s="6">
        <f t="shared" si="51"/>
        <v>0</v>
      </c>
      <c r="AQ39" s="6">
        <f t="shared" si="51"/>
        <v>0</v>
      </c>
      <c r="AR39" s="6">
        <f t="shared" si="51"/>
        <v>0</v>
      </c>
      <c r="AS39" s="6">
        <f t="shared" si="51"/>
        <v>0</v>
      </c>
      <c r="AT39" s="6">
        <f t="shared" si="51"/>
        <v>0</v>
      </c>
      <c r="AU39" s="6">
        <v>8.4503144965783275E-2</v>
      </c>
      <c r="AV39" s="6">
        <f>(0)/242.133</f>
        <v>0</v>
      </c>
      <c r="AW39" s="6">
        <f>(0)/242.133</f>
        <v>0</v>
      </c>
      <c r="AX39" s="6">
        <v>0.15071055989889853</v>
      </c>
      <c r="AY39" s="6">
        <v>0.55398892344290118</v>
      </c>
      <c r="AZ39" s="6">
        <f>(0)/242.133</f>
        <v>0</v>
      </c>
      <c r="BA39" s="6">
        <v>8.0534251836800446E-3</v>
      </c>
      <c r="BB39" s="6">
        <f>(0)/242.133</f>
        <v>0</v>
      </c>
      <c r="BC39" s="6">
        <f>(0)/242.133</f>
        <v>0</v>
      </c>
      <c r="BD39" s="6">
        <f>(0)/242.133</f>
        <v>0</v>
      </c>
      <c r="BE39" s="6">
        <v>0.1123514762547856</v>
      </c>
      <c r="BF39" s="6">
        <f>(0)/242.133</f>
        <v>0</v>
      </c>
      <c r="BG39" s="6">
        <f>(0)/242.133</f>
        <v>0</v>
      </c>
      <c r="BH39" s="6">
        <v>8.4346206423742326E-2</v>
      </c>
      <c r="BI39" s="6">
        <f>(0)/242.133</f>
        <v>0</v>
      </c>
      <c r="BJ39" s="6">
        <f>(0)/242.133</f>
        <v>0</v>
      </c>
      <c r="BK39" s="6">
        <v>6.0462638302090175E-3</v>
      </c>
      <c r="BL39" s="6">
        <f t="shared" ref="BL39:BU39" si="52">(0)/242.133</f>
        <v>0</v>
      </c>
      <c r="BM39" s="6">
        <f t="shared" si="52"/>
        <v>0</v>
      </c>
      <c r="BN39" s="6">
        <f t="shared" si="52"/>
        <v>0</v>
      </c>
      <c r="BO39" s="6">
        <f t="shared" si="52"/>
        <v>0</v>
      </c>
      <c r="BP39" s="6">
        <f t="shared" si="52"/>
        <v>0</v>
      </c>
      <c r="BQ39" s="6">
        <f t="shared" si="52"/>
        <v>0</v>
      </c>
      <c r="BR39" s="6">
        <f t="shared" si="52"/>
        <v>0</v>
      </c>
      <c r="BS39" s="6">
        <f t="shared" si="52"/>
        <v>0</v>
      </c>
      <c r="BT39" s="6">
        <f t="shared" si="52"/>
        <v>0</v>
      </c>
      <c r="BU39" s="6">
        <f t="shared" si="52"/>
        <v>0</v>
      </c>
      <c r="BV39">
        <f>0</f>
        <v>0</v>
      </c>
      <c r="BW39">
        <v>242.13299999999998</v>
      </c>
    </row>
    <row r="40" spans="1:75" x14ac:dyDescent="0.25">
      <c r="A40" s="4" t="s">
        <v>65</v>
      </c>
      <c r="B40" s="5"/>
      <c r="C40" s="5"/>
      <c r="D40" s="5"/>
      <c r="E40" s="5"/>
      <c r="F40" s="5">
        <v>75.768000000000001</v>
      </c>
      <c r="G40" s="5"/>
      <c r="H40" s="5"/>
      <c r="I40" s="5"/>
      <c r="J40" s="5"/>
      <c r="K40" s="5"/>
      <c r="L40" s="5">
        <v>131.22499999999999</v>
      </c>
      <c r="M40" s="5"/>
      <c r="N40" s="5"/>
      <c r="O40" s="5">
        <v>1.92</v>
      </c>
      <c r="P40" s="5"/>
      <c r="Q40" s="5"/>
      <c r="R40" s="5"/>
      <c r="S40" s="5">
        <v>96.956999999999994</v>
      </c>
      <c r="T40" s="5"/>
      <c r="U40" s="5"/>
      <c r="V40" s="5">
        <v>15</v>
      </c>
      <c r="W40" s="5"/>
      <c r="X40" s="5"/>
      <c r="Y40" s="5"/>
      <c r="Z40" s="5">
        <v>32</v>
      </c>
      <c r="AA40" s="5"/>
      <c r="AB40" s="5"/>
      <c r="AC40" s="5"/>
      <c r="AD40" s="5"/>
      <c r="AE40" s="5"/>
      <c r="AF40" s="5">
        <v>479.10700000000003</v>
      </c>
      <c r="AG40" s="5"/>
      <c r="AH40" s="5"/>
      <c r="AI40" s="5"/>
      <c r="AJ40" s="5">
        <v>831.97700000000009</v>
      </c>
      <c r="AN40" t="s">
        <v>65</v>
      </c>
      <c r="AO40" s="6">
        <f>(0)/831.977</f>
        <v>0</v>
      </c>
      <c r="AP40" s="6">
        <f>(0)/831.977</f>
        <v>0</v>
      </c>
      <c r="AQ40" s="6">
        <f>(0)/831.977</f>
        <v>0</v>
      </c>
      <c r="AR40" s="6">
        <f>(0)/831.977</f>
        <v>0</v>
      </c>
      <c r="AS40" s="6">
        <v>9.1069825247572941E-2</v>
      </c>
      <c r="AT40" s="6">
        <f>(0)/831.977</f>
        <v>0</v>
      </c>
      <c r="AU40" s="6">
        <f>(0)/831.977</f>
        <v>0</v>
      </c>
      <c r="AV40" s="6">
        <f>(0)/831.977</f>
        <v>0</v>
      </c>
      <c r="AW40" s="6">
        <f>(0)/831.977</f>
        <v>0</v>
      </c>
      <c r="AX40" s="6">
        <f>(0)/831.977</f>
        <v>0</v>
      </c>
      <c r="AY40" s="6">
        <v>0.15772671600296639</v>
      </c>
      <c r="AZ40" s="6">
        <f>(0)/831.977</f>
        <v>0</v>
      </c>
      <c r="BA40" s="6">
        <f>(0)/831.977</f>
        <v>0</v>
      </c>
      <c r="BB40" s="6">
        <v>2.3077561038346009E-3</v>
      </c>
      <c r="BC40" s="6">
        <f>(0)/831.977</f>
        <v>0</v>
      </c>
      <c r="BD40" s="6">
        <f>(0)/831.977</f>
        <v>0</v>
      </c>
      <c r="BE40" s="6">
        <f>(0)/831.977</f>
        <v>0</v>
      </c>
      <c r="BF40" s="6">
        <v>0.11653807737473509</v>
      </c>
      <c r="BG40" s="6">
        <f>(0)/831.977</f>
        <v>0</v>
      </c>
      <c r="BH40" s="6">
        <f>(0)/831.977</f>
        <v>0</v>
      </c>
      <c r="BI40" s="6">
        <v>1.8029344561207819E-2</v>
      </c>
      <c r="BJ40" s="6">
        <f>(0)/831.977</f>
        <v>0</v>
      </c>
      <c r="BK40" s="6">
        <f>(0)/831.977</f>
        <v>0</v>
      </c>
      <c r="BL40" s="6">
        <f>(0)/831.977</f>
        <v>0</v>
      </c>
      <c r="BM40" s="6">
        <v>3.8462601730576682E-2</v>
      </c>
      <c r="BN40" s="6">
        <f>(0)/831.977</f>
        <v>0</v>
      </c>
      <c r="BO40" s="6">
        <f>(0)/831.977</f>
        <v>0</v>
      </c>
      <c r="BP40" s="6">
        <f>(0)/831.977</f>
        <v>0</v>
      </c>
      <c r="BQ40" s="6">
        <f>(0)/831.977</f>
        <v>0</v>
      </c>
      <c r="BR40" s="6">
        <f>(0)/831.977</f>
        <v>0</v>
      </c>
      <c r="BS40" s="6">
        <v>0.57586567897910634</v>
      </c>
      <c r="BT40" s="6">
        <f>(0)/831.977</f>
        <v>0</v>
      </c>
      <c r="BU40" s="6">
        <f>(0)/831.977</f>
        <v>0</v>
      </c>
      <c r="BV40">
        <f>0</f>
        <v>0</v>
      </c>
      <c r="BW40">
        <v>831.97700000000009</v>
      </c>
    </row>
    <row r="41" spans="1:75" x14ac:dyDescent="0.25">
      <c r="A41" s="4" t="s">
        <v>32</v>
      </c>
      <c r="B41" s="5"/>
      <c r="C41" s="5"/>
      <c r="D41" s="5">
        <v>815.37599999999998</v>
      </c>
      <c r="E41" s="5"/>
      <c r="F41" s="5"/>
      <c r="G41" s="5"/>
      <c r="H41" s="5"/>
      <c r="I41" s="5"/>
      <c r="J41" s="5"/>
      <c r="K41" s="5"/>
      <c r="L41" s="5">
        <v>81.375</v>
      </c>
      <c r="M41" s="5"/>
      <c r="N41" s="5"/>
      <c r="O41" s="5">
        <v>37.388000000000005</v>
      </c>
      <c r="P41" s="5"/>
      <c r="Q41" s="5"/>
      <c r="R41" s="5">
        <v>12.474</v>
      </c>
      <c r="S41" s="5"/>
      <c r="T41" s="5"/>
      <c r="U41" s="5">
        <v>386</v>
      </c>
      <c r="V41" s="5">
        <v>0.95900000000000007</v>
      </c>
      <c r="W41" s="5"/>
      <c r="X41" s="5"/>
      <c r="Y41" s="5"/>
      <c r="Z41" s="5"/>
      <c r="AA41" s="5"/>
      <c r="AB41" s="5"/>
      <c r="AC41" s="5">
        <v>5.984</v>
      </c>
      <c r="AD41" s="5"/>
      <c r="AE41" s="5"/>
      <c r="AF41" s="5"/>
      <c r="AG41" s="5"/>
      <c r="AH41" s="5"/>
      <c r="AI41" s="5"/>
      <c r="AJ41" s="5">
        <v>1339.556</v>
      </c>
      <c r="AN41" t="s">
        <v>32</v>
      </c>
      <c r="AO41" s="6">
        <f>(0)/1339.556</f>
        <v>0</v>
      </c>
      <c r="AP41" s="6">
        <f>(0)/1339.556</f>
        <v>0</v>
      </c>
      <c r="AQ41" s="6">
        <v>0.60869123799228997</v>
      </c>
      <c r="AR41" s="6">
        <f t="shared" ref="AR41:AX41" si="53">(0)/1339.556</f>
        <v>0</v>
      </c>
      <c r="AS41" s="6">
        <f t="shared" si="53"/>
        <v>0</v>
      </c>
      <c r="AT41" s="6">
        <f t="shared" si="53"/>
        <v>0</v>
      </c>
      <c r="AU41" s="6">
        <f t="shared" si="53"/>
        <v>0</v>
      </c>
      <c r="AV41" s="6">
        <f t="shared" si="53"/>
        <v>0</v>
      </c>
      <c r="AW41" s="6">
        <f t="shared" si="53"/>
        <v>0</v>
      </c>
      <c r="AX41" s="6">
        <f t="shared" si="53"/>
        <v>0</v>
      </c>
      <c r="AY41" s="6">
        <v>6.074774029603839E-2</v>
      </c>
      <c r="AZ41" s="6">
        <f>(0)/1339.556</f>
        <v>0</v>
      </c>
      <c r="BA41" s="6">
        <f>(0)/1339.556</f>
        <v>0</v>
      </c>
      <c r="BB41" s="6">
        <v>2.7910740573742349E-2</v>
      </c>
      <c r="BC41" s="6">
        <f>(0)/1339.556</f>
        <v>0</v>
      </c>
      <c r="BD41" s="6">
        <f>(0)/1339.556</f>
        <v>0</v>
      </c>
      <c r="BE41" s="6">
        <v>9.3120407060249821E-3</v>
      </c>
      <c r="BF41" s="6">
        <f>(0)/1339.556</f>
        <v>0</v>
      </c>
      <c r="BG41" s="6">
        <f>(0)/1339.556</f>
        <v>0</v>
      </c>
      <c r="BH41" s="6">
        <v>0.28815517977598548</v>
      </c>
      <c r="BI41" s="6">
        <v>7.1590885338126964E-4</v>
      </c>
      <c r="BJ41" s="6">
        <f t="shared" ref="BJ41:BO41" si="54">(0)/1339.556</f>
        <v>0</v>
      </c>
      <c r="BK41" s="6">
        <f t="shared" si="54"/>
        <v>0</v>
      </c>
      <c r="BL41" s="6">
        <f t="shared" si="54"/>
        <v>0</v>
      </c>
      <c r="BM41" s="6">
        <f t="shared" si="54"/>
        <v>0</v>
      </c>
      <c r="BN41" s="6">
        <f t="shared" si="54"/>
        <v>0</v>
      </c>
      <c r="BO41" s="6">
        <f t="shared" si="54"/>
        <v>0</v>
      </c>
      <c r="BP41" s="6">
        <v>4.4671518025375572E-3</v>
      </c>
      <c r="BQ41" s="6">
        <f>(0)/1339.556</f>
        <v>0</v>
      </c>
      <c r="BR41" s="6">
        <f>(0)/1339.556</f>
        <v>0</v>
      </c>
      <c r="BS41" s="6">
        <f>(0)/1339.556</f>
        <v>0</v>
      </c>
      <c r="BT41" s="6">
        <f>(0)/1339.556</f>
        <v>0</v>
      </c>
      <c r="BU41" s="6">
        <f>(0)/1339.556</f>
        <v>0</v>
      </c>
      <c r="BV41">
        <f>0</f>
        <v>0</v>
      </c>
      <c r="BW41">
        <v>1339.556</v>
      </c>
    </row>
    <row r="42" spans="1:75" x14ac:dyDescent="0.25">
      <c r="A42" s="4" t="s">
        <v>45</v>
      </c>
      <c r="B42" s="5"/>
      <c r="C42" s="5"/>
      <c r="D42" s="5"/>
      <c r="E42" s="5"/>
      <c r="F42" s="5">
        <v>60</v>
      </c>
      <c r="G42" s="5"/>
      <c r="H42" s="5"/>
      <c r="I42" s="5"/>
      <c r="J42" s="5"/>
      <c r="K42" s="5"/>
      <c r="L42" s="5"/>
      <c r="M42" s="5"/>
      <c r="N42" s="5"/>
      <c r="O42" s="5"/>
      <c r="P42" s="5">
        <v>609.22900000000004</v>
      </c>
      <c r="Q42" s="5"/>
      <c r="R42" s="5">
        <v>33</v>
      </c>
      <c r="S42" s="5"/>
      <c r="T42" s="5"/>
      <c r="U42" s="5"/>
      <c r="V42" s="5"/>
      <c r="W42" s="5"/>
      <c r="X42" s="5">
        <v>5.0640000000000001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>
        <v>707.29300000000001</v>
      </c>
      <c r="AN42" t="s">
        <v>45</v>
      </c>
      <c r="AO42" s="6">
        <f>(0)/707.293</f>
        <v>0</v>
      </c>
      <c r="AP42" s="6">
        <f>(0)/707.293</f>
        <v>0</v>
      </c>
      <c r="AQ42" s="6">
        <f>(0)/707.293</f>
        <v>0</v>
      </c>
      <c r="AR42" s="6">
        <f>(0)/707.293</f>
        <v>0</v>
      </c>
      <c r="AS42" s="6">
        <v>8.483047336817981E-2</v>
      </c>
      <c r="AT42" s="6">
        <f t="shared" ref="AT42:BB42" si="55">(0)/707.293</f>
        <v>0</v>
      </c>
      <c r="AU42" s="6">
        <f t="shared" si="55"/>
        <v>0</v>
      </c>
      <c r="AV42" s="6">
        <f t="shared" si="55"/>
        <v>0</v>
      </c>
      <c r="AW42" s="6">
        <f t="shared" si="55"/>
        <v>0</v>
      </c>
      <c r="AX42" s="6">
        <f t="shared" si="55"/>
        <v>0</v>
      </c>
      <c r="AY42" s="6">
        <f t="shared" si="55"/>
        <v>0</v>
      </c>
      <c r="AZ42" s="6">
        <f t="shared" si="55"/>
        <v>0</v>
      </c>
      <c r="BA42" s="6">
        <f t="shared" si="55"/>
        <v>0</v>
      </c>
      <c r="BB42" s="6">
        <f t="shared" si="55"/>
        <v>0</v>
      </c>
      <c r="BC42" s="6">
        <v>0.861353074327047</v>
      </c>
      <c r="BD42" s="6">
        <f>(0)/707.293</f>
        <v>0</v>
      </c>
      <c r="BE42" s="6">
        <v>4.6656760352498897E-2</v>
      </c>
      <c r="BF42" s="6">
        <f>(0)/707.293</f>
        <v>0</v>
      </c>
      <c r="BG42" s="6">
        <f>(0)/707.293</f>
        <v>0</v>
      </c>
      <c r="BH42" s="6">
        <f>(0)/707.293</f>
        <v>0</v>
      </c>
      <c r="BI42" s="6">
        <f>(0)/707.293</f>
        <v>0</v>
      </c>
      <c r="BJ42" s="6">
        <f>(0)/707.293</f>
        <v>0</v>
      </c>
      <c r="BK42" s="6">
        <v>7.1596919522743758E-3</v>
      </c>
      <c r="BL42" s="6">
        <f t="shared" ref="BL42:BU42" si="56">(0)/707.293</f>
        <v>0</v>
      </c>
      <c r="BM42" s="6">
        <f t="shared" si="56"/>
        <v>0</v>
      </c>
      <c r="BN42" s="6">
        <f t="shared" si="56"/>
        <v>0</v>
      </c>
      <c r="BO42" s="6">
        <f t="shared" si="56"/>
        <v>0</v>
      </c>
      <c r="BP42" s="6">
        <f t="shared" si="56"/>
        <v>0</v>
      </c>
      <c r="BQ42" s="6">
        <f t="shared" si="56"/>
        <v>0</v>
      </c>
      <c r="BR42" s="6">
        <f t="shared" si="56"/>
        <v>0</v>
      </c>
      <c r="BS42" s="6">
        <f t="shared" si="56"/>
        <v>0</v>
      </c>
      <c r="BT42" s="6">
        <f t="shared" si="56"/>
        <v>0</v>
      </c>
      <c r="BU42" s="6">
        <f t="shared" si="56"/>
        <v>0</v>
      </c>
      <c r="BV42">
        <f>0</f>
        <v>0</v>
      </c>
      <c r="BW42">
        <v>707.29300000000001</v>
      </c>
    </row>
    <row r="43" spans="1:75" x14ac:dyDescent="0.25">
      <c r="A43" s="4" t="s">
        <v>221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12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>
        <v>12</v>
      </c>
      <c r="AN43" t="s">
        <v>221</v>
      </c>
      <c r="AO43" s="6">
        <f t="shared" ref="AO43:BD43" si="57">(0)/12</f>
        <v>0</v>
      </c>
      <c r="AP43" s="6">
        <f t="shared" si="57"/>
        <v>0</v>
      </c>
      <c r="AQ43" s="6">
        <f t="shared" si="57"/>
        <v>0</v>
      </c>
      <c r="AR43" s="6">
        <f t="shared" si="57"/>
        <v>0</v>
      </c>
      <c r="AS43" s="6">
        <f t="shared" si="57"/>
        <v>0</v>
      </c>
      <c r="AT43" s="6">
        <f t="shared" si="57"/>
        <v>0</v>
      </c>
      <c r="AU43" s="6">
        <f t="shared" si="57"/>
        <v>0</v>
      </c>
      <c r="AV43" s="6">
        <f t="shared" si="57"/>
        <v>0</v>
      </c>
      <c r="AW43" s="6">
        <f t="shared" si="57"/>
        <v>0</v>
      </c>
      <c r="AX43" s="6">
        <f t="shared" si="57"/>
        <v>0</v>
      </c>
      <c r="AY43" s="6">
        <f t="shared" si="57"/>
        <v>0</v>
      </c>
      <c r="AZ43" s="6">
        <f t="shared" si="57"/>
        <v>0</v>
      </c>
      <c r="BA43" s="6">
        <f t="shared" si="57"/>
        <v>0</v>
      </c>
      <c r="BB43" s="6">
        <f t="shared" si="57"/>
        <v>0</v>
      </c>
      <c r="BC43" s="6">
        <f t="shared" si="57"/>
        <v>0</v>
      </c>
      <c r="BD43" s="6">
        <f t="shared" si="57"/>
        <v>0</v>
      </c>
      <c r="BE43" s="6">
        <v>1</v>
      </c>
      <c r="BF43" s="6">
        <f t="shared" ref="BF43:BU43" si="58">(0)/12</f>
        <v>0</v>
      </c>
      <c r="BG43" s="6">
        <f t="shared" si="58"/>
        <v>0</v>
      </c>
      <c r="BH43" s="6">
        <f t="shared" si="58"/>
        <v>0</v>
      </c>
      <c r="BI43" s="6">
        <f t="shared" si="58"/>
        <v>0</v>
      </c>
      <c r="BJ43" s="6">
        <f t="shared" si="58"/>
        <v>0</v>
      </c>
      <c r="BK43" s="6">
        <f t="shared" si="58"/>
        <v>0</v>
      </c>
      <c r="BL43" s="6">
        <f t="shared" si="58"/>
        <v>0</v>
      </c>
      <c r="BM43" s="6">
        <f t="shared" si="58"/>
        <v>0</v>
      </c>
      <c r="BN43" s="6">
        <f t="shared" si="58"/>
        <v>0</v>
      </c>
      <c r="BO43" s="6">
        <f t="shared" si="58"/>
        <v>0</v>
      </c>
      <c r="BP43" s="6">
        <f t="shared" si="58"/>
        <v>0</v>
      </c>
      <c r="BQ43" s="6">
        <f t="shared" si="58"/>
        <v>0</v>
      </c>
      <c r="BR43" s="6">
        <f t="shared" si="58"/>
        <v>0</v>
      </c>
      <c r="BS43" s="6">
        <f t="shared" si="58"/>
        <v>0</v>
      </c>
      <c r="BT43" s="6">
        <f t="shared" si="58"/>
        <v>0</v>
      </c>
      <c r="BU43" s="6">
        <f t="shared" si="58"/>
        <v>0</v>
      </c>
      <c r="BV43">
        <f>0</f>
        <v>0</v>
      </c>
      <c r="BW43">
        <v>12</v>
      </c>
    </row>
    <row r="44" spans="1:75" x14ac:dyDescent="0.25">
      <c r="A44" s="4" t="s">
        <v>57</v>
      </c>
      <c r="B44" s="5"/>
      <c r="C44" s="5"/>
      <c r="D44" s="5"/>
      <c r="E44" s="5"/>
      <c r="F44" s="5">
        <v>42.834000000000003</v>
      </c>
      <c r="G44" s="5"/>
      <c r="H44" s="5"/>
      <c r="I44" s="5"/>
      <c r="J44" s="5"/>
      <c r="K44" s="5"/>
      <c r="L44" s="5"/>
      <c r="M44" s="5"/>
      <c r="N44" s="5"/>
      <c r="O44" s="5">
        <v>14</v>
      </c>
      <c r="P44" s="5"/>
      <c r="Q44" s="5"/>
      <c r="R44" s="5"/>
      <c r="S44" s="5"/>
      <c r="T44" s="5"/>
      <c r="U44" s="5">
        <v>6.2880000000000003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v>63.122</v>
      </c>
      <c r="AN44" t="s">
        <v>57</v>
      </c>
      <c r="AO44" s="6">
        <f>(0)/63.122</f>
        <v>0</v>
      </c>
      <c r="AP44" s="6">
        <f>(0)/63.122</f>
        <v>0</v>
      </c>
      <c r="AQ44" s="6">
        <f>(0)/63.122</f>
        <v>0</v>
      </c>
      <c r="AR44" s="6">
        <f>(0)/63.122</f>
        <v>0</v>
      </c>
      <c r="AS44" s="6">
        <v>0.67859066569500337</v>
      </c>
      <c r="AT44" s="6">
        <f t="shared" ref="AT44:BA44" si="59">(0)/63.122</f>
        <v>0</v>
      </c>
      <c r="AU44" s="6">
        <f t="shared" si="59"/>
        <v>0</v>
      </c>
      <c r="AV44" s="6">
        <f t="shared" si="59"/>
        <v>0</v>
      </c>
      <c r="AW44" s="6">
        <f t="shared" si="59"/>
        <v>0</v>
      </c>
      <c r="AX44" s="6">
        <f t="shared" si="59"/>
        <v>0</v>
      </c>
      <c r="AY44" s="6">
        <f t="shared" si="59"/>
        <v>0</v>
      </c>
      <c r="AZ44" s="6">
        <f t="shared" si="59"/>
        <v>0</v>
      </c>
      <c r="BA44" s="6">
        <f t="shared" si="59"/>
        <v>0</v>
      </c>
      <c r="BB44" s="6">
        <v>0.22179271886188651</v>
      </c>
      <c r="BC44" s="6">
        <f>(0)/63.122</f>
        <v>0</v>
      </c>
      <c r="BD44" s="6">
        <f>(0)/63.122</f>
        <v>0</v>
      </c>
      <c r="BE44" s="6">
        <f>(0)/63.122</f>
        <v>0</v>
      </c>
      <c r="BF44" s="6">
        <f>(0)/63.122</f>
        <v>0</v>
      </c>
      <c r="BG44" s="6">
        <f>(0)/63.122</f>
        <v>0</v>
      </c>
      <c r="BH44" s="6">
        <v>9.9616615443110165E-2</v>
      </c>
      <c r="BI44" s="6">
        <f t="shared" ref="BI44:BU44" si="60">(0)/63.122</f>
        <v>0</v>
      </c>
      <c r="BJ44" s="6">
        <f t="shared" si="60"/>
        <v>0</v>
      </c>
      <c r="BK44" s="6">
        <f t="shared" si="60"/>
        <v>0</v>
      </c>
      <c r="BL44" s="6">
        <f t="shared" si="60"/>
        <v>0</v>
      </c>
      <c r="BM44" s="6">
        <f t="shared" si="60"/>
        <v>0</v>
      </c>
      <c r="BN44" s="6">
        <f t="shared" si="60"/>
        <v>0</v>
      </c>
      <c r="BO44" s="6">
        <f t="shared" si="60"/>
        <v>0</v>
      </c>
      <c r="BP44" s="6">
        <f t="shared" si="60"/>
        <v>0</v>
      </c>
      <c r="BQ44" s="6">
        <f t="shared" si="60"/>
        <v>0</v>
      </c>
      <c r="BR44" s="6">
        <f t="shared" si="60"/>
        <v>0</v>
      </c>
      <c r="BS44" s="6">
        <f t="shared" si="60"/>
        <v>0</v>
      </c>
      <c r="BT44" s="6">
        <f t="shared" si="60"/>
        <v>0</v>
      </c>
      <c r="BU44" s="6">
        <f t="shared" si="60"/>
        <v>0</v>
      </c>
      <c r="BV44">
        <f>0</f>
        <v>0</v>
      </c>
      <c r="BW44">
        <v>63.122</v>
      </c>
    </row>
    <row r="45" spans="1:75" x14ac:dyDescent="0.25">
      <c r="A45" s="4" t="s">
        <v>121</v>
      </c>
      <c r="B45" s="5"/>
      <c r="C45" s="5"/>
      <c r="D45" s="5"/>
      <c r="E45" s="5"/>
      <c r="F45" s="5"/>
      <c r="G45" s="5"/>
      <c r="H45" s="5"/>
      <c r="I45" s="5"/>
      <c r="J45" s="5"/>
      <c r="K45" s="5">
        <v>83.481999999999999</v>
      </c>
      <c r="L45" s="5">
        <v>4.4820000000000002</v>
      </c>
      <c r="M45" s="5"/>
      <c r="N45" s="5"/>
      <c r="O45" s="5"/>
      <c r="P45" s="5">
        <v>10.125</v>
      </c>
      <c r="Q45" s="5"/>
      <c r="R45" s="5"/>
      <c r="S45" s="5"/>
      <c r="T45" s="5"/>
      <c r="U45" s="5">
        <v>1.1020000000000001</v>
      </c>
      <c r="V45" s="5"/>
      <c r="W45" s="5">
        <v>112.056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>
        <v>211.24700000000001</v>
      </c>
      <c r="AN45" t="s">
        <v>121</v>
      </c>
      <c r="AO45" s="6">
        <f t="shared" ref="AO45:AW45" si="61">(0)/211.247</f>
        <v>0</v>
      </c>
      <c r="AP45" s="6">
        <f t="shared" si="61"/>
        <v>0</v>
      </c>
      <c r="AQ45" s="6">
        <f t="shared" si="61"/>
        <v>0</v>
      </c>
      <c r="AR45" s="6">
        <f t="shared" si="61"/>
        <v>0</v>
      </c>
      <c r="AS45" s="6">
        <f t="shared" si="61"/>
        <v>0</v>
      </c>
      <c r="AT45" s="6">
        <f t="shared" si="61"/>
        <v>0</v>
      </c>
      <c r="AU45" s="6">
        <f t="shared" si="61"/>
        <v>0</v>
      </c>
      <c r="AV45" s="6">
        <f t="shared" si="61"/>
        <v>0</v>
      </c>
      <c r="AW45" s="6">
        <f t="shared" si="61"/>
        <v>0</v>
      </c>
      <c r="AX45" s="6">
        <v>0.39518667720725026</v>
      </c>
      <c r="AY45" s="6">
        <v>2.1216869351990797E-2</v>
      </c>
      <c r="AZ45" s="6">
        <f>(0)/211.247</f>
        <v>0</v>
      </c>
      <c r="BA45" s="6">
        <f>(0)/211.247</f>
        <v>0</v>
      </c>
      <c r="BB45" s="6">
        <f>(0)/211.247</f>
        <v>0</v>
      </c>
      <c r="BC45" s="6">
        <v>4.7929674740943062E-2</v>
      </c>
      <c r="BD45" s="6">
        <f>(0)/211.247</f>
        <v>0</v>
      </c>
      <c r="BE45" s="6">
        <f>(0)/211.247</f>
        <v>0</v>
      </c>
      <c r="BF45" s="6">
        <f>(0)/211.247</f>
        <v>0</v>
      </c>
      <c r="BG45" s="6">
        <f>(0)/211.247</f>
        <v>0</v>
      </c>
      <c r="BH45" s="6">
        <v>5.2166421298290629E-3</v>
      </c>
      <c r="BI45" s="6">
        <f>(0)/211.247</f>
        <v>0</v>
      </c>
      <c r="BJ45" s="6">
        <v>0.53045013656998674</v>
      </c>
      <c r="BK45" s="6">
        <f t="shared" ref="BK45:BU45" si="62">(0)/211.247</f>
        <v>0</v>
      </c>
      <c r="BL45" s="6">
        <f t="shared" si="62"/>
        <v>0</v>
      </c>
      <c r="BM45" s="6">
        <f t="shared" si="62"/>
        <v>0</v>
      </c>
      <c r="BN45" s="6">
        <f t="shared" si="62"/>
        <v>0</v>
      </c>
      <c r="BO45" s="6">
        <f t="shared" si="62"/>
        <v>0</v>
      </c>
      <c r="BP45" s="6">
        <f t="shared" si="62"/>
        <v>0</v>
      </c>
      <c r="BQ45" s="6">
        <f t="shared" si="62"/>
        <v>0</v>
      </c>
      <c r="BR45" s="6">
        <f t="shared" si="62"/>
        <v>0</v>
      </c>
      <c r="BS45" s="6">
        <f t="shared" si="62"/>
        <v>0</v>
      </c>
      <c r="BT45" s="6">
        <f t="shared" si="62"/>
        <v>0</v>
      </c>
      <c r="BU45" s="6">
        <f t="shared" si="62"/>
        <v>0</v>
      </c>
      <c r="BV45">
        <f>0</f>
        <v>0</v>
      </c>
      <c r="BW45">
        <v>211.24700000000001</v>
      </c>
    </row>
    <row r="46" spans="1:75" x14ac:dyDescent="0.25">
      <c r="A46" s="4" t="s">
        <v>55</v>
      </c>
      <c r="B46" s="5"/>
      <c r="C46" s="5"/>
      <c r="D46" s="5"/>
      <c r="E46" s="5"/>
      <c r="F46" s="5">
        <v>86.1</v>
      </c>
      <c r="G46" s="5"/>
      <c r="H46" s="5"/>
      <c r="I46" s="5">
        <v>103.87</v>
      </c>
      <c r="J46" s="5"/>
      <c r="K46" s="5"/>
      <c r="L46" s="5"/>
      <c r="M46" s="5"/>
      <c r="N46" s="5"/>
      <c r="O46" s="5"/>
      <c r="P46" s="5">
        <v>2.7250000000000001</v>
      </c>
      <c r="Q46" s="5"/>
      <c r="R46" s="5"/>
      <c r="S46" s="5"/>
      <c r="T46" s="5"/>
      <c r="U46" s="5">
        <v>3.2880000000000003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195.983</v>
      </c>
      <c r="AN46" t="s">
        <v>55</v>
      </c>
      <c r="AO46" s="6">
        <f>(0)/195.983</f>
        <v>0</v>
      </c>
      <c r="AP46" s="6">
        <f>(0)/195.983</f>
        <v>0</v>
      </c>
      <c r="AQ46" s="6">
        <f>(0)/195.983</f>
        <v>0</v>
      </c>
      <c r="AR46" s="6">
        <f>(0)/195.983</f>
        <v>0</v>
      </c>
      <c r="AS46" s="6">
        <v>0.43932381890265987</v>
      </c>
      <c r="AT46" s="6">
        <f>(0)/195.983</f>
        <v>0</v>
      </c>
      <c r="AU46" s="6">
        <f>(0)/195.983</f>
        <v>0</v>
      </c>
      <c r="AV46" s="6">
        <v>0.52999494854145512</v>
      </c>
      <c r="AW46" s="6">
        <f t="shared" ref="AW46:BB46" si="63">(0)/195.983</f>
        <v>0</v>
      </c>
      <c r="AX46" s="6">
        <f t="shared" si="63"/>
        <v>0</v>
      </c>
      <c r="AY46" s="6">
        <f t="shared" si="63"/>
        <v>0</v>
      </c>
      <c r="AZ46" s="6">
        <f t="shared" si="63"/>
        <v>0</v>
      </c>
      <c r="BA46" s="6">
        <f t="shared" si="63"/>
        <v>0</v>
      </c>
      <c r="BB46" s="6">
        <f t="shared" si="63"/>
        <v>0</v>
      </c>
      <c r="BC46" s="6">
        <v>1.3904267206849574E-2</v>
      </c>
      <c r="BD46" s="6">
        <f>(0)/195.983</f>
        <v>0</v>
      </c>
      <c r="BE46" s="6">
        <f>(0)/195.983</f>
        <v>0</v>
      </c>
      <c r="BF46" s="6">
        <f>(0)/195.983</f>
        <v>0</v>
      </c>
      <c r="BG46" s="6">
        <f>(0)/195.983</f>
        <v>0</v>
      </c>
      <c r="BH46" s="6">
        <v>1.6776965349035375E-2</v>
      </c>
      <c r="BI46" s="6">
        <f t="shared" ref="BI46:BU46" si="64">(0)/195.983</f>
        <v>0</v>
      </c>
      <c r="BJ46" s="6">
        <f t="shared" si="64"/>
        <v>0</v>
      </c>
      <c r="BK46" s="6">
        <f t="shared" si="64"/>
        <v>0</v>
      </c>
      <c r="BL46" s="6">
        <f t="shared" si="64"/>
        <v>0</v>
      </c>
      <c r="BM46" s="6">
        <f t="shared" si="64"/>
        <v>0</v>
      </c>
      <c r="BN46" s="6">
        <f t="shared" si="64"/>
        <v>0</v>
      </c>
      <c r="BO46" s="6">
        <f t="shared" si="64"/>
        <v>0</v>
      </c>
      <c r="BP46" s="6">
        <f t="shared" si="64"/>
        <v>0</v>
      </c>
      <c r="BQ46" s="6">
        <f t="shared" si="64"/>
        <v>0</v>
      </c>
      <c r="BR46" s="6">
        <f t="shared" si="64"/>
        <v>0</v>
      </c>
      <c r="BS46" s="6">
        <f t="shared" si="64"/>
        <v>0</v>
      </c>
      <c r="BT46" s="6">
        <f t="shared" si="64"/>
        <v>0</v>
      </c>
      <c r="BU46" s="6">
        <f t="shared" si="64"/>
        <v>0</v>
      </c>
      <c r="BV46">
        <f>0</f>
        <v>0</v>
      </c>
      <c r="BW46">
        <v>195.983</v>
      </c>
    </row>
    <row r="47" spans="1:75" x14ac:dyDescent="0.25">
      <c r="A47" s="4" t="s">
        <v>26</v>
      </c>
      <c r="B47" s="5"/>
      <c r="C47" s="5">
        <v>149.4</v>
      </c>
      <c r="D47" s="5">
        <v>493.01</v>
      </c>
      <c r="E47" s="5"/>
      <c r="F47" s="5"/>
      <c r="G47" s="5"/>
      <c r="H47" s="5"/>
      <c r="I47" s="5">
        <v>4</v>
      </c>
      <c r="J47" s="5"/>
      <c r="K47" s="5"/>
      <c r="L47" s="5"/>
      <c r="M47" s="5"/>
      <c r="N47" s="5"/>
      <c r="O47" s="5"/>
      <c r="P47" s="5">
        <v>10</v>
      </c>
      <c r="Q47" s="5"/>
      <c r="R47" s="5"/>
      <c r="S47" s="5"/>
      <c r="T47" s="5"/>
      <c r="U47" s="5"/>
      <c r="V47" s="5">
        <v>13.302</v>
      </c>
      <c r="W47" s="5"/>
      <c r="X47" s="5"/>
      <c r="Y47" s="5"/>
      <c r="Z47" s="5">
        <v>12.844000000000001</v>
      </c>
      <c r="AA47" s="5"/>
      <c r="AB47" s="5"/>
      <c r="AC47" s="5">
        <v>172.17599999999999</v>
      </c>
      <c r="AD47" s="5"/>
      <c r="AE47" s="5"/>
      <c r="AF47" s="5"/>
      <c r="AG47" s="5"/>
      <c r="AH47" s="5"/>
      <c r="AI47" s="5"/>
      <c r="AJ47" s="5">
        <v>854.73199999999997</v>
      </c>
      <c r="AN47" t="s">
        <v>26</v>
      </c>
      <c r="AO47" s="6">
        <f>(0)/854.732</f>
        <v>0</v>
      </c>
      <c r="AP47" s="6">
        <v>0.1747916305929812</v>
      </c>
      <c r="AQ47" s="6">
        <v>0.57680068138317042</v>
      </c>
      <c r="AR47" s="6">
        <f>(0)/854.732</f>
        <v>0</v>
      </c>
      <c r="AS47" s="6">
        <f>(0)/854.732</f>
        <v>0</v>
      </c>
      <c r="AT47" s="6">
        <f>(0)/854.732</f>
        <v>0</v>
      </c>
      <c r="AU47" s="6">
        <f>(0)/854.732</f>
        <v>0</v>
      </c>
      <c r="AV47" s="6">
        <v>4.6798294670142224E-3</v>
      </c>
      <c r="AW47" s="6">
        <f t="shared" ref="AW47:BB47" si="65">(0)/854.732</f>
        <v>0</v>
      </c>
      <c r="AX47" s="6">
        <f t="shared" si="65"/>
        <v>0</v>
      </c>
      <c r="AY47" s="6">
        <f t="shared" si="65"/>
        <v>0</v>
      </c>
      <c r="AZ47" s="6">
        <f t="shared" si="65"/>
        <v>0</v>
      </c>
      <c r="BA47" s="6">
        <f t="shared" si="65"/>
        <v>0</v>
      </c>
      <c r="BB47" s="6">
        <f t="shared" si="65"/>
        <v>0</v>
      </c>
      <c r="BC47" s="6">
        <v>1.1699573667535556E-2</v>
      </c>
      <c r="BD47" s="6">
        <f>(0)/854.732</f>
        <v>0</v>
      </c>
      <c r="BE47" s="6">
        <f>(0)/854.732</f>
        <v>0</v>
      </c>
      <c r="BF47" s="6">
        <f>(0)/854.732</f>
        <v>0</v>
      </c>
      <c r="BG47" s="6">
        <f>(0)/854.732</f>
        <v>0</v>
      </c>
      <c r="BH47" s="6">
        <f>(0)/854.732</f>
        <v>0</v>
      </c>
      <c r="BI47" s="6">
        <v>1.5562772892555796E-2</v>
      </c>
      <c r="BJ47" s="6">
        <f>(0)/854.732</f>
        <v>0</v>
      </c>
      <c r="BK47" s="6">
        <f>(0)/854.732</f>
        <v>0</v>
      </c>
      <c r="BL47" s="6">
        <f>(0)/854.732</f>
        <v>0</v>
      </c>
      <c r="BM47" s="6">
        <v>1.5026932418582668E-2</v>
      </c>
      <c r="BN47" s="6">
        <f>(0)/854.732</f>
        <v>0</v>
      </c>
      <c r="BO47" s="6">
        <f>(0)/854.732</f>
        <v>0</v>
      </c>
      <c r="BP47" s="6">
        <v>0.20143857957816017</v>
      </c>
      <c r="BQ47" s="6">
        <f>(0)/854.732</f>
        <v>0</v>
      </c>
      <c r="BR47" s="6">
        <f>(0)/854.732</f>
        <v>0</v>
      </c>
      <c r="BS47" s="6">
        <f>(0)/854.732</f>
        <v>0</v>
      </c>
      <c r="BT47" s="6">
        <f>(0)/854.732</f>
        <v>0</v>
      </c>
      <c r="BU47" s="6">
        <f>(0)/854.732</f>
        <v>0</v>
      </c>
      <c r="BV47">
        <f>0</f>
        <v>0</v>
      </c>
      <c r="BW47">
        <v>854.73199999999997</v>
      </c>
    </row>
    <row r="48" spans="1:75" x14ac:dyDescent="0.25">
      <c r="A48" s="4" t="s">
        <v>38</v>
      </c>
      <c r="B48" s="5"/>
      <c r="C48" s="5"/>
      <c r="D48" s="5">
        <v>19.584000000000003</v>
      </c>
      <c r="E48" s="5"/>
      <c r="F48" s="5">
        <v>530.71100000000001</v>
      </c>
      <c r="G48" s="5"/>
      <c r="H48" s="5"/>
      <c r="I48" s="5">
        <v>1373.548</v>
      </c>
      <c r="J48" s="5">
        <v>17</v>
      </c>
      <c r="K48" s="5">
        <v>16</v>
      </c>
      <c r="L48" s="5">
        <v>1.81</v>
      </c>
      <c r="M48" s="5"/>
      <c r="N48" s="5"/>
      <c r="O48" s="5"/>
      <c r="P48" s="5">
        <v>1666.4929999999999</v>
      </c>
      <c r="Q48" s="5"/>
      <c r="R48" s="5">
        <v>408.84299999999996</v>
      </c>
      <c r="S48" s="5"/>
      <c r="T48" s="5"/>
      <c r="U48" s="5">
        <v>2.4000000000000004</v>
      </c>
      <c r="V48" s="5"/>
      <c r="W48" s="5"/>
      <c r="X48" s="5">
        <v>25.064</v>
      </c>
      <c r="Y48" s="5"/>
      <c r="Z48" s="5"/>
      <c r="AA48" s="5"/>
      <c r="AB48" s="5">
        <v>5</v>
      </c>
      <c r="AC48" s="5"/>
      <c r="AD48" s="5"/>
      <c r="AE48" s="5"/>
      <c r="AF48" s="5"/>
      <c r="AG48" s="5"/>
      <c r="AH48" s="5"/>
      <c r="AI48" s="5"/>
      <c r="AJ48" s="5">
        <v>4066.4529999999995</v>
      </c>
      <c r="AN48" t="s">
        <v>38</v>
      </c>
      <c r="AO48" s="6">
        <f>(0)/4066.453</f>
        <v>0</v>
      </c>
      <c r="AP48" s="6">
        <f>(0)/4066.453</f>
        <v>0</v>
      </c>
      <c r="AQ48" s="6">
        <v>4.8159907418086493E-3</v>
      </c>
      <c r="AR48" s="6">
        <f>(0)/4066.453</f>
        <v>0</v>
      </c>
      <c r="AS48" s="6">
        <v>0.13050956201879133</v>
      </c>
      <c r="AT48" s="6">
        <f>(0)/4066.453</f>
        <v>0</v>
      </c>
      <c r="AU48" s="6">
        <f>(0)/4066.453</f>
        <v>0</v>
      </c>
      <c r="AV48" s="6">
        <v>0.33777545197251763</v>
      </c>
      <c r="AW48" s="6">
        <v>4.1805475189311183E-3</v>
      </c>
      <c r="AX48" s="6">
        <v>3.9346329589939931E-3</v>
      </c>
      <c r="AY48" s="6">
        <v>4.451053534861955E-4</v>
      </c>
      <c r="AZ48" s="6">
        <f>(0)/4066.453</f>
        <v>0</v>
      </c>
      <c r="BA48" s="6">
        <f>(0)/4066.453</f>
        <v>0</v>
      </c>
      <c r="BB48" s="6">
        <f>(0)/4066.453</f>
        <v>0</v>
      </c>
      <c r="BC48" s="6">
        <v>0.40981489273329857</v>
      </c>
      <c r="BD48" s="6">
        <f>(0)/4066.453</f>
        <v>0</v>
      </c>
      <c r="BE48" s="6">
        <v>0.10054044642837381</v>
      </c>
      <c r="BF48" s="6">
        <f>(0)/4066.453</f>
        <v>0</v>
      </c>
      <c r="BG48" s="6">
        <f>(0)/4066.453</f>
        <v>0</v>
      </c>
      <c r="BH48" s="6">
        <v>5.9019494384909908E-4</v>
      </c>
      <c r="BI48" s="6">
        <f>(0)/4066.453</f>
        <v>0</v>
      </c>
      <c r="BJ48" s="6">
        <f>(0)/4066.453</f>
        <v>0</v>
      </c>
      <c r="BK48" s="6">
        <v>6.1636025302640911E-3</v>
      </c>
      <c r="BL48" s="6">
        <f>(0)/4066.453</f>
        <v>0</v>
      </c>
      <c r="BM48" s="6">
        <f>(0)/4066.453</f>
        <v>0</v>
      </c>
      <c r="BN48" s="6">
        <f>(0)/4066.453</f>
        <v>0</v>
      </c>
      <c r="BO48" s="6">
        <v>1.229572799685623E-3</v>
      </c>
      <c r="BP48" s="6">
        <f t="shared" ref="BP48:BU48" si="66">(0)/4066.453</f>
        <v>0</v>
      </c>
      <c r="BQ48" s="6">
        <f t="shared" si="66"/>
        <v>0</v>
      </c>
      <c r="BR48" s="6">
        <f t="shared" si="66"/>
        <v>0</v>
      </c>
      <c r="BS48" s="6">
        <f t="shared" si="66"/>
        <v>0</v>
      </c>
      <c r="BT48" s="6">
        <f t="shared" si="66"/>
        <v>0</v>
      </c>
      <c r="BU48" s="6">
        <f t="shared" si="66"/>
        <v>0</v>
      </c>
      <c r="BV48">
        <f>0</f>
        <v>0</v>
      </c>
      <c r="BW48">
        <v>4066.4529999999995</v>
      </c>
    </row>
    <row r="49" spans="1:75" x14ac:dyDescent="0.25">
      <c r="A49" s="4" t="s">
        <v>89</v>
      </c>
      <c r="B49" s="5"/>
      <c r="C49" s="5"/>
      <c r="D49" s="5"/>
      <c r="E49" s="5"/>
      <c r="F49" s="5"/>
      <c r="G49" s="5"/>
      <c r="H49" s="5">
        <v>13.446</v>
      </c>
      <c r="I49" s="5"/>
      <c r="J49" s="5"/>
      <c r="K49" s="5">
        <v>18.745999999999999</v>
      </c>
      <c r="L49" s="5">
        <v>6.3139999999999992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96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134.506</v>
      </c>
      <c r="AN49" t="s">
        <v>89</v>
      </c>
      <c r="AO49" s="6">
        <f t="shared" ref="AO49:AT49" si="67">(0)/134.506</f>
        <v>0</v>
      </c>
      <c r="AP49" s="6">
        <f t="shared" si="67"/>
        <v>0</v>
      </c>
      <c r="AQ49" s="6">
        <f t="shared" si="67"/>
        <v>0</v>
      </c>
      <c r="AR49" s="6">
        <f t="shared" si="67"/>
        <v>0</v>
      </c>
      <c r="AS49" s="6">
        <f t="shared" si="67"/>
        <v>0</v>
      </c>
      <c r="AT49" s="6">
        <f t="shared" si="67"/>
        <v>0</v>
      </c>
      <c r="AU49" s="6">
        <v>9.9965800782121236E-2</v>
      </c>
      <c r="AV49" s="6">
        <f>(0)/134.506</f>
        <v>0</v>
      </c>
      <c r="AW49" s="6">
        <f>(0)/134.506</f>
        <v>0</v>
      </c>
      <c r="AX49" s="6">
        <v>0.1393692474685144</v>
      </c>
      <c r="AY49" s="6">
        <v>4.6942143844884238E-2</v>
      </c>
      <c r="AZ49" s="6">
        <f t="shared" ref="AZ49:BI49" si="68">(0)/134.506</f>
        <v>0</v>
      </c>
      <c r="BA49" s="6">
        <f t="shared" si="68"/>
        <v>0</v>
      </c>
      <c r="BB49" s="6">
        <f t="shared" si="68"/>
        <v>0</v>
      </c>
      <c r="BC49" s="6">
        <f t="shared" si="68"/>
        <v>0</v>
      </c>
      <c r="BD49" s="6">
        <f t="shared" si="68"/>
        <v>0</v>
      </c>
      <c r="BE49" s="6">
        <f t="shared" si="68"/>
        <v>0</v>
      </c>
      <c r="BF49" s="6">
        <f t="shared" si="68"/>
        <v>0</v>
      </c>
      <c r="BG49" s="6">
        <f t="shared" si="68"/>
        <v>0</v>
      </c>
      <c r="BH49" s="6">
        <f t="shared" si="68"/>
        <v>0</v>
      </c>
      <c r="BI49" s="6">
        <f t="shared" si="68"/>
        <v>0</v>
      </c>
      <c r="BJ49" s="6">
        <v>0.71372280790448006</v>
      </c>
      <c r="BK49" s="6">
        <f t="shared" ref="BK49:BU49" si="69">(0)/134.506</f>
        <v>0</v>
      </c>
      <c r="BL49" s="6">
        <f t="shared" si="69"/>
        <v>0</v>
      </c>
      <c r="BM49" s="6">
        <f t="shared" si="69"/>
        <v>0</v>
      </c>
      <c r="BN49" s="6">
        <f t="shared" si="69"/>
        <v>0</v>
      </c>
      <c r="BO49" s="6">
        <f t="shared" si="69"/>
        <v>0</v>
      </c>
      <c r="BP49" s="6">
        <f t="shared" si="69"/>
        <v>0</v>
      </c>
      <c r="BQ49" s="6">
        <f t="shared" si="69"/>
        <v>0</v>
      </c>
      <c r="BR49" s="6">
        <f t="shared" si="69"/>
        <v>0</v>
      </c>
      <c r="BS49" s="6">
        <f t="shared" si="69"/>
        <v>0</v>
      </c>
      <c r="BT49" s="6">
        <f t="shared" si="69"/>
        <v>0</v>
      </c>
      <c r="BU49" s="6">
        <f t="shared" si="69"/>
        <v>0</v>
      </c>
      <c r="BV49">
        <f>0</f>
        <v>0</v>
      </c>
      <c r="BW49">
        <v>134.506</v>
      </c>
    </row>
    <row r="50" spans="1:75" x14ac:dyDescent="0.25">
      <c r="A50" s="4" t="s">
        <v>311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>
        <v>1.032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1.032</v>
      </c>
      <c r="AN50" t="s">
        <v>311</v>
      </c>
      <c r="AO50" s="6">
        <f t="shared" ref="AO50:BJ50" si="70">(0)/1.032</f>
        <v>0</v>
      </c>
      <c r="AP50" s="6">
        <f t="shared" si="70"/>
        <v>0</v>
      </c>
      <c r="AQ50" s="6">
        <f t="shared" si="70"/>
        <v>0</v>
      </c>
      <c r="AR50" s="6">
        <f t="shared" si="70"/>
        <v>0</v>
      </c>
      <c r="AS50" s="6">
        <f t="shared" si="70"/>
        <v>0</v>
      </c>
      <c r="AT50" s="6">
        <f t="shared" si="70"/>
        <v>0</v>
      </c>
      <c r="AU50" s="6">
        <f t="shared" si="70"/>
        <v>0</v>
      </c>
      <c r="AV50" s="6">
        <f t="shared" si="70"/>
        <v>0</v>
      </c>
      <c r="AW50" s="6">
        <f t="shared" si="70"/>
        <v>0</v>
      </c>
      <c r="AX50" s="6">
        <f t="shared" si="70"/>
        <v>0</v>
      </c>
      <c r="AY50" s="6">
        <f t="shared" si="70"/>
        <v>0</v>
      </c>
      <c r="AZ50" s="6">
        <f t="shared" si="70"/>
        <v>0</v>
      </c>
      <c r="BA50" s="6">
        <f t="shared" si="70"/>
        <v>0</v>
      </c>
      <c r="BB50" s="6">
        <f t="shared" si="70"/>
        <v>0</v>
      </c>
      <c r="BC50" s="6">
        <f t="shared" si="70"/>
        <v>0</v>
      </c>
      <c r="BD50" s="6">
        <f t="shared" si="70"/>
        <v>0</v>
      </c>
      <c r="BE50" s="6">
        <f t="shared" si="70"/>
        <v>0</v>
      </c>
      <c r="BF50" s="6">
        <f t="shared" si="70"/>
        <v>0</v>
      </c>
      <c r="BG50" s="6">
        <f t="shared" si="70"/>
        <v>0</v>
      </c>
      <c r="BH50" s="6">
        <f t="shared" si="70"/>
        <v>0</v>
      </c>
      <c r="BI50" s="6">
        <f t="shared" si="70"/>
        <v>0</v>
      </c>
      <c r="BJ50" s="6">
        <f t="shared" si="70"/>
        <v>0</v>
      </c>
      <c r="BK50" s="6">
        <v>1</v>
      </c>
      <c r="BL50" s="6">
        <f t="shared" ref="BL50:BU50" si="71">(0)/1.032</f>
        <v>0</v>
      </c>
      <c r="BM50" s="6">
        <f t="shared" si="71"/>
        <v>0</v>
      </c>
      <c r="BN50" s="6">
        <f t="shared" si="71"/>
        <v>0</v>
      </c>
      <c r="BO50" s="6">
        <f t="shared" si="71"/>
        <v>0</v>
      </c>
      <c r="BP50" s="6">
        <f t="shared" si="71"/>
        <v>0</v>
      </c>
      <c r="BQ50" s="6">
        <f t="shared" si="71"/>
        <v>0</v>
      </c>
      <c r="BR50" s="6">
        <f t="shared" si="71"/>
        <v>0</v>
      </c>
      <c r="BS50" s="6">
        <f t="shared" si="71"/>
        <v>0</v>
      </c>
      <c r="BT50" s="6">
        <f t="shared" si="71"/>
        <v>0</v>
      </c>
      <c r="BU50" s="6">
        <f t="shared" si="71"/>
        <v>0</v>
      </c>
      <c r="BV50">
        <f>0</f>
        <v>0</v>
      </c>
      <c r="BW50">
        <v>1.032</v>
      </c>
    </row>
    <row r="51" spans="1:75" x14ac:dyDescent="0.25">
      <c r="A51" s="4" t="s">
        <v>191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12.962999999999999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12.962999999999999</v>
      </c>
      <c r="AN51" t="s">
        <v>191</v>
      </c>
      <c r="AO51" s="6">
        <f t="shared" ref="AO51:BB51" si="72">(0)/12.963</f>
        <v>0</v>
      </c>
      <c r="AP51" s="6">
        <f t="shared" si="72"/>
        <v>0</v>
      </c>
      <c r="AQ51" s="6">
        <f t="shared" si="72"/>
        <v>0</v>
      </c>
      <c r="AR51" s="6">
        <f t="shared" si="72"/>
        <v>0</v>
      </c>
      <c r="AS51" s="6">
        <f t="shared" si="72"/>
        <v>0</v>
      </c>
      <c r="AT51" s="6">
        <f t="shared" si="72"/>
        <v>0</v>
      </c>
      <c r="AU51" s="6">
        <f t="shared" si="72"/>
        <v>0</v>
      </c>
      <c r="AV51" s="6">
        <f t="shared" si="72"/>
        <v>0</v>
      </c>
      <c r="AW51" s="6">
        <f t="shared" si="72"/>
        <v>0</v>
      </c>
      <c r="AX51" s="6">
        <f t="shared" si="72"/>
        <v>0</v>
      </c>
      <c r="AY51" s="6">
        <f t="shared" si="72"/>
        <v>0</v>
      </c>
      <c r="AZ51" s="6">
        <f t="shared" si="72"/>
        <v>0</v>
      </c>
      <c r="BA51" s="6">
        <f t="shared" si="72"/>
        <v>0</v>
      </c>
      <c r="BB51" s="6">
        <f t="shared" si="72"/>
        <v>0</v>
      </c>
      <c r="BC51" s="6">
        <v>1</v>
      </c>
      <c r="BD51" s="6">
        <f t="shared" ref="BD51:BU51" si="73">(0)/12.963</f>
        <v>0</v>
      </c>
      <c r="BE51" s="6">
        <f t="shared" si="73"/>
        <v>0</v>
      </c>
      <c r="BF51" s="6">
        <f t="shared" si="73"/>
        <v>0</v>
      </c>
      <c r="BG51" s="6">
        <f t="shared" si="73"/>
        <v>0</v>
      </c>
      <c r="BH51" s="6">
        <f t="shared" si="73"/>
        <v>0</v>
      </c>
      <c r="BI51" s="6">
        <f t="shared" si="73"/>
        <v>0</v>
      </c>
      <c r="BJ51" s="6">
        <f t="shared" si="73"/>
        <v>0</v>
      </c>
      <c r="BK51" s="6">
        <f t="shared" si="73"/>
        <v>0</v>
      </c>
      <c r="BL51" s="6">
        <f t="shared" si="73"/>
        <v>0</v>
      </c>
      <c r="BM51" s="6">
        <f t="shared" si="73"/>
        <v>0</v>
      </c>
      <c r="BN51" s="6">
        <f t="shared" si="73"/>
        <v>0</v>
      </c>
      <c r="BO51" s="6">
        <f t="shared" si="73"/>
        <v>0</v>
      </c>
      <c r="BP51" s="6">
        <f t="shared" si="73"/>
        <v>0</v>
      </c>
      <c r="BQ51" s="6">
        <f t="shared" si="73"/>
        <v>0</v>
      </c>
      <c r="BR51" s="6">
        <f t="shared" si="73"/>
        <v>0</v>
      </c>
      <c r="BS51" s="6">
        <f t="shared" si="73"/>
        <v>0</v>
      </c>
      <c r="BT51" s="6">
        <f t="shared" si="73"/>
        <v>0</v>
      </c>
      <c r="BU51" s="6">
        <f t="shared" si="73"/>
        <v>0</v>
      </c>
      <c r="BV51">
        <f>0</f>
        <v>0</v>
      </c>
      <c r="BW51">
        <v>12.962999999999999</v>
      </c>
    </row>
    <row r="52" spans="1:75" x14ac:dyDescent="0.25">
      <c r="A52" s="4" t="s">
        <v>122</v>
      </c>
      <c r="B52" s="5"/>
      <c r="C52" s="5"/>
      <c r="D52" s="5"/>
      <c r="E52" s="5"/>
      <c r="F52" s="5"/>
      <c r="G52" s="5"/>
      <c r="H52" s="5"/>
      <c r="I52" s="5"/>
      <c r="J52" s="5"/>
      <c r="K52" s="5">
        <v>59.808000000000007</v>
      </c>
      <c r="L52" s="5">
        <v>1.81</v>
      </c>
      <c r="M52" s="5"/>
      <c r="N52" s="5"/>
      <c r="O52" s="5"/>
      <c r="P52" s="5"/>
      <c r="Q52" s="5"/>
      <c r="R52" s="5">
        <v>1.744</v>
      </c>
      <c r="S52" s="5"/>
      <c r="T52" s="5"/>
      <c r="U52" s="5">
        <v>16.439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79.801000000000016</v>
      </c>
      <c r="AN52" t="s">
        <v>122</v>
      </c>
      <c r="AO52" s="6">
        <f t="shared" ref="AO52:AW52" si="74">(0)/79.801</f>
        <v>0</v>
      </c>
      <c r="AP52" s="6">
        <f t="shared" si="74"/>
        <v>0</v>
      </c>
      <c r="AQ52" s="6">
        <f t="shared" si="74"/>
        <v>0</v>
      </c>
      <c r="AR52" s="6">
        <f t="shared" si="74"/>
        <v>0</v>
      </c>
      <c r="AS52" s="6">
        <f t="shared" si="74"/>
        <v>0</v>
      </c>
      <c r="AT52" s="6">
        <f t="shared" si="74"/>
        <v>0</v>
      </c>
      <c r="AU52" s="6">
        <f t="shared" si="74"/>
        <v>0</v>
      </c>
      <c r="AV52" s="6">
        <f t="shared" si="74"/>
        <v>0</v>
      </c>
      <c r="AW52" s="6">
        <f t="shared" si="74"/>
        <v>0</v>
      </c>
      <c r="AX52" s="6">
        <v>0.74946429242741308</v>
      </c>
      <c r="AY52" s="6">
        <v>2.2681420032330417E-2</v>
      </c>
      <c r="AZ52" s="6">
        <f>(0)/79.801</f>
        <v>0</v>
      </c>
      <c r="BA52" s="6">
        <f>(0)/79.801</f>
        <v>0</v>
      </c>
      <c r="BB52" s="6">
        <f>(0)/79.801</f>
        <v>0</v>
      </c>
      <c r="BC52" s="6">
        <f>(0)/79.801</f>
        <v>0</v>
      </c>
      <c r="BD52" s="6">
        <f>(0)/79.801</f>
        <v>0</v>
      </c>
      <c r="BE52" s="6">
        <v>2.1854362727284114E-2</v>
      </c>
      <c r="BF52" s="6">
        <f>(0)/79.801</f>
        <v>0</v>
      </c>
      <c r="BG52" s="6">
        <f>(0)/79.801</f>
        <v>0</v>
      </c>
      <c r="BH52" s="6">
        <v>0.20599992481297222</v>
      </c>
      <c r="BI52" s="6">
        <f t="shared" ref="BI52:BU52" si="75">(0)/79.801</f>
        <v>0</v>
      </c>
      <c r="BJ52" s="6">
        <f t="shared" si="75"/>
        <v>0</v>
      </c>
      <c r="BK52" s="6">
        <f t="shared" si="75"/>
        <v>0</v>
      </c>
      <c r="BL52" s="6">
        <f t="shared" si="75"/>
        <v>0</v>
      </c>
      <c r="BM52" s="6">
        <f t="shared" si="75"/>
        <v>0</v>
      </c>
      <c r="BN52" s="6">
        <f t="shared" si="75"/>
        <v>0</v>
      </c>
      <c r="BO52" s="6">
        <f t="shared" si="75"/>
        <v>0</v>
      </c>
      <c r="BP52" s="6">
        <f t="shared" si="75"/>
        <v>0</v>
      </c>
      <c r="BQ52" s="6">
        <f t="shared" si="75"/>
        <v>0</v>
      </c>
      <c r="BR52" s="6">
        <f t="shared" si="75"/>
        <v>0</v>
      </c>
      <c r="BS52" s="6">
        <f t="shared" si="75"/>
        <v>0</v>
      </c>
      <c r="BT52" s="6">
        <f t="shared" si="75"/>
        <v>0</v>
      </c>
      <c r="BU52" s="6">
        <f t="shared" si="75"/>
        <v>0</v>
      </c>
      <c r="BV52">
        <f>0</f>
        <v>0</v>
      </c>
      <c r="BW52">
        <v>79.801000000000016</v>
      </c>
    </row>
    <row r="53" spans="1:75" x14ac:dyDescent="0.25">
      <c r="A53" s="4" t="s">
        <v>102</v>
      </c>
      <c r="B53" s="5"/>
      <c r="C53" s="5"/>
      <c r="D53" s="5"/>
      <c r="E53" s="5"/>
      <c r="F53" s="5"/>
      <c r="G53" s="5"/>
      <c r="H53" s="5"/>
      <c r="I53" s="5">
        <v>366.18800000000005</v>
      </c>
      <c r="J53" s="5"/>
      <c r="K53" s="5">
        <v>16</v>
      </c>
      <c r="L53" s="5">
        <v>495.94000000000005</v>
      </c>
      <c r="M53" s="5"/>
      <c r="N53" s="5"/>
      <c r="O53" s="5"/>
      <c r="P53" s="5">
        <v>135.52100000000002</v>
      </c>
      <c r="Q53" s="5"/>
      <c r="R53" s="5"/>
      <c r="S53" s="5">
        <v>17</v>
      </c>
      <c r="T53" s="5"/>
      <c r="U53" s="5">
        <v>20</v>
      </c>
      <c r="V53" s="5">
        <v>12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1062.6490000000001</v>
      </c>
      <c r="AN53" t="s">
        <v>102</v>
      </c>
      <c r="AO53" s="6">
        <f t="shared" ref="AO53:AU53" si="76">(0)/1062.649</f>
        <v>0</v>
      </c>
      <c r="AP53" s="6">
        <f t="shared" si="76"/>
        <v>0</v>
      </c>
      <c r="AQ53" s="6">
        <f t="shared" si="76"/>
        <v>0</v>
      </c>
      <c r="AR53" s="6">
        <f t="shared" si="76"/>
        <v>0</v>
      </c>
      <c r="AS53" s="6">
        <f t="shared" si="76"/>
        <v>0</v>
      </c>
      <c r="AT53" s="6">
        <f t="shared" si="76"/>
        <v>0</v>
      </c>
      <c r="AU53" s="6">
        <f t="shared" si="76"/>
        <v>0</v>
      </c>
      <c r="AV53" s="6">
        <v>0.34459920444097725</v>
      </c>
      <c r="AW53" s="6">
        <f>(0)/1062.649</f>
        <v>0</v>
      </c>
      <c r="AX53" s="6">
        <v>1.5056712046969411E-2</v>
      </c>
      <c r="AY53" s="6">
        <v>0.46670161078587569</v>
      </c>
      <c r="AZ53" s="6">
        <f>(0)/1062.649</f>
        <v>0</v>
      </c>
      <c r="BA53" s="6">
        <f>(0)/1062.649</f>
        <v>0</v>
      </c>
      <c r="BB53" s="6">
        <f>(0)/1062.649</f>
        <v>0</v>
      </c>
      <c r="BC53" s="6">
        <v>0.12753129208233385</v>
      </c>
      <c r="BD53" s="6">
        <f>(0)/1062.649</f>
        <v>0</v>
      </c>
      <c r="BE53" s="6">
        <f>(0)/1062.649</f>
        <v>0</v>
      </c>
      <c r="BF53" s="6">
        <v>1.5997756549904998E-2</v>
      </c>
      <c r="BG53" s="6">
        <f>(0)/1062.649</f>
        <v>0</v>
      </c>
      <c r="BH53" s="6">
        <v>1.8820890058711764E-2</v>
      </c>
      <c r="BI53" s="6">
        <v>1.1292534035227059E-2</v>
      </c>
      <c r="BJ53" s="6">
        <f t="shared" ref="BJ53:BU53" si="77">(0)/1062.649</f>
        <v>0</v>
      </c>
      <c r="BK53" s="6">
        <f t="shared" si="77"/>
        <v>0</v>
      </c>
      <c r="BL53" s="6">
        <f t="shared" si="77"/>
        <v>0</v>
      </c>
      <c r="BM53" s="6">
        <f t="shared" si="77"/>
        <v>0</v>
      </c>
      <c r="BN53" s="6">
        <f t="shared" si="77"/>
        <v>0</v>
      </c>
      <c r="BO53" s="6">
        <f t="shared" si="77"/>
        <v>0</v>
      </c>
      <c r="BP53" s="6">
        <f t="shared" si="77"/>
        <v>0</v>
      </c>
      <c r="BQ53" s="6">
        <f t="shared" si="77"/>
        <v>0</v>
      </c>
      <c r="BR53" s="6">
        <f t="shared" si="77"/>
        <v>0</v>
      </c>
      <c r="BS53" s="6">
        <f t="shared" si="77"/>
        <v>0</v>
      </c>
      <c r="BT53" s="6">
        <f t="shared" si="77"/>
        <v>0</v>
      </c>
      <c r="BU53" s="6">
        <f t="shared" si="77"/>
        <v>0</v>
      </c>
      <c r="BV53">
        <f>0</f>
        <v>0</v>
      </c>
      <c r="BW53">
        <v>1062.6490000000001</v>
      </c>
    </row>
    <row r="54" spans="1:75" x14ac:dyDescent="0.25">
      <c r="A54" s="4" t="s">
        <v>21</v>
      </c>
      <c r="B54" s="5"/>
      <c r="C54" s="5">
        <v>0.51400000000000001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0.51400000000000001</v>
      </c>
      <c r="AN54" t="s">
        <v>21</v>
      </c>
      <c r="AO54" s="6">
        <f>(0)/0.514</f>
        <v>0</v>
      </c>
      <c r="AP54" s="6">
        <v>1</v>
      </c>
      <c r="AQ54" s="6">
        <f t="shared" ref="AQ54:BU54" si="78">(0)/0.514</f>
        <v>0</v>
      </c>
      <c r="AR54" s="6">
        <f t="shared" si="78"/>
        <v>0</v>
      </c>
      <c r="AS54" s="6">
        <f t="shared" si="78"/>
        <v>0</v>
      </c>
      <c r="AT54" s="6">
        <f t="shared" si="78"/>
        <v>0</v>
      </c>
      <c r="AU54" s="6">
        <f t="shared" si="78"/>
        <v>0</v>
      </c>
      <c r="AV54" s="6">
        <f t="shared" si="78"/>
        <v>0</v>
      </c>
      <c r="AW54" s="6">
        <f t="shared" si="78"/>
        <v>0</v>
      </c>
      <c r="AX54" s="6">
        <f t="shared" si="78"/>
        <v>0</v>
      </c>
      <c r="AY54" s="6">
        <f t="shared" si="78"/>
        <v>0</v>
      </c>
      <c r="AZ54" s="6">
        <f t="shared" si="78"/>
        <v>0</v>
      </c>
      <c r="BA54" s="6">
        <f t="shared" si="78"/>
        <v>0</v>
      </c>
      <c r="BB54" s="6">
        <f t="shared" si="78"/>
        <v>0</v>
      </c>
      <c r="BC54" s="6">
        <f t="shared" si="78"/>
        <v>0</v>
      </c>
      <c r="BD54" s="6">
        <f t="shared" si="78"/>
        <v>0</v>
      </c>
      <c r="BE54" s="6">
        <f t="shared" si="78"/>
        <v>0</v>
      </c>
      <c r="BF54" s="6">
        <f t="shared" si="78"/>
        <v>0</v>
      </c>
      <c r="BG54" s="6">
        <f t="shared" si="78"/>
        <v>0</v>
      </c>
      <c r="BH54" s="6">
        <f t="shared" si="78"/>
        <v>0</v>
      </c>
      <c r="BI54" s="6">
        <f t="shared" si="78"/>
        <v>0</v>
      </c>
      <c r="BJ54" s="6">
        <f t="shared" si="78"/>
        <v>0</v>
      </c>
      <c r="BK54" s="6">
        <f t="shared" si="78"/>
        <v>0</v>
      </c>
      <c r="BL54" s="6">
        <f t="shared" si="78"/>
        <v>0</v>
      </c>
      <c r="BM54" s="6">
        <f t="shared" si="78"/>
        <v>0</v>
      </c>
      <c r="BN54" s="6">
        <f t="shared" si="78"/>
        <v>0</v>
      </c>
      <c r="BO54" s="6">
        <f t="shared" si="78"/>
        <v>0</v>
      </c>
      <c r="BP54" s="6">
        <f t="shared" si="78"/>
        <v>0</v>
      </c>
      <c r="BQ54" s="6">
        <f t="shared" si="78"/>
        <v>0</v>
      </c>
      <c r="BR54" s="6">
        <f t="shared" si="78"/>
        <v>0</v>
      </c>
      <c r="BS54" s="6">
        <f t="shared" si="78"/>
        <v>0</v>
      </c>
      <c r="BT54" s="6">
        <f t="shared" si="78"/>
        <v>0</v>
      </c>
      <c r="BU54" s="6">
        <f t="shared" si="78"/>
        <v>0</v>
      </c>
      <c r="BV54">
        <f>0</f>
        <v>0</v>
      </c>
      <c r="BW54">
        <v>0.51400000000000001</v>
      </c>
    </row>
    <row r="55" spans="1:75" x14ac:dyDescent="0.25">
      <c r="A55" s="4" t="s">
        <v>117</v>
      </c>
      <c r="B55" s="5"/>
      <c r="C55" s="5"/>
      <c r="D55" s="5"/>
      <c r="E55" s="5"/>
      <c r="F55" s="5"/>
      <c r="G55" s="5"/>
      <c r="H55" s="5"/>
      <c r="I55" s="5"/>
      <c r="J55" s="5"/>
      <c r="K55" s="5">
        <v>5</v>
      </c>
      <c r="L55" s="5"/>
      <c r="M55" s="5"/>
      <c r="N55" s="5"/>
      <c r="O55" s="5">
        <v>128.227</v>
      </c>
      <c r="P55" s="5"/>
      <c r="Q55" s="5"/>
      <c r="R55" s="5">
        <v>11.843999999999999</v>
      </c>
      <c r="S55" s="5"/>
      <c r="T55" s="5"/>
      <c r="U55" s="5"/>
      <c r="V55" s="5">
        <v>6</v>
      </c>
      <c r="W55" s="5"/>
      <c r="X55" s="5"/>
      <c r="Y55" s="5"/>
      <c r="Z55" s="5">
        <v>49.650999999999996</v>
      </c>
      <c r="AA55" s="5">
        <v>4.5759999999999996</v>
      </c>
      <c r="AB55" s="5"/>
      <c r="AC55" s="5">
        <v>7</v>
      </c>
      <c r="AD55" s="5">
        <v>108.51599999999999</v>
      </c>
      <c r="AE55" s="5">
        <v>7</v>
      </c>
      <c r="AF55" s="5">
        <v>19</v>
      </c>
      <c r="AG55" s="5"/>
      <c r="AH55" s="5"/>
      <c r="AI55" s="5"/>
      <c r="AJ55" s="5">
        <v>346.81399999999996</v>
      </c>
      <c r="AN55" t="s">
        <v>117</v>
      </c>
      <c r="AO55" s="6">
        <f t="shared" ref="AO55:AW55" si="79">(0)/346.814</f>
        <v>0</v>
      </c>
      <c r="AP55" s="6">
        <f t="shared" si="79"/>
        <v>0</v>
      </c>
      <c r="AQ55" s="6">
        <f t="shared" si="79"/>
        <v>0</v>
      </c>
      <c r="AR55" s="6">
        <f t="shared" si="79"/>
        <v>0</v>
      </c>
      <c r="AS55" s="6">
        <f t="shared" si="79"/>
        <v>0</v>
      </c>
      <c r="AT55" s="6">
        <f t="shared" si="79"/>
        <v>0</v>
      </c>
      <c r="AU55" s="6">
        <f t="shared" si="79"/>
        <v>0</v>
      </c>
      <c r="AV55" s="6">
        <f t="shared" si="79"/>
        <v>0</v>
      </c>
      <c r="AW55" s="6">
        <f t="shared" si="79"/>
        <v>0</v>
      </c>
      <c r="AX55" s="6">
        <v>1.4416949719446161E-2</v>
      </c>
      <c r="AY55" s="6">
        <f>(0)/346.814</f>
        <v>0</v>
      </c>
      <c r="AZ55" s="6">
        <f>(0)/346.814</f>
        <v>0</v>
      </c>
      <c r="BA55" s="6">
        <f>(0)/346.814</f>
        <v>0</v>
      </c>
      <c r="BB55" s="6">
        <v>0.36972844233508456</v>
      </c>
      <c r="BC55" s="6">
        <f>(0)/346.814</f>
        <v>0</v>
      </c>
      <c r="BD55" s="6">
        <f>(0)/346.814</f>
        <v>0</v>
      </c>
      <c r="BE55" s="6">
        <v>3.4150870495424063E-2</v>
      </c>
      <c r="BF55" s="6">
        <f>(0)/346.814</f>
        <v>0</v>
      </c>
      <c r="BG55" s="6">
        <f>(0)/346.814</f>
        <v>0</v>
      </c>
      <c r="BH55" s="6">
        <f>(0)/346.814</f>
        <v>0</v>
      </c>
      <c r="BI55" s="6">
        <v>1.7300339663335391E-2</v>
      </c>
      <c r="BJ55" s="6">
        <f>(0)/346.814</f>
        <v>0</v>
      </c>
      <c r="BK55" s="6">
        <f>(0)/346.814</f>
        <v>0</v>
      </c>
      <c r="BL55" s="6">
        <f>(0)/346.814</f>
        <v>0</v>
      </c>
      <c r="BM55" s="6">
        <v>0.14316319410404424</v>
      </c>
      <c r="BN55" s="6">
        <v>1.3194392383237125E-2</v>
      </c>
      <c r="BO55" s="6">
        <f>(0)/346.814</f>
        <v>0</v>
      </c>
      <c r="BP55" s="6">
        <v>2.0183729607224622E-2</v>
      </c>
      <c r="BQ55" s="6">
        <v>0.31289394315108388</v>
      </c>
      <c r="BR55" s="6">
        <v>2.0183729607224622E-2</v>
      </c>
      <c r="BS55" s="6">
        <v>5.4784408933895405E-2</v>
      </c>
      <c r="BT55" s="6">
        <f>(0)/346.814</f>
        <v>0</v>
      </c>
      <c r="BU55" s="6">
        <f>(0)/346.814</f>
        <v>0</v>
      </c>
      <c r="BV55">
        <f>0</f>
        <v>0</v>
      </c>
      <c r="BW55">
        <v>346.81399999999996</v>
      </c>
    </row>
    <row r="56" spans="1:75" x14ac:dyDescent="0.25">
      <c r="A56" s="4" t="s">
        <v>165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2202.04</v>
      </c>
      <c r="P56" s="5"/>
      <c r="Q56" s="5"/>
      <c r="R56" s="5">
        <v>13.08</v>
      </c>
      <c r="S56" s="5"/>
      <c r="T56" s="5"/>
      <c r="U56" s="5"/>
      <c r="V56" s="5"/>
      <c r="W56" s="5"/>
      <c r="X56" s="5"/>
      <c r="Y56" s="5"/>
      <c r="Z56" s="5">
        <v>226.97399999999999</v>
      </c>
      <c r="AA56" s="5"/>
      <c r="AB56" s="5"/>
      <c r="AC56" s="5">
        <v>42.936</v>
      </c>
      <c r="AD56" s="5"/>
      <c r="AE56" s="5">
        <v>17.347999999999999</v>
      </c>
      <c r="AF56" s="5"/>
      <c r="AG56" s="5"/>
      <c r="AH56" s="5"/>
      <c r="AI56" s="5"/>
      <c r="AJ56" s="5">
        <v>2502.3780000000002</v>
      </c>
      <c r="AN56" t="s">
        <v>165</v>
      </c>
      <c r="AO56" s="6">
        <f t="shared" ref="AO56:BA56" si="80">(0)/2502.378</f>
        <v>0</v>
      </c>
      <c r="AP56" s="6">
        <f t="shared" si="80"/>
        <v>0</v>
      </c>
      <c r="AQ56" s="6">
        <f t="shared" si="80"/>
        <v>0</v>
      </c>
      <c r="AR56" s="6">
        <f t="shared" si="80"/>
        <v>0</v>
      </c>
      <c r="AS56" s="6">
        <f t="shared" si="80"/>
        <v>0</v>
      </c>
      <c r="AT56" s="6">
        <f t="shared" si="80"/>
        <v>0</v>
      </c>
      <c r="AU56" s="6">
        <f t="shared" si="80"/>
        <v>0</v>
      </c>
      <c r="AV56" s="6">
        <f t="shared" si="80"/>
        <v>0</v>
      </c>
      <c r="AW56" s="6">
        <f t="shared" si="80"/>
        <v>0</v>
      </c>
      <c r="AX56" s="6">
        <f t="shared" si="80"/>
        <v>0</v>
      </c>
      <c r="AY56" s="6">
        <f t="shared" si="80"/>
        <v>0</v>
      </c>
      <c r="AZ56" s="6">
        <f t="shared" si="80"/>
        <v>0</v>
      </c>
      <c r="BA56" s="6">
        <f t="shared" si="80"/>
        <v>0</v>
      </c>
      <c r="BB56" s="6">
        <v>0.87997896400943421</v>
      </c>
      <c r="BC56" s="6">
        <f>(0)/2502.378</f>
        <v>0</v>
      </c>
      <c r="BD56" s="6">
        <f>(0)/2502.378</f>
        <v>0</v>
      </c>
      <c r="BE56" s="6">
        <v>5.2270280509179668E-3</v>
      </c>
      <c r="BF56" s="6">
        <f t="shared" ref="BF56:BL56" si="81">(0)/2502.378</f>
        <v>0</v>
      </c>
      <c r="BG56" s="6">
        <f t="shared" si="81"/>
        <v>0</v>
      </c>
      <c r="BH56" s="6">
        <f t="shared" si="81"/>
        <v>0</v>
      </c>
      <c r="BI56" s="6">
        <f t="shared" si="81"/>
        <v>0</v>
      </c>
      <c r="BJ56" s="6">
        <f t="shared" si="81"/>
        <v>0</v>
      </c>
      <c r="BK56" s="6">
        <f t="shared" si="81"/>
        <v>0</v>
      </c>
      <c r="BL56" s="6">
        <f t="shared" si="81"/>
        <v>0</v>
      </c>
      <c r="BM56" s="6">
        <v>9.0703322999163186E-2</v>
      </c>
      <c r="BN56" s="6">
        <f>(0)/2502.378</f>
        <v>0</v>
      </c>
      <c r="BO56" s="6">
        <f>(0)/2502.378</f>
        <v>0</v>
      </c>
      <c r="BP56" s="6">
        <v>1.7158079235031636E-2</v>
      </c>
      <c r="BQ56" s="6">
        <f>(0)/2502.378</f>
        <v>0</v>
      </c>
      <c r="BR56" s="6">
        <v>6.9326057054529726E-3</v>
      </c>
      <c r="BS56" s="6">
        <f>(0)/2502.378</f>
        <v>0</v>
      </c>
      <c r="BT56" s="6">
        <f>(0)/2502.378</f>
        <v>0</v>
      </c>
      <c r="BU56" s="6">
        <f>(0)/2502.378</f>
        <v>0</v>
      </c>
      <c r="BV56">
        <f>0</f>
        <v>0</v>
      </c>
      <c r="BW56">
        <v>2502.3780000000002</v>
      </c>
    </row>
    <row r="57" spans="1:75" x14ac:dyDescent="0.25">
      <c r="A57" s="4" t="s">
        <v>238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>
        <v>43.352000000000004</v>
      </c>
      <c r="V57" s="5">
        <v>4</v>
      </c>
      <c r="W57" s="5">
        <v>4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>
        <v>51.352000000000004</v>
      </c>
      <c r="AN57" t="s">
        <v>238</v>
      </c>
      <c r="AO57" s="6">
        <f t="shared" ref="AO57:BG57" si="82">(0)/51.352</f>
        <v>0</v>
      </c>
      <c r="AP57" s="6">
        <f t="shared" si="82"/>
        <v>0</v>
      </c>
      <c r="AQ57" s="6">
        <f t="shared" si="82"/>
        <v>0</v>
      </c>
      <c r="AR57" s="6">
        <f t="shared" si="82"/>
        <v>0</v>
      </c>
      <c r="AS57" s="6">
        <f t="shared" si="82"/>
        <v>0</v>
      </c>
      <c r="AT57" s="6">
        <f t="shared" si="82"/>
        <v>0</v>
      </c>
      <c r="AU57" s="6">
        <f t="shared" si="82"/>
        <v>0</v>
      </c>
      <c r="AV57" s="6">
        <f t="shared" si="82"/>
        <v>0</v>
      </c>
      <c r="AW57" s="6">
        <f t="shared" si="82"/>
        <v>0</v>
      </c>
      <c r="AX57" s="6">
        <f t="shared" si="82"/>
        <v>0</v>
      </c>
      <c r="AY57" s="6">
        <f t="shared" si="82"/>
        <v>0</v>
      </c>
      <c r="AZ57" s="6">
        <f t="shared" si="82"/>
        <v>0</v>
      </c>
      <c r="BA57" s="6">
        <f t="shared" si="82"/>
        <v>0</v>
      </c>
      <c r="BB57" s="6">
        <f t="shared" si="82"/>
        <v>0</v>
      </c>
      <c r="BC57" s="6">
        <f t="shared" si="82"/>
        <v>0</v>
      </c>
      <c r="BD57" s="6">
        <f t="shared" si="82"/>
        <v>0</v>
      </c>
      <c r="BE57" s="6">
        <f t="shared" si="82"/>
        <v>0</v>
      </c>
      <c r="BF57" s="6">
        <f t="shared" si="82"/>
        <v>0</v>
      </c>
      <c r="BG57" s="6">
        <f t="shared" si="82"/>
        <v>0</v>
      </c>
      <c r="BH57" s="6">
        <v>0.84421249415796851</v>
      </c>
      <c r="BI57" s="6">
        <v>7.7893752921015733E-2</v>
      </c>
      <c r="BJ57" s="6">
        <v>7.7893752921015733E-2</v>
      </c>
      <c r="BK57" s="6">
        <f t="shared" ref="BK57:BU57" si="83">(0)/51.352</f>
        <v>0</v>
      </c>
      <c r="BL57" s="6">
        <f t="shared" si="83"/>
        <v>0</v>
      </c>
      <c r="BM57" s="6">
        <f t="shared" si="83"/>
        <v>0</v>
      </c>
      <c r="BN57" s="6">
        <f t="shared" si="83"/>
        <v>0</v>
      </c>
      <c r="BO57" s="6">
        <f t="shared" si="83"/>
        <v>0</v>
      </c>
      <c r="BP57" s="6">
        <f t="shared" si="83"/>
        <v>0</v>
      </c>
      <c r="BQ57" s="6">
        <f t="shared" si="83"/>
        <v>0</v>
      </c>
      <c r="BR57" s="6">
        <f t="shared" si="83"/>
        <v>0</v>
      </c>
      <c r="BS57" s="6">
        <f t="shared" si="83"/>
        <v>0</v>
      </c>
      <c r="BT57" s="6">
        <f t="shared" si="83"/>
        <v>0</v>
      </c>
      <c r="BU57" s="6">
        <f t="shared" si="83"/>
        <v>0</v>
      </c>
      <c r="BV57">
        <f>0</f>
        <v>0</v>
      </c>
      <c r="BW57">
        <v>51.352000000000004</v>
      </c>
    </row>
    <row r="58" spans="1:75" x14ac:dyDescent="0.25">
      <c r="A58" s="4" t="s">
        <v>14</v>
      </c>
      <c r="B58" s="5">
        <v>41</v>
      </c>
      <c r="C58" s="5"/>
      <c r="D58" s="5"/>
      <c r="E58" s="5">
        <v>2</v>
      </c>
      <c r="F58" s="5">
        <v>12.856</v>
      </c>
      <c r="G58" s="5"/>
      <c r="H58" s="5">
        <v>2.585</v>
      </c>
      <c r="I58" s="5"/>
      <c r="J58" s="5"/>
      <c r="K58" s="5"/>
      <c r="L58" s="5">
        <v>2</v>
      </c>
      <c r="M58" s="5"/>
      <c r="N58" s="5"/>
      <c r="O58" s="5">
        <v>665.19799999999998</v>
      </c>
      <c r="P58" s="5"/>
      <c r="Q58" s="5">
        <v>1</v>
      </c>
      <c r="R58" s="5"/>
      <c r="S58" s="5">
        <v>7.7549999999999999</v>
      </c>
      <c r="T58" s="5">
        <v>2</v>
      </c>
      <c r="U58" s="5"/>
      <c r="V58" s="5"/>
      <c r="W58" s="5">
        <v>283.78300000000002</v>
      </c>
      <c r="X58" s="5"/>
      <c r="Y58" s="5">
        <v>2</v>
      </c>
      <c r="Z58" s="5">
        <v>46.316000000000003</v>
      </c>
      <c r="AA58" s="5"/>
      <c r="AB58" s="5"/>
      <c r="AC58" s="5">
        <v>254.31899999999999</v>
      </c>
      <c r="AD58" s="5">
        <v>2</v>
      </c>
      <c r="AE58" s="5"/>
      <c r="AF58" s="5">
        <v>26.641999999999999</v>
      </c>
      <c r="AG58" s="5"/>
      <c r="AH58" s="5"/>
      <c r="AI58" s="5"/>
      <c r="AJ58" s="5">
        <v>1351.454</v>
      </c>
      <c r="AN58" t="s">
        <v>14</v>
      </c>
      <c r="AO58" s="6">
        <v>3.0337695548646126E-2</v>
      </c>
      <c r="AP58" s="6">
        <f>(0)/1351.454</f>
        <v>0</v>
      </c>
      <c r="AQ58" s="6">
        <f>(0)/1351.454</f>
        <v>0</v>
      </c>
      <c r="AR58" s="6">
        <v>1.4798875877388355E-3</v>
      </c>
      <c r="AS58" s="6">
        <v>9.5127174139852336E-3</v>
      </c>
      <c r="AT58" s="6">
        <f>(0)/1351.454</f>
        <v>0</v>
      </c>
      <c r="AU58" s="6">
        <v>1.9127547071524447E-3</v>
      </c>
      <c r="AV58" s="6">
        <f>(0)/1351.454</f>
        <v>0</v>
      </c>
      <c r="AW58" s="6">
        <f>(0)/1351.454</f>
        <v>0</v>
      </c>
      <c r="AX58" s="6">
        <f>(0)/1351.454</f>
        <v>0</v>
      </c>
      <c r="AY58" s="6">
        <v>1.4798875877388355E-3</v>
      </c>
      <c r="AZ58" s="6">
        <f>(0)/1351.454</f>
        <v>0</v>
      </c>
      <c r="BA58" s="6">
        <f>(0)/1351.454</f>
        <v>0</v>
      </c>
      <c r="BB58" s="6">
        <v>0.49220913179434889</v>
      </c>
      <c r="BC58" s="6">
        <f>(0)/1351.454</f>
        <v>0</v>
      </c>
      <c r="BD58" s="6">
        <v>7.3994379386941775E-4</v>
      </c>
      <c r="BE58" s="6">
        <f>(0)/1351.454</f>
        <v>0</v>
      </c>
      <c r="BF58" s="6">
        <v>5.7382641214573345E-3</v>
      </c>
      <c r="BG58" s="6">
        <v>1.4798875877388355E-3</v>
      </c>
      <c r="BH58" s="6">
        <f>(0)/1351.454</f>
        <v>0</v>
      </c>
      <c r="BI58" s="6">
        <f>(0)/1351.454</f>
        <v>0</v>
      </c>
      <c r="BJ58" s="6">
        <v>0.20998346965564499</v>
      </c>
      <c r="BK58" s="6">
        <f>(0)/1351.454</f>
        <v>0</v>
      </c>
      <c r="BL58" s="6">
        <v>1.4798875877388355E-3</v>
      </c>
      <c r="BM58" s="6">
        <v>3.427123675685595E-2</v>
      </c>
      <c r="BN58" s="6">
        <f>(0)/1351.454</f>
        <v>0</v>
      </c>
      <c r="BO58" s="6">
        <f>(0)/1351.454</f>
        <v>0</v>
      </c>
      <c r="BP58" s="6">
        <v>0.18818176571307643</v>
      </c>
      <c r="BQ58" s="6">
        <v>1.4798875877388355E-3</v>
      </c>
      <c r="BR58" s="6">
        <f>(0)/1351.454</f>
        <v>0</v>
      </c>
      <c r="BS58" s="6">
        <v>1.9713582556269028E-2</v>
      </c>
      <c r="BT58" s="6">
        <f>(0)/1351.454</f>
        <v>0</v>
      </c>
      <c r="BU58" s="6">
        <f>(0)/1351.454</f>
        <v>0</v>
      </c>
      <c r="BV58">
        <f>0</f>
        <v>0</v>
      </c>
      <c r="BW58">
        <v>1351.454</v>
      </c>
    </row>
    <row r="59" spans="1:75" x14ac:dyDescent="0.25">
      <c r="A59" s="4" t="s">
        <v>228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v>25.212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>
        <v>377.58699999999999</v>
      </c>
      <c r="AG59" s="5"/>
      <c r="AH59" s="5"/>
      <c r="AI59" s="5"/>
      <c r="AJ59" s="5">
        <v>402.79899999999998</v>
      </c>
      <c r="AN59" t="s">
        <v>228</v>
      </c>
      <c r="AO59" s="6">
        <f t="shared" ref="AO59:BE59" si="84">(0)/402.799</f>
        <v>0</v>
      </c>
      <c r="AP59" s="6">
        <f t="shared" si="84"/>
        <v>0</v>
      </c>
      <c r="AQ59" s="6">
        <f t="shared" si="84"/>
        <v>0</v>
      </c>
      <c r="AR59" s="6">
        <f t="shared" si="84"/>
        <v>0</v>
      </c>
      <c r="AS59" s="6">
        <f t="shared" si="84"/>
        <v>0</v>
      </c>
      <c r="AT59" s="6">
        <f t="shared" si="84"/>
        <v>0</v>
      </c>
      <c r="AU59" s="6">
        <f t="shared" si="84"/>
        <v>0</v>
      </c>
      <c r="AV59" s="6">
        <f t="shared" si="84"/>
        <v>0</v>
      </c>
      <c r="AW59" s="6">
        <f t="shared" si="84"/>
        <v>0</v>
      </c>
      <c r="AX59" s="6">
        <f t="shared" si="84"/>
        <v>0</v>
      </c>
      <c r="AY59" s="6">
        <f t="shared" si="84"/>
        <v>0</v>
      </c>
      <c r="AZ59" s="6">
        <f t="shared" si="84"/>
        <v>0</v>
      </c>
      <c r="BA59" s="6">
        <f t="shared" si="84"/>
        <v>0</v>
      </c>
      <c r="BB59" s="6">
        <f t="shared" si="84"/>
        <v>0</v>
      </c>
      <c r="BC59" s="6">
        <f t="shared" si="84"/>
        <v>0</v>
      </c>
      <c r="BD59" s="6">
        <f t="shared" si="84"/>
        <v>0</v>
      </c>
      <c r="BE59" s="6">
        <f t="shared" si="84"/>
        <v>0</v>
      </c>
      <c r="BF59" s="6">
        <v>6.2592012393278038E-2</v>
      </c>
      <c r="BG59" s="6">
        <f t="shared" ref="BG59:BR59" si="85">(0)/402.799</f>
        <v>0</v>
      </c>
      <c r="BH59" s="6">
        <f t="shared" si="85"/>
        <v>0</v>
      </c>
      <c r="BI59" s="6">
        <f t="shared" si="85"/>
        <v>0</v>
      </c>
      <c r="BJ59" s="6">
        <f t="shared" si="85"/>
        <v>0</v>
      </c>
      <c r="BK59" s="6">
        <f t="shared" si="85"/>
        <v>0</v>
      </c>
      <c r="BL59" s="6">
        <f t="shared" si="85"/>
        <v>0</v>
      </c>
      <c r="BM59" s="6">
        <f t="shared" si="85"/>
        <v>0</v>
      </c>
      <c r="BN59" s="6">
        <f t="shared" si="85"/>
        <v>0</v>
      </c>
      <c r="BO59" s="6">
        <f t="shared" si="85"/>
        <v>0</v>
      </c>
      <c r="BP59" s="6">
        <f t="shared" si="85"/>
        <v>0</v>
      </c>
      <c r="BQ59" s="6">
        <f t="shared" si="85"/>
        <v>0</v>
      </c>
      <c r="BR59" s="6">
        <f t="shared" si="85"/>
        <v>0</v>
      </c>
      <c r="BS59" s="6">
        <v>0.93740798760672195</v>
      </c>
      <c r="BT59" s="6">
        <f>(0)/402.799</f>
        <v>0</v>
      </c>
      <c r="BU59" s="6">
        <f>(0)/402.799</f>
        <v>0</v>
      </c>
      <c r="BV59">
        <f>0</f>
        <v>0</v>
      </c>
      <c r="BW59">
        <v>402.79899999999998</v>
      </c>
    </row>
    <row r="60" spans="1:75" x14ac:dyDescent="0.25">
      <c r="A60" s="4" t="s">
        <v>87</v>
      </c>
      <c r="B60" s="5"/>
      <c r="C60" s="5"/>
      <c r="D60" s="5"/>
      <c r="E60" s="5"/>
      <c r="F60" s="5"/>
      <c r="G60" s="5"/>
      <c r="H60" s="5">
        <v>3.5979999999999999</v>
      </c>
      <c r="I60" s="5"/>
      <c r="J60" s="5"/>
      <c r="K60" s="5">
        <v>3.6659999999999995</v>
      </c>
      <c r="L60" s="5">
        <v>6.5339999999999998</v>
      </c>
      <c r="M60" s="5">
        <v>4.5039999999999996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>
        <v>18.302</v>
      </c>
      <c r="AN60" t="s">
        <v>87</v>
      </c>
      <c r="AO60" s="6">
        <f t="shared" ref="AO60:AT60" si="86">(0)/18.302</f>
        <v>0</v>
      </c>
      <c r="AP60" s="6">
        <f t="shared" si="86"/>
        <v>0</v>
      </c>
      <c r="AQ60" s="6">
        <f t="shared" si="86"/>
        <v>0</v>
      </c>
      <c r="AR60" s="6">
        <f t="shared" si="86"/>
        <v>0</v>
      </c>
      <c r="AS60" s="6">
        <f t="shared" si="86"/>
        <v>0</v>
      </c>
      <c r="AT60" s="6">
        <f t="shared" si="86"/>
        <v>0</v>
      </c>
      <c r="AU60" s="6">
        <v>0.19659053655338213</v>
      </c>
      <c r="AV60" s="6">
        <f>(0)/18.302</f>
        <v>0</v>
      </c>
      <c r="AW60" s="6">
        <f>(0)/18.302</f>
        <v>0</v>
      </c>
      <c r="AX60" s="6">
        <v>0.20030597748879903</v>
      </c>
      <c r="AY60" s="6">
        <v>0.3570101628237351</v>
      </c>
      <c r="AZ60" s="6">
        <v>0.24609332313408369</v>
      </c>
      <c r="BA60" s="6">
        <f t="shared" ref="BA60:BU60" si="87">(0)/18.302</f>
        <v>0</v>
      </c>
      <c r="BB60" s="6">
        <f t="shared" si="87"/>
        <v>0</v>
      </c>
      <c r="BC60" s="6">
        <f t="shared" si="87"/>
        <v>0</v>
      </c>
      <c r="BD60" s="6">
        <f t="shared" si="87"/>
        <v>0</v>
      </c>
      <c r="BE60" s="6">
        <f t="shared" si="87"/>
        <v>0</v>
      </c>
      <c r="BF60" s="6">
        <f t="shared" si="87"/>
        <v>0</v>
      </c>
      <c r="BG60" s="6">
        <f t="shared" si="87"/>
        <v>0</v>
      </c>
      <c r="BH60" s="6">
        <f t="shared" si="87"/>
        <v>0</v>
      </c>
      <c r="BI60" s="6">
        <f t="shared" si="87"/>
        <v>0</v>
      </c>
      <c r="BJ60" s="6">
        <f t="shared" si="87"/>
        <v>0</v>
      </c>
      <c r="BK60" s="6">
        <f t="shared" si="87"/>
        <v>0</v>
      </c>
      <c r="BL60" s="6">
        <f t="shared" si="87"/>
        <v>0</v>
      </c>
      <c r="BM60" s="6">
        <f t="shared" si="87"/>
        <v>0</v>
      </c>
      <c r="BN60" s="6">
        <f t="shared" si="87"/>
        <v>0</v>
      </c>
      <c r="BO60" s="6">
        <f t="shared" si="87"/>
        <v>0</v>
      </c>
      <c r="BP60" s="6">
        <f t="shared" si="87"/>
        <v>0</v>
      </c>
      <c r="BQ60" s="6">
        <f t="shared" si="87"/>
        <v>0</v>
      </c>
      <c r="BR60" s="6">
        <f t="shared" si="87"/>
        <v>0</v>
      </c>
      <c r="BS60" s="6">
        <f t="shared" si="87"/>
        <v>0</v>
      </c>
      <c r="BT60" s="6">
        <f t="shared" si="87"/>
        <v>0</v>
      </c>
      <c r="BU60" s="6">
        <f t="shared" si="87"/>
        <v>0</v>
      </c>
      <c r="BV60">
        <f>0</f>
        <v>0</v>
      </c>
      <c r="BW60">
        <v>18.302</v>
      </c>
    </row>
    <row r="61" spans="1:75" x14ac:dyDescent="0.25">
      <c r="A61" s="4" t="s">
        <v>72</v>
      </c>
      <c r="B61" s="5"/>
      <c r="C61" s="5"/>
      <c r="D61" s="5"/>
      <c r="E61" s="5"/>
      <c r="F61" s="5"/>
      <c r="G61" s="5">
        <v>2</v>
      </c>
      <c r="H61" s="5"/>
      <c r="I61" s="5"/>
      <c r="J61" s="5"/>
      <c r="K61" s="5"/>
      <c r="L61" s="5"/>
      <c r="M61" s="5"/>
      <c r="N61" s="5">
        <v>1.9500000000000002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>
        <v>38.955000000000005</v>
      </c>
      <c r="AE61" s="5"/>
      <c r="AF61" s="5"/>
      <c r="AG61" s="5"/>
      <c r="AH61" s="5"/>
      <c r="AI61" s="5"/>
      <c r="AJ61" s="5">
        <v>42.905000000000008</v>
      </c>
      <c r="AN61" t="s">
        <v>72</v>
      </c>
      <c r="AO61" s="6">
        <f>(0)/42.905</f>
        <v>0</v>
      </c>
      <c r="AP61" s="6">
        <f>(0)/42.905</f>
        <v>0</v>
      </c>
      <c r="AQ61" s="6">
        <f>(0)/42.905</f>
        <v>0</v>
      </c>
      <c r="AR61" s="6">
        <f>(0)/42.905</f>
        <v>0</v>
      </c>
      <c r="AS61" s="6">
        <f>(0)/42.905</f>
        <v>0</v>
      </c>
      <c r="AT61" s="6">
        <v>4.6614613681389104E-2</v>
      </c>
      <c r="AU61" s="6">
        <f t="shared" ref="AU61:AZ61" si="88">(0)/42.905</f>
        <v>0</v>
      </c>
      <c r="AV61" s="6">
        <f t="shared" si="88"/>
        <v>0</v>
      </c>
      <c r="AW61" s="6">
        <f t="shared" si="88"/>
        <v>0</v>
      </c>
      <c r="AX61" s="6">
        <f t="shared" si="88"/>
        <v>0</v>
      </c>
      <c r="AY61" s="6">
        <f t="shared" si="88"/>
        <v>0</v>
      </c>
      <c r="AZ61" s="6">
        <f t="shared" si="88"/>
        <v>0</v>
      </c>
      <c r="BA61" s="6">
        <v>4.5449248339354383E-2</v>
      </c>
      <c r="BB61" s="6">
        <f t="shared" ref="BB61:BP61" si="89">(0)/42.905</f>
        <v>0</v>
      </c>
      <c r="BC61" s="6">
        <f t="shared" si="89"/>
        <v>0</v>
      </c>
      <c r="BD61" s="6">
        <f t="shared" si="89"/>
        <v>0</v>
      </c>
      <c r="BE61" s="6">
        <f t="shared" si="89"/>
        <v>0</v>
      </c>
      <c r="BF61" s="6">
        <f t="shared" si="89"/>
        <v>0</v>
      </c>
      <c r="BG61" s="6">
        <f t="shared" si="89"/>
        <v>0</v>
      </c>
      <c r="BH61" s="6">
        <f t="shared" si="89"/>
        <v>0</v>
      </c>
      <c r="BI61" s="6">
        <f t="shared" si="89"/>
        <v>0</v>
      </c>
      <c r="BJ61" s="6">
        <f t="shared" si="89"/>
        <v>0</v>
      </c>
      <c r="BK61" s="6">
        <f t="shared" si="89"/>
        <v>0</v>
      </c>
      <c r="BL61" s="6">
        <f t="shared" si="89"/>
        <v>0</v>
      </c>
      <c r="BM61" s="6">
        <f t="shared" si="89"/>
        <v>0</v>
      </c>
      <c r="BN61" s="6">
        <f t="shared" si="89"/>
        <v>0</v>
      </c>
      <c r="BO61" s="6">
        <f t="shared" si="89"/>
        <v>0</v>
      </c>
      <c r="BP61" s="6">
        <f t="shared" si="89"/>
        <v>0</v>
      </c>
      <c r="BQ61" s="6">
        <v>0.90793613797925643</v>
      </c>
      <c r="BR61" s="6">
        <f>(0)/42.905</f>
        <v>0</v>
      </c>
      <c r="BS61" s="6">
        <f>(0)/42.905</f>
        <v>0</v>
      </c>
      <c r="BT61" s="6">
        <f>(0)/42.905</f>
        <v>0</v>
      </c>
      <c r="BU61" s="6">
        <f>(0)/42.905</f>
        <v>0</v>
      </c>
      <c r="BV61">
        <f>0</f>
        <v>0</v>
      </c>
      <c r="BW61">
        <v>42.905000000000008</v>
      </c>
    </row>
    <row r="62" spans="1:75" x14ac:dyDescent="0.25">
      <c r="A62" s="4" t="s">
        <v>393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>
        <v>49.109000000000002</v>
      </c>
      <c r="AE62" s="5"/>
      <c r="AF62" s="5"/>
      <c r="AG62" s="5"/>
      <c r="AH62" s="5"/>
      <c r="AI62" s="5"/>
      <c r="AJ62" s="5">
        <v>49.109000000000002</v>
      </c>
      <c r="AN62" t="s">
        <v>393</v>
      </c>
      <c r="AO62" s="6">
        <f t="shared" ref="AO62:BP62" si="90">(0)/49.109</f>
        <v>0</v>
      </c>
      <c r="AP62" s="6">
        <f t="shared" si="90"/>
        <v>0</v>
      </c>
      <c r="AQ62" s="6">
        <f t="shared" si="90"/>
        <v>0</v>
      </c>
      <c r="AR62" s="6">
        <f t="shared" si="90"/>
        <v>0</v>
      </c>
      <c r="AS62" s="6">
        <f t="shared" si="90"/>
        <v>0</v>
      </c>
      <c r="AT62" s="6">
        <f t="shared" si="90"/>
        <v>0</v>
      </c>
      <c r="AU62" s="6">
        <f t="shared" si="90"/>
        <v>0</v>
      </c>
      <c r="AV62" s="6">
        <f t="shared" si="90"/>
        <v>0</v>
      </c>
      <c r="AW62" s="6">
        <f t="shared" si="90"/>
        <v>0</v>
      </c>
      <c r="AX62" s="6">
        <f t="shared" si="90"/>
        <v>0</v>
      </c>
      <c r="AY62" s="6">
        <f t="shared" si="90"/>
        <v>0</v>
      </c>
      <c r="AZ62" s="6">
        <f t="shared" si="90"/>
        <v>0</v>
      </c>
      <c r="BA62" s="6">
        <f t="shared" si="90"/>
        <v>0</v>
      </c>
      <c r="BB62" s="6">
        <f t="shared" si="90"/>
        <v>0</v>
      </c>
      <c r="BC62" s="6">
        <f t="shared" si="90"/>
        <v>0</v>
      </c>
      <c r="BD62" s="6">
        <f t="shared" si="90"/>
        <v>0</v>
      </c>
      <c r="BE62" s="6">
        <f t="shared" si="90"/>
        <v>0</v>
      </c>
      <c r="BF62" s="6">
        <f t="shared" si="90"/>
        <v>0</v>
      </c>
      <c r="BG62" s="6">
        <f t="shared" si="90"/>
        <v>0</v>
      </c>
      <c r="BH62" s="6">
        <f t="shared" si="90"/>
        <v>0</v>
      </c>
      <c r="BI62" s="6">
        <f t="shared" si="90"/>
        <v>0</v>
      </c>
      <c r="BJ62" s="6">
        <f t="shared" si="90"/>
        <v>0</v>
      </c>
      <c r="BK62" s="6">
        <f t="shared" si="90"/>
        <v>0</v>
      </c>
      <c r="BL62" s="6">
        <f t="shared" si="90"/>
        <v>0</v>
      </c>
      <c r="BM62" s="6">
        <f t="shared" si="90"/>
        <v>0</v>
      </c>
      <c r="BN62" s="6">
        <f t="shared" si="90"/>
        <v>0</v>
      </c>
      <c r="BO62" s="6">
        <f t="shared" si="90"/>
        <v>0</v>
      </c>
      <c r="BP62" s="6">
        <f t="shared" si="90"/>
        <v>0</v>
      </c>
      <c r="BQ62" s="6">
        <v>1</v>
      </c>
      <c r="BR62" s="6">
        <f>(0)/49.109</f>
        <v>0</v>
      </c>
      <c r="BS62" s="6">
        <f>(0)/49.109</f>
        <v>0</v>
      </c>
      <c r="BT62" s="6">
        <f>(0)/49.109</f>
        <v>0</v>
      </c>
      <c r="BU62" s="6">
        <f>(0)/49.109</f>
        <v>0</v>
      </c>
      <c r="BV62">
        <f>0</f>
        <v>0</v>
      </c>
      <c r="BW62">
        <v>49.109000000000002</v>
      </c>
    </row>
    <row r="63" spans="1:75" x14ac:dyDescent="0.25">
      <c r="A63" s="4" t="s">
        <v>478</v>
      </c>
      <c r="B63" s="5" t="e">
        <v>#VALUE!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/>
      <c r="AJ63" s="5" t="e">
        <v>#VALUE!</v>
      </c>
      <c r="AN63" t="s">
        <v>478</v>
      </c>
      <c r="AO63" t="e">
        <v>#VALUE!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W63" t="e">
        <v>#VALUE!</v>
      </c>
    </row>
    <row r="64" spans="1:75" x14ac:dyDescent="0.25">
      <c r="A64" s="4" t="s">
        <v>479</v>
      </c>
      <c r="B64" s="5" t="e">
        <v>#VALUE!</v>
      </c>
      <c r="C64" s="5">
        <v>598.62199999999996</v>
      </c>
      <c r="D64" s="5">
        <v>1361.0360000000001</v>
      </c>
      <c r="E64" s="5">
        <v>2</v>
      </c>
      <c r="F64" s="5">
        <v>1275.3149999999998</v>
      </c>
      <c r="G64" s="5">
        <v>2</v>
      </c>
      <c r="H64" s="5">
        <v>413.94400000000002</v>
      </c>
      <c r="I64" s="5">
        <v>2114.9459999999999</v>
      </c>
      <c r="J64" s="5">
        <v>17</v>
      </c>
      <c r="K64" s="5">
        <v>240.44</v>
      </c>
      <c r="L64" s="5">
        <v>1190.0140000000001</v>
      </c>
      <c r="M64" s="5">
        <v>7099.2870000000003</v>
      </c>
      <c r="N64" s="5">
        <v>5.9880000000000004</v>
      </c>
      <c r="O64" s="5">
        <v>3681.9069999999997</v>
      </c>
      <c r="P64" s="5">
        <v>2451.5340000000006</v>
      </c>
      <c r="Q64" s="5">
        <v>67</v>
      </c>
      <c r="R64" s="5">
        <v>699.25400000000013</v>
      </c>
      <c r="S64" s="5">
        <v>182.83399999999997</v>
      </c>
      <c r="T64" s="5">
        <v>2</v>
      </c>
      <c r="U64" s="5">
        <v>504.92399999999998</v>
      </c>
      <c r="V64" s="5">
        <v>18399.481</v>
      </c>
      <c r="W64" s="5">
        <v>1005.6700000000001</v>
      </c>
      <c r="X64" s="5">
        <v>821.904</v>
      </c>
      <c r="Y64" s="5">
        <v>2</v>
      </c>
      <c r="Z64" s="5">
        <v>22220.864999999991</v>
      </c>
      <c r="AA64" s="5">
        <v>7.9919999999999991</v>
      </c>
      <c r="AB64" s="5">
        <v>5</v>
      </c>
      <c r="AC64" s="5">
        <v>32807.822</v>
      </c>
      <c r="AD64" s="5">
        <v>2540.8940000000002</v>
      </c>
      <c r="AE64" s="5">
        <v>35925.616999999998</v>
      </c>
      <c r="AF64" s="5">
        <v>1209.008</v>
      </c>
      <c r="AG64" s="5">
        <v>2</v>
      </c>
      <c r="AH64" s="5">
        <v>107</v>
      </c>
      <c r="AI64" s="5"/>
      <c r="AJ64" s="5" t="e">
        <v>#VALUE!</v>
      </c>
      <c r="AN64" t="s">
        <v>479</v>
      </c>
      <c r="AO64" t="e">
        <v>#VALUE!</v>
      </c>
      <c r="AP64">
        <v>598.62199999999996</v>
      </c>
      <c r="AQ64">
        <v>1361.0360000000001</v>
      </c>
      <c r="AR64">
        <v>2</v>
      </c>
      <c r="AS64">
        <v>1275.3149999999998</v>
      </c>
      <c r="AT64">
        <v>2</v>
      </c>
      <c r="AU64">
        <v>413.94400000000002</v>
      </c>
      <c r="AV64">
        <v>2114.9459999999999</v>
      </c>
      <c r="AW64">
        <v>17</v>
      </c>
      <c r="AX64">
        <v>240.44</v>
      </c>
      <c r="AY64">
        <v>1190.0140000000001</v>
      </c>
      <c r="AZ64">
        <v>7099.2870000000003</v>
      </c>
      <c r="BA64">
        <v>5.9880000000000004</v>
      </c>
      <c r="BB64">
        <v>3681.9069999999997</v>
      </c>
      <c r="BC64">
        <v>2451.5340000000006</v>
      </c>
      <c r="BD64">
        <v>67</v>
      </c>
      <c r="BE64">
        <v>699.25400000000013</v>
      </c>
      <c r="BF64">
        <v>182.83399999999997</v>
      </c>
      <c r="BG64">
        <v>2</v>
      </c>
      <c r="BH64">
        <v>504.92399999999998</v>
      </c>
      <c r="BI64">
        <v>18399.481</v>
      </c>
      <c r="BJ64">
        <v>1005.6700000000001</v>
      </c>
      <c r="BK64">
        <v>821.904</v>
      </c>
      <c r="BL64">
        <v>2</v>
      </c>
      <c r="BM64">
        <v>22220.864999999991</v>
      </c>
      <c r="BN64">
        <v>7.9919999999999991</v>
      </c>
      <c r="BO64">
        <v>5</v>
      </c>
      <c r="BP64">
        <v>32807.822</v>
      </c>
      <c r="BQ64">
        <v>2540.8940000000002</v>
      </c>
      <c r="BR64">
        <v>35925.616999999998</v>
      </c>
      <c r="BS64">
        <v>1209.008</v>
      </c>
      <c r="BT64">
        <v>2</v>
      </c>
      <c r="BU64">
        <v>107</v>
      </c>
      <c r="BW64" t="e">
        <v>#VALUE!</v>
      </c>
    </row>
    <row r="67" spans="40:45" x14ac:dyDescent="0.25">
      <c r="AN67" t="s">
        <v>482</v>
      </c>
      <c r="AO67">
        <f>SUM(AJ5:AJ62)</f>
        <v>137178.29800000001</v>
      </c>
    </row>
    <row r="69" spans="40:45" x14ac:dyDescent="0.25">
      <c r="AN69" t="s">
        <v>20</v>
      </c>
      <c r="AO69">
        <f>(AJ5/AO$67)*100</f>
        <v>0.33083877451227739</v>
      </c>
      <c r="AP69" s="1">
        <f>MAX(AO5:BU5)</f>
        <v>0.30591024570387298</v>
      </c>
      <c r="AQ69">
        <f t="shared" ref="AQ69:AQ125" si="91">AO69*AP69</f>
        <v>0.10120697079941901</v>
      </c>
      <c r="AR69" s="5">
        <f>COUNTIF(AO5:BU5, "&lt;.05") - COUNTIF(AO5:BU5, "=0")</f>
        <v>3</v>
      </c>
      <c r="AS69">
        <f>COUNTIF(AO5:BU5, "&gt;0.05")</f>
        <v>5</v>
      </c>
    </row>
    <row r="70" spans="40:45" x14ac:dyDescent="0.25">
      <c r="AN70" t="s">
        <v>147</v>
      </c>
      <c r="AO70">
        <f t="shared" ref="AO70:AO126" si="92">(AJ6/AO$67)*100</f>
        <v>4.6417072473081706</v>
      </c>
      <c r="AP70" s="1">
        <f t="shared" ref="AP70:AP126" si="93">MAX(AO6:BU6)</f>
        <v>1</v>
      </c>
      <c r="AQ70">
        <f t="shared" si="91"/>
        <v>4.6417072473081706</v>
      </c>
      <c r="AR70" s="5">
        <f t="shared" ref="AR70:AR126" si="94">COUNTIF(AO6:BU6, "&lt;.05") - COUNTIF(AO6:BU6, "=0")</f>
        <v>0</v>
      </c>
      <c r="AS70">
        <f t="shared" ref="AS70:AS126" si="95">COUNTIF(AO6:BU6, "&gt;0.05")</f>
        <v>1</v>
      </c>
    </row>
    <row r="71" spans="40:45" x14ac:dyDescent="0.25">
      <c r="AN71" t="s">
        <v>25</v>
      </c>
      <c r="AO71">
        <f t="shared" si="92"/>
        <v>54.601162933221403</v>
      </c>
      <c r="AP71" s="1">
        <f t="shared" si="93"/>
        <v>0.42321586966338187</v>
      </c>
      <c r="AQ71">
        <f t="shared" si="91"/>
        <v>23.108078655415305</v>
      </c>
      <c r="AR71" s="5">
        <f t="shared" si="94"/>
        <v>10</v>
      </c>
      <c r="AS71">
        <f t="shared" si="95"/>
        <v>3</v>
      </c>
    </row>
    <row r="72" spans="40:45" x14ac:dyDescent="0.25">
      <c r="AN72" t="s">
        <v>327</v>
      </c>
      <c r="AO72">
        <f t="shared" si="92"/>
        <v>2.3648055467199336E-2</v>
      </c>
      <c r="AP72" s="1">
        <f t="shared" si="93"/>
        <v>1</v>
      </c>
      <c r="AQ72">
        <f t="shared" si="91"/>
        <v>2.3648055467199336E-2</v>
      </c>
      <c r="AR72" s="5">
        <f t="shared" si="94"/>
        <v>0</v>
      </c>
      <c r="AS72">
        <f t="shared" si="95"/>
        <v>1</v>
      </c>
    </row>
    <row r="73" spans="40:45" x14ac:dyDescent="0.25">
      <c r="AN73" t="s">
        <v>335</v>
      </c>
      <c r="AO73">
        <f t="shared" si="92"/>
        <v>6.5680943205754013E-3</v>
      </c>
      <c r="AP73" s="1">
        <f t="shared" si="93"/>
        <v>1</v>
      </c>
      <c r="AQ73">
        <f t="shared" si="91"/>
        <v>6.5680943205754013E-3</v>
      </c>
      <c r="AR73" s="5">
        <f t="shared" si="94"/>
        <v>0</v>
      </c>
      <c r="AS73">
        <f t="shared" si="95"/>
        <v>1</v>
      </c>
    </row>
    <row r="74" spans="40:45" x14ac:dyDescent="0.25">
      <c r="AN74" t="s">
        <v>323</v>
      </c>
      <c r="AO74">
        <f t="shared" si="92"/>
        <v>0.61854098816709313</v>
      </c>
      <c r="AP74" s="1">
        <f t="shared" si="93"/>
        <v>0.46198957223536957</v>
      </c>
      <c r="AQ74">
        <f t="shared" si="91"/>
        <v>0.28575948653335814</v>
      </c>
      <c r="AR74" s="5">
        <f t="shared" si="94"/>
        <v>0</v>
      </c>
      <c r="AS74">
        <f t="shared" si="95"/>
        <v>3</v>
      </c>
    </row>
    <row r="75" spans="40:45" x14ac:dyDescent="0.25">
      <c r="AN75" t="s">
        <v>430</v>
      </c>
      <c r="AO75">
        <f t="shared" si="92"/>
        <v>1.5844342958679949E-2</v>
      </c>
      <c r="AP75" s="1">
        <f t="shared" si="93"/>
        <v>1</v>
      </c>
      <c r="AQ75">
        <f t="shared" si="91"/>
        <v>1.5844342958679949E-2</v>
      </c>
      <c r="AR75" s="5">
        <f t="shared" si="94"/>
        <v>0</v>
      </c>
      <c r="AS75">
        <f t="shared" si="95"/>
        <v>1</v>
      </c>
    </row>
    <row r="76" spans="40:45" x14ac:dyDescent="0.25">
      <c r="AN76" t="s">
        <v>10</v>
      </c>
      <c r="AO76">
        <f t="shared" si="92"/>
        <v>10.324877335917959</v>
      </c>
      <c r="AP76" s="1">
        <f t="shared" si="93"/>
        <v>0.84480273966354757</v>
      </c>
      <c r="AQ76">
        <f t="shared" si="91"/>
        <v>8.7224846600735617</v>
      </c>
      <c r="AR76" s="5">
        <f t="shared" si="94"/>
        <v>16</v>
      </c>
      <c r="AS76">
        <f t="shared" si="95"/>
        <v>1</v>
      </c>
    </row>
    <row r="77" spans="40:45" x14ac:dyDescent="0.25">
      <c r="AN77" t="s">
        <v>379</v>
      </c>
      <c r="AO77">
        <f t="shared" si="92"/>
        <v>8.2284152555967716E-2</v>
      </c>
      <c r="AP77" s="1">
        <f t="shared" si="93"/>
        <v>1</v>
      </c>
      <c r="AQ77">
        <f t="shared" si="91"/>
        <v>8.2284152555967716E-2</v>
      </c>
      <c r="AR77" s="5">
        <f t="shared" si="94"/>
        <v>0</v>
      </c>
      <c r="AS77">
        <f t="shared" si="95"/>
        <v>1</v>
      </c>
    </row>
    <row r="78" spans="40:45" x14ac:dyDescent="0.25">
      <c r="AN78" t="s">
        <v>355</v>
      </c>
      <c r="AO78">
        <f t="shared" si="92"/>
        <v>8.5176738378835978E-2</v>
      </c>
      <c r="AP78" s="1">
        <f t="shared" si="93"/>
        <v>1</v>
      </c>
      <c r="AQ78">
        <f t="shared" si="91"/>
        <v>8.5176738378835978E-2</v>
      </c>
      <c r="AR78" s="5">
        <f t="shared" si="94"/>
        <v>0</v>
      </c>
      <c r="AS78">
        <f t="shared" si="95"/>
        <v>1</v>
      </c>
    </row>
    <row r="79" spans="40:45" x14ac:dyDescent="0.25">
      <c r="AN79" t="s">
        <v>405</v>
      </c>
      <c r="AO79">
        <f t="shared" si="92"/>
        <v>4.7820975297419134E-3</v>
      </c>
      <c r="AP79" s="1">
        <f t="shared" si="93"/>
        <v>1</v>
      </c>
      <c r="AQ79">
        <f t="shared" si="91"/>
        <v>4.7820975297419134E-3</v>
      </c>
      <c r="AR79" s="5">
        <f t="shared" si="94"/>
        <v>0</v>
      </c>
      <c r="AS79">
        <f t="shared" si="95"/>
        <v>1</v>
      </c>
    </row>
    <row r="80" spans="40:45" x14ac:dyDescent="0.25">
      <c r="AN80" t="s">
        <v>337</v>
      </c>
      <c r="AO80">
        <f t="shared" si="92"/>
        <v>0.34865573270197586</v>
      </c>
      <c r="AP80" s="1">
        <f t="shared" si="93"/>
        <v>0.99575562432048181</v>
      </c>
      <c r="AQ80">
        <f t="shared" si="91"/>
        <v>0.347175906789571</v>
      </c>
      <c r="AR80" s="5">
        <f t="shared" si="94"/>
        <v>1</v>
      </c>
      <c r="AS80">
        <f t="shared" si="95"/>
        <v>1</v>
      </c>
    </row>
    <row r="81" spans="40:45" x14ac:dyDescent="0.25">
      <c r="AN81" t="s">
        <v>276</v>
      </c>
      <c r="AO81">
        <f t="shared" si="92"/>
        <v>0.20126069795675694</v>
      </c>
      <c r="AP81" s="1">
        <f t="shared" si="93"/>
        <v>0.85002861427236431</v>
      </c>
      <c r="AQ81">
        <f t="shared" si="91"/>
        <v>0.17107735219167097</v>
      </c>
      <c r="AR81" s="5">
        <f t="shared" si="94"/>
        <v>0</v>
      </c>
      <c r="AS81">
        <f t="shared" si="95"/>
        <v>2</v>
      </c>
    </row>
    <row r="82" spans="40:45" x14ac:dyDescent="0.25">
      <c r="AN82" t="s">
        <v>375</v>
      </c>
      <c r="AO82">
        <f t="shared" si="92"/>
        <v>2.0035968080023853E-2</v>
      </c>
      <c r="AP82" s="1">
        <f t="shared" si="93"/>
        <v>1</v>
      </c>
      <c r="AQ82">
        <f t="shared" si="91"/>
        <v>2.0035968080023853E-2</v>
      </c>
      <c r="AR82" s="5">
        <f t="shared" si="94"/>
        <v>0</v>
      </c>
      <c r="AS82">
        <f t="shared" si="95"/>
        <v>1</v>
      </c>
    </row>
    <row r="83" spans="40:45" x14ac:dyDescent="0.25">
      <c r="AN83" t="s">
        <v>277</v>
      </c>
      <c r="AO83">
        <f t="shared" si="92"/>
        <v>9.2890786558672708E-2</v>
      </c>
      <c r="AP83" s="1">
        <f t="shared" si="93"/>
        <v>1</v>
      </c>
      <c r="AQ83">
        <f t="shared" si="91"/>
        <v>9.2890786558672708E-2</v>
      </c>
      <c r="AR83" s="5">
        <f t="shared" si="94"/>
        <v>0</v>
      </c>
      <c r="AS83">
        <f t="shared" si="95"/>
        <v>1</v>
      </c>
    </row>
    <row r="84" spans="40:45" x14ac:dyDescent="0.25">
      <c r="AN84" t="s">
        <v>80</v>
      </c>
      <c r="AO84">
        <f t="shared" si="92"/>
        <v>0.28151829088884017</v>
      </c>
      <c r="AP84" s="1">
        <f t="shared" si="93"/>
        <v>0.33410153761697853</v>
      </c>
      <c r="AQ84">
        <f t="shared" si="91"/>
        <v>9.4055693853265343E-2</v>
      </c>
      <c r="AR84" s="5">
        <f t="shared" si="94"/>
        <v>2</v>
      </c>
      <c r="AS84">
        <f t="shared" si="95"/>
        <v>4</v>
      </c>
    </row>
    <row r="85" spans="40:45" x14ac:dyDescent="0.25">
      <c r="AN85" t="s">
        <v>254</v>
      </c>
      <c r="AO85">
        <f t="shared" si="92"/>
        <v>1.8457700940421349</v>
      </c>
      <c r="AP85" s="1">
        <f t="shared" si="93"/>
        <v>0.84715615664479726</v>
      </c>
      <c r="AQ85">
        <f t="shared" si="91"/>
        <v>1.5636554989186411</v>
      </c>
      <c r="AR85" s="5">
        <f t="shared" si="94"/>
        <v>0</v>
      </c>
      <c r="AS85">
        <f t="shared" si="95"/>
        <v>2</v>
      </c>
    </row>
    <row r="86" spans="40:45" x14ac:dyDescent="0.25">
      <c r="AN86" t="s">
        <v>255</v>
      </c>
      <c r="AO86">
        <f t="shared" si="92"/>
        <v>5.0943553768249838</v>
      </c>
      <c r="AP86" s="1">
        <f t="shared" si="93"/>
        <v>1</v>
      </c>
      <c r="AQ86">
        <f t="shared" si="91"/>
        <v>5.0943553768249838</v>
      </c>
      <c r="AR86" s="5">
        <f t="shared" si="94"/>
        <v>0</v>
      </c>
      <c r="AS86">
        <f t="shared" si="95"/>
        <v>1</v>
      </c>
    </row>
    <row r="87" spans="40:45" x14ac:dyDescent="0.25">
      <c r="AN87" t="s">
        <v>357</v>
      </c>
      <c r="AO87">
        <f t="shared" si="92"/>
        <v>8.3249319801299761E-3</v>
      </c>
      <c r="AP87" s="1">
        <f t="shared" si="93"/>
        <v>1</v>
      </c>
      <c r="AQ87">
        <f t="shared" si="91"/>
        <v>8.3249319801299761E-3</v>
      </c>
      <c r="AR87" s="5">
        <f t="shared" si="94"/>
        <v>0</v>
      </c>
      <c r="AS87">
        <f t="shared" si="95"/>
        <v>1</v>
      </c>
    </row>
    <row r="88" spans="40:45" x14ac:dyDescent="0.25">
      <c r="AN88" t="s">
        <v>141</v>
      </c>
      <c r="AO88">
        <f t="shared" si="92"/>
        <v>0.11071357657462698</v>
      </c>
      <c r="AP88" s="1">
        <f t="shared" si="93"/>
        <v>0.64526748971193415</v>
      </c>
      <c r="AQ88">
        <f t="shared" si="91"/>
        <v>7.1439871633339549E-2</v>
      </c>
      <c r="AR88" s="5">
        <f t="shared" si="94"/>
        <v>0</v>
      </c>
      <c r="AS88">
        <f t="shared" si="95"/>
        <v>2</v>
      </c>
    </row>
    <row r="89" spans="40:45" x14ac:dyDescent="0.25">
      <c r="AN89" t="s">
        <v>30</v>
      </c>
      <c r="AO89">
        <f t="shared" si="92"/>
        <v>0.95394608263764857</v>
      </c>
      <c r="AP89" s="1">
        <f t="shared" si="93"/>
        <v>0.87689887032546832</v>
      </c>
      <c r="AQ89">
        <f t="shared" si="91"/>
        <v>0.83651424221635984</v>
      </c>
      <c r="AR89" s="5">
        <f t="shared" si="94"/>
        <v>6</v>
      </c>
      <c r="AS89">
        <f t="shared" si="95"/>
        <v>2</v>
      </c>
    </row>
    <row r="90" spans="40:45" x14ac:dyDescent="0.25">
      <c r="AN90" t="s">
        <v>161</v>
      </c>
      <c r="AO90">
        <f t="shared" si="92"/>
        <v>0.2471527967200759</v>
      </c>
      <c r="AP90" s="1">
        <f t="shared" si="93"/>
        <v>0.43995103822557813</v>
      </c>
      <c r="AQ90">
        <f t="shared" si="91"/>
        <v>0.10873512951735265</v>
      </c>
      <c r="AR90" s="5">
        <f t="shared" si="94"/>
        <v>2</v>
      </c>
      <c r="AS90">
        <f t="shared" si="95"/>
        <v>3</v>
      </c>
    </row>
    <row r="91" spans="40:45" x14ac:dyDescent="0.25">
      <c r="AN91" t="s">
        <v>256</v>
      </c>
      <c r="AO91">
        <f t="shared" si="92"/>
        <v>0.30479456743223332</v>
      </c>
      <c r="AP91" s="1">
        <f t="shared" si="93"/>
        <v>0.73691259758150929</v>
      </c>
      <c r="AQ91">
        <f t="shared" si="91"/>
        <v>0.22460695641521955</v>
      </c>
      <c r="AR91" s="5">
        <f t="shared" si="94"/>
        <v>0</v>
      </c>
      <c r="AS91">
        <f t="shared" si="95"/>
        <v>2</v>
      </c>
    </row>
    <row r="92" spans="40:45" x14ac:dyDescent="0.25">
      <c r="AN92" t="s">
        <v>257</v>
      </c>
      <c r="AO92">
        <f t="shared" si="92"/>
        <v>0.43851834347733337</v>
      </c>
      <c r="AP92" s="1">
        <f t="shared" si="93"/>
        <v>1</v>
      </c>
      <c r="AQ92">
        <f t="shared" si="91"/>
        <v>0.43851834347733337</v>
      </c>
      <c r="AR92" s="5">
        <f t="shared" si="94"/>
        <v>0</v>
      </c>
      <c r="AS92">
        <f t="shared" si="95"/>
        <v>1</v>
      </c>
    </row>
    <row r="93" spans="40:45" x14ac:dyDescent="0.25">
      <c r="AN93" t="s">
        <v>84</v>
      </c>
      <c r="AO93">
        <f t="shared" si="92"/>
        <v>5.0670726356438687</v>
      </c>
      <c r="AP93" s="1">
        <f t="shared" si="93"/>
        <v>0.90145137538548836</v>
      </c>
      <c r="AQ93">
        <f t="shared" si="91"/>
        <v>4.5677195965793373</v>
      </c>
      <c r="AR93" s="5">
        <f t="shared" si="94"/>
        <v>3</v>
      </c>
      <c r="AS93">
        <f t="shared" si="95"/>
        <v>2</v>
      </c>
    </row>
    <row r="94" spans="40:45" x14ac:dyDescent="0.25">
      <c r="AN94" t="s">
        <v>128</v>
      </c>
      <c r="AO94">
        <f t="shared" si="92"/>
        <v>1.4384717034468526</v>
      </c>
      <c r="AP94" s="1">
        <f t="shared" si="93"/>
        <v>0.99408342797314719</v>
      </c>
      <c r="AQ94">
        <f t="shared" si="91"/>
        <v>1.4299608820048197</v>
      </c>
      <c r="AR94" s="5">
        <f t="shared" si="94"/>
        <v>1</v>
      </c>
      <c r="AS94">
        <f t="shared" si="95"/>
        <v>1</v>
      </c>
    </row>
    <row r="95" spans="40:45" x14ac:dyDescent="0.25">
      <c r="AN95" t="s">
        <v>86</v>
      </c>
      <c r="AO95">
        <f t="shared" si="92"/>
        <v>0.53430900564169415</v>
      </c>
      <c r="AP95" s="1">
        <f t="shared" si="93"/>
        <v>0.98964740038965504</v>
      </c>
      <c r="AQ95">
        <f t="shared" si="91"/>
        <v>0.52877751843808418</v>
      </c>
      <c r="AR95" s="5">
        <f t="shared" si="94"/>
        <v>1</v>
      </c>
      <c r="AS95">
        <f t="shared" si="95"/>
        <v>1</v>
      </c>
    </row>
    <row r="96" spans="40:45" x14ac:dyDescent="0.25">
      <c r="AN96" t="s">
        <v>23</v>
      </c>
      <c r="AO96">
        <f t="shared" si="92"/>
        <v>0.28064643286360058</v>
      </c>
      <c r="AP96" s="1">
        <f t="shared" si="93"/>
        <v>1</v>
      </c>
      <c r="AQ96">
        <f t="shared" si="91"/>
        <v>0.28064643286360058</v>
      </c>
      <c r="AR96" s="5">
        <f t="shared" si="94"/>
        <v>0</v>
      </c>
      <c r="AS96">
        <f t="shared" si="95"/>
        <v>1</v>
      </c>
    </row>
    <row r="97" spans="40:45" x14ac:dyDescent="0.25">
      <c r="AN97" t="s">
        <v>22</v>
      </c>
      <c r="AO97">
        <f t="shared" si="92"/>
        <v>6.2910825734257183E-3</v>
      </c>
      <c r="AP97" s="1">
        <f t="shared" si="93"/>
        <v>0.421784472769409</v>
      </c>
      <c r="AQ97">
        <f t="shared" si="91"/>
        <v>2.6534809463811832E-3</v>
      </c>
      <c r="AR97" s="5">
        <f t="shared" si="94"/>
        <v>0</v>
      </c>
      <c r="AS97">
        <f t="shared" si="95"/>
        <v>5</v>
      </c>
    </row>
    <row r="98" spans="40:45" x14ac:dyDescent="0.25">
      <c r="AN98" t="s">
        <v>143</v>
      </c>
      <c r="AO98">
        <f t="shared" si="92"/>
        <v>3.896170223660305E-2</v>
      </c>
      <c r="AP98" s="1">
        <f t="shared" si="93"/>
        <v>0.9464516249742736</v>
      </c>
      <c r="AQ98">
        <f t="shared" si="91"/>
        <v>3.6875366393596745E-2</v>
      </c>
      <c r="AR98" s="5">
        <f t="shared" si="94"/>
        <v>0</v>
      </c>
      <c r="AS98">
        <f t="shared" si="95"/>
        <v>2</v>
      </c>
    </row>
    <row r="99" spans="40:45" x14ac:dyDescent="0.25">
      <c r="AN99" t="s">
        <v>366</v>
      </c>
      <c r="AO99">
        <f t="shared" si="92"/>
        <v>2.1694393671512092E-2</v>
      </c>
      <c r="AP99" s="1">
        <f t="shared" si="93"/>
        <v>1</v>
      </c>
      <c r="AQ99">
        <f t="shared" si="91"/>
        <v>2.1694393671512092E-2</v>
      </c>
      <c r="AR99" s="5">
        <f t="shared" si="94"/>
        <v>0</v>
      </c>
      <c r="AS99">
        <f t="shared" si="95"/>
        <v>1</v>
      </c>
    </row>
    <row r="100" spans="40:45" x14ac:dyDescent="0.25">
      <c r="AN100" t="s">
        <v>163</v>
      </c>
      <c r="AO100">
        <f t="shared" si="92"/>
        <v>7.3312616839727798E-2</v>
      </c>
      <c r="AP100" s="1">
        <f t="shared" si="93"/>
        <v>0.98011315614155459</v>
      </c>
      <c r="AQ100">
        <f t="shared" si="91"/>
        <v>7.1854660275782092E-2</v>
      </c>
      <c r="AR100" s="5">
        <f t="shared" si="94"/>
        <v>1</v>
      </c>
      <c r="AS100">
        <f t="shared" si="95"/>
        <v>1</v>
      </c>
    </row>
    <row r="101" spans="40:45" x14ac:dyDescent="0.25">
      <c r="AN101" t="s">
        <v>36</v>
      </c>
      <c r="AO101">
        <f t="shared" si="92"/>
        <v>1.1266213552234041</v>
      </c>
      <c r="AP101" s="1">
        <f t="shared" si="93"/>
        <v>0.72596021947873801</v>
      </c>
      <c r="AQ101">
        <f t="shared" si="91"/>
        <v>0.81788228630741566</v>
      </c>
      <c r="AR101" s="5">
        <f t="shared" si="94"/>
        <v>8</v>
      </c>
      <c r="AS101">
        <f t="shared" si="95"/>
        <v>3</v>
      </c>
    </row>
    <row r="102" spans="40:45" x14ac:dyDescent="0.25">
      <c r="AN102" t="s">
        <v>310</v>
      </c>
      <c r="AO102">
        <f t="shared" si="92"/>
        <v>9.9964791806937264E-2</v>
      </c>
      <c r="AP102" s="1">
        <f t="shared" si="93"/>
        <v>0.98074819514329481</v>
      </c>
      <c r="AQ102">
        <f t="shared" si="91"/>
        <v>9.804028914252895E-2</v>
      </c>
      <c r="AR102" s="5">
        <f t="shared" si="94"/>
        <v>1</v>
      </c>
      <c r="AS102">
        <f t="shared" si="95"/>
        <v>1</v>
      </c>
    </row>
    <row r="103" spans="40:45" x14ac:dyDescent="0.25">
      <c r="AN103" t="s">
        <v>81</v>
      </c>
      <c r="AO103">
        <f t="shared" si="92"/>
        <v>0.17650969834893268</v>
      </c>
      <c r="AP103" s="1">
        <f t="shared" si="93"/>
        <v>0.55398892344290118</v>
      </c>
      <c r="AQ103">
        <f t="shared" si="91"/>
        <v>9.778441776555645E-2</v>
      </c>
      <c r="AR103" s="5">
        <f t="shared" si="94"/>
        <v>2</v>
      </c>
      <c r="AS103">
        <f t="shared" si="95"/>
        <v>5</v>
      </c>
    </row>
    <row r="104" spans="40:45" x14ac:dyDescent="0.25">
      <c r="AN104" t="s">
        <v>65</v>
      </c>
      <c r="AO104">
        <f t="shared" si="92"/>
        <v>0.60649316410092802</v>
      </c>
      <c r="AP104" s="1">
        <f t="shared" si="93"/>
        <v>0.57586567897910634</v>
      </c>
      <c r="AQ104">
        <f t="shared" si="91"/>
        <v>0.34925859774116746</v>
      </c>
      <c r="AR104" s="5">
        <f t="shared" si="94"/>
        <v>3</v>
      </c>
      <c r="AS104">
        <f t="shared" si="95"/>
        <v>4</v>
      </c>
    </row>
    <row r="105" spans="40:45" x14ac:dyDescent="0.25">
      <c r="AN105" t="s">
        <v>32</v>
      </c>
      <c r="AO105">
        <f t="shared" si="92"/>
        <v>0.97650723148642649</v>
      </c>
      <c r="AP105" s="1">
        <f t="shared" si="93"/>
        <v>0.60869123799228997</v>
      </c>
      <c r="AQ105">
        <f t="shared" si="91"/>
        <v>0.59439139564189658</v>
      </c>
      <c r="AR105" s="5">
        <f t="shared" si="94"/>
        <v>4</v>
      </c>
      <c r="AS105">
        <f t="shared" si="95"/>
        <v>3</v>
      </c>
    </row>
    <row r="106" spans="40:45" x14ac:dyDescent="0.25">
      <c r="AN106" t="s">
        <v>45</v>
      </c>
      <c r="AO106">
        <f t="shared" si="92"/>
        <v>0.51560123599142482</v>
      </c>
      <c r="AP106" s="1">
        <f t="shared" si="93"/>
        <v>0.861353074327047</v>
      </c>
      <c r="AQ106">
        <f t="shared" si="91"/>
        <v>0.44411470974803907</v>
      </c>
      <c r="AR106" s="5">
        <f t="shared" si="94"/>
        <v>2</v>
      </c>
      <c r="AS106">
        <f t="shared" si="95"/>
        <v>2</v>
      </c>
    </row>
    <row r="107" spans="40:45" x14ac:dyDescent="0.25">
      <c r="AN107" t="s">
        <v>221</v>
      </c>
      <c r="AO107">
        <f t="shared" si="92"/>
        <v>8.7477393836742304E-3</v>
      </c>
      <c r="AP107" s="1">
        <f t="shared" si="93"/>
        <v>1</v>
      </c>
      <c r="AQ107">
        <f t="shared" si="91"/>
        <v>8.7477393836742304E-3</v>
      </c>
      <c r="AR107" s="5">
        <f t="shared" si="94"/>
        <v>0</v>
      </c>
      <c r="AS107">
        <f t="shared" si="95"/>
        <v>1</v>
      </c>
    </row>
    <row r="108" spans="40:45" x14ac:dyDescent="0.25">
      <c r="AN108" t="s">
        <v>57</v>
      </c>
      <c r="AO108">
        <f t="shared" si="92"/>
        <v>4.6014567114690395E-2</v>
      </c>
      <c r="AP108" s="1">
        <f t="shared" si="93"/>
        <v>0.67859066569500337</v>
      </c>
      <c r="AQ108">
        <f t="shared" si="91"/>
        <v>3.1225055730025167E-2</v>
      </c>
      <c r="AR108" s="5">
        <f t="shared" si="94"/>
        <v>0</v>
      </c>
      <c r="AS108">
        <f t="shared" si="95"/>
        <v>3</v>
      </c>
    </row>
    <row r="109" spans="40:45" x14ac:dyDescent="0.25">
      <c r="AN109" t="s">
        <v>121</v>
      </c>
      <c r="AO109">
        <f t="shared" si="92"/>
        <v>0.15399447513191919</v>
      </c>
      <c r="AP109" s="1">
        <f t="shared" si="93"/>
        <v>0.53045013656998674</v>
      </c>
      <c r="AQ109">
        <f t="shared" si="91"/>
        <v>8.1686390364749964E-2</v>
      </c>
      <c r="AR109" s="5">
        <f t="shared" si="94"/>
        <v>3</v>
      </c>
      <c r="AS109">
        <f t="shared" si="95"/>
        <v>2</v>
      </c>
    </row>
    <row r="110" spans="40:45" x14ac:dyDescent="0.25">
      <c r="AN110" t="s">
        <v>55</v>
      </c>
      <c r="AO110">
        <f t="shared" si="92"/>
        <v>0.14286735063588554</v>
      </c>
      <c r="AP110" s="1">
        <f t="shared" si="93"/>
        <v>0.52999494854145512</v>
      </c>
      <c r="AQ110">
        <f t="shared" si="91"/>
        <v>7.5718974148520191E-2</v>
      </c>
      <c r="AR110" s="5">
        <f t="shared" si="94"/>
        <v>2</v>
      </c>
      <c r="AS110">
        <f t="shared" si="95"/>
        <v>2</v>
      </c>
    </row>
    <row r="111" spans="40:45" x14ac:dyDescent="0.25">
      <c r="AN111" t="s">
        <v>26</v>
      </c>
      <c r="AO111">
        <f t="shared" si="92"/>
        <v>0.62308106490722026</v>
      </c>
      <c r="AP111" s="1">
        <f t="shared" si="93"/>
        <v>0.57680068138317042</v>
      </c>
      <c r="AQ111">
        <f t="shared" si="91"/>
        <v>0.3593935827954361</v>
      </c>
      <c r="AR111" s="5">
        <f t="shared" si="94"/>
        <v>4</v>
      </c>
      <c r="AS111">
        <f t="shared" si="95"/>
        <v>3</v>
      </c>
    </row>
    <row r="112" spans="40:45" x14ac:dyDescent="0.25">
      <c r="AN112" t="s">
        <v>38</v>
      </c>
      <c r="AO112">
        <f t="shared" si="92"/>
        <v>2.9643559216633517</v>
      </c>
      <c r="AP112" s="1">
        <f t="shared" si="93"/>
        <v>0.40981489273329857</v>
      </c>
      <c r="AQ112">
        <f t="shared" si="91"/>
        <v>1.214837204059785</v>
      </c>
      <c r="AR112" s="5">
        <f t="shared" si="94"/>
        <v>7</v>
      </c>
      <c r="AS112">
        <f t="shared" si="95"/>
        <v>4</v>
      </c>
    </row>
    <row r="113" spans="40:45" x14ac:dyDescent="0.25">
      <c r="AN113" t="s">
        <v>89</v>
      </c>
      <c r="AO113">
        <f t="shared" si="92"/>
        <v>9.8051952795040503E-2</v>
      </c>
      <c r="AP113" s="1">
        <f t="shared" si="93"/>
        <v>0.71372280790448006</v>
      </c>
      <c r="AQ113">
        <f t="shared" si="91"/>
        <v>6.9981915069393844E-2</v>
      </c>
      <c r="AR113" s="5">
        <f t="shared" si="94"/>
        <v>1</v>
      </c>
      <c r="AS113">
        <f t="shared" si="95"/>
        <v>3</v>
      </c>
    </row>
    <row r="114" spans="40:45" x14ac:dyDescent="0.25">
      <c r="AN114" t="s">
        <v>311</v>
      </c>
      <c r="AO114">
        <f t="shared" si="92"/>
        <v>7.5230558699598382E-4</v>
      </c>
      <c r="AP114" s="1">
        <f t="shared" si="93"/>
        <v>1</v>
      </c>
      <c r="AQ114">
        <f t="shared" si="91"/>
        <v>7.5230558699598382E-4</v>
      </c>
      <c r="AR114" s="5">
        <f t="shared" si="94"/>
        <v>0</v>
      </c>
      <c r="AS114">
        <f t="shared" si="95"/>
        <v>1</v>
      </c>
    </row>
    <row r="115" spans="40:45" x14ac:dyDescent="0.25">
      <c r="AN115" t="s">
        <v>191</v>
      </c>
      <c r="AO115">
        <f t="shared" si="92"/>
        <v>9.4497454692140867E-3</v>
      </c>
      <c r="AP115" s="1">
        <f t="shared" si="93"/>
        <v>1</v>
      </c>
      <c r="AQ115">
        <f t="shared" si="91"/>
        <v>9.4497454692140867E-3</v>
      </c>
      <c r="AR115" s="5">
        <f t="shared" si="94"/>
        <v>0</v>
      </c>
      <c r="AS115">
        <f t="shared" si="95"/>
        <v>1</v>
      </c>
    </row>
    <row r="116" spans="40:45" x14ac:dyDescent="0.25">
      <c r="AN116" t="s">
        <v>122</v>
      </c>
      <c r="AO116">
        <f t="shared" si="92"/>
        <v>5.8173195879715617E-2</v>
      </c>
      <c r="AP116" s="1">
        <f t="shared" si="93"/>
        <v>0.74946429242741308</v>
      </c>
      <c r="AQ116">
        <f t="shared" si="91"/>
        <v>4.3598733088232366E-2</v>
      </c>
      <c r="AR116" s="5">
        <f t="shared" si="94"/>
        <v>2</v>
      </c>
      <c r="AS116">
        <f t="shared" si="95"/>
        <v>2</v>
      </c>
    </row>
    <row r="117" spans="40:45" x14ac:dyDescent="0.25">
      <c r="AN117" t="s">
        <v>102</v>
      </c>
      <c r="AO117">
        <f t="shared" si="92"/>
        <v>0.77464804236016993</v>
      </c>
      <c r="AP117" s="1">
        <f t="shared" si="93"/>
        <v>0.46670161078587569</v>
      </c>
      <c r="AQ117">
        <f t="shared" si="91"/>
        <v>0.36152948916161659</v>
      </c>
      <c r="AR117" s="5">
        <f t="shared" si="94"/>
        <v>4</v>
      </c>
      <c r="AS117">
        <f t="shared" si="95"/>
        <v>3</v>
      </c>
    </row>
    <row r="118" spans="40:45" x14ac:dyDescent="0.25">
      <c r="AN118" t="s">
        <v>21</v>
      </c>
      <c r="AO118">
        <f t="shared" si="92"/>
        <v>3.7469483693404622E-4</v>
      </c>
      <c r="AP118" s="1">
        <f t="shared" si="93"/>
        <v>1</v>
      </c>
      <c r="AQ118">
        <f t="shared" si="91"/>
        <v>3.7469483693404622E-4</v>
      </c>
      <c r="AR118" s="5">
        <f t="shared" si="94"/>
        <v>0</v>
      </c>
      <c r="AS118">
        <f t="shared" si="95"/>
        <v>1</v>
      </c>
    </row>
    <row r="119" spans="40:45" x14ac:dyDescent="0.25">
      <c r="AN119" t="s">
        <v>117</v>
      </c>
      <c r="AO119">
        <f t="shared" si="92"/>
        <v>0.25281987388413285</v>
      </c>
      <c r="AP119" s="1">
        <f t="shared" si="93"/>
        <v>0.36972844233508456</v>
      </c>
      <c r="AQ119">
        <f t="shared" si="91"/>
        <v>9.3474698162532968E-2</v>
      </c>
      <c r="AR119" s="5">
        <f t="shared" si="94"/>
        <v>6</v>
      </c>
      <c r="AS119">
        <f t="shared" si="95"/>
        <v>4</v>
      </c>
    </row>
    <row r="120" spans="40:45" x14ac:dyDescent="0.25">
      <c r="AN120" t="s">
        <v>165</v>
      </c>
      <c r="AO120">
        <f t="shared" si="92"/>
        <v>1.8241792152866629</v>
      </c>
      <c r="AP120" s="1">
        <f t="shared" si="93"/>
        <v>0.87997896400943421</v>
      </c>
      <c r="AQ120">
        <f t="shared" si="91"/>
        <v>1.6052393360355004</v>
      </c>
      <c r="AR120" s="5">
        <f t="shared" si="94"/>
        <v>3</v>
      </c>
      <c r="AS120">
        <f t="shared" si="95"/>
        <v>2</v>
      </c>
    </row>
    <row r="121" spans="40:45" x14ac:dyDescent="0.25">
      <c r="AN121" t="s">
        <v>238</v>
      </c>
      <c r="AO121">
        <f t="shared" si="92"/>
        <v>3.7434492735869927E-2</v>
      </c>
      <c r="AP121" s="1">
        <f t="shared" si="93"/>
        <v>0.84421249415796851</v>
      </c>
      <c r="AQ121">
        <f t="shared" si="91"/>
        <v>3.1602666480087103E-2</v>
      </c>
      <c r="AR121" s="5">
        <f t="shared" si="94"/>
        <v>0</v>
      </c>
      <c r="AS121">
        <f t="shared" si="95"/>
        <v>3</v>
      </c>
    </row>
    <row r="122" spans="40:45" x14ac:dyDescent="0.25">
      <c r="AN122" t="s">
        <v>14</v>
      </c>
      <c r="AO122">
        <f t="shared" si="92"/>
        <v>0.98518061508533938</v>
      </c>
      <c r="AP122" s="1">
        <f t="shared" si="93"/>
        <v>0.49220913179434889</v>
      </c>
      <c r="AQ122">
        <f t="shared" si="91"/>
        <v>0.4849148952117775</v>
      </c>
      <c r="AR122" s="5">
        <f t="shared" si="94"/>
        <v>12</v>
      </c>
      <c r="AS122">
        <f t="shared" si="95"/>
        <v>3</v>
      </c>
    </row>
    <row r="123" spans="40:45" x14ac:dyDescent="0.25">
      <c r="AN123" t="s">
        <v>228</v>
      </c>
      <c r="AO123">
        <f t="shared" si="92"/>
        <v>0.29363172300038304</v>
      </c>
      <c r="AP123" s="1">
        <f t="shared" si="93"/>
        <v>0.93740798760672195</v>
      </c>
      <c r="AQ123">
        <f t="shared" si="91"/>
        <v>0.27525272255528349</v>
      </c>
      <c r="AR123" s="5">
        <f t="shared" si="94"/>
        <v>0</v>
      </c>
      <c r="AS123">
        <f t="shared" si="95"/>
        <v>2</v>
      </c>
    </row>
    <row r="124" spans="40:45" x14ac:dyDescent="0.25">
      <c r="AN124" t="s">
        <v>87</v>
      </c>
      <c r="AO124">
        <f t="shared" si="92"/>
        <v>1.3341760516667148E-2</v>
      </c>
      <c r="AP124" s="1">
        <f t="shared" si="93"/>
        <v>0.3570101628237351</v>
      </c>
      <c r="AQ124">
        <f t="shared" si="91"/>
        <v>4.7631440944106186E-3</v>
      </c>
      <c r="AR124" s="5">
        <f t="shared" si="94"/>
        <v>0</v>
      </c>
      <c r="AS124">
        <f t="shared" si="95"/>
        <v>4</v>
      </c>
    </row>
    <row r="125" spans="40:45" x14ac:dyDescent="0.25">
      <c r="AN125" t="s">
        <v>72</v>
      </c>
      <c r="AO125">
        <f t="shared" si="92"/>
        <v>3.1276813188045247E-2</v>
      </c>
      <c r="AP125" s="1">
        <f t="shared" si="93"/>
        <v>0.90793613797925643</v>
      </c>
      <c r="AQ125">
        <f t="shared" si="91"/>
        <v>2.8397348974252477E-2</v>
      </c>
      <c r="AR125" s="5">
        <f t="shared" si="94"/>
        <v>2</v>
      </c>
      <c r="AS125">
        <f t="shared" si="95"/>
        <v>1</v>
      </c>
    </row>
    <row r="126" spans="40:45" x14ac:dyDescent="0.25">
      <c r="AN126" t="s">
        <v>393</v>
      </c>
      <c r="AO126">
        <f t="shared" si="92"/>
        <v>3.5799394449404817E-2</v>
      </c>
      <c r="AP126" s="1">
        <f t="shared" si="93"/>
        <v>1</v>
      </c>
      <c r="AQ126">
        <f>AO126*AP126</f>
        <v>3.5799394449404817E-2</v>
      </c>
      <c r="AR126" s="5">
        <f t="shared" si="94"/>
        <v>0</v>
      </c>
      <c r="AS126">
        <f t="shared" si="95"/>
        <v>1</v>
      </c>
    </row>
    <row r="127" spans="40:45" x14ac:dyDescent="0.25">
      <c r="AQ127">
        <f>SUM(AQ69:AQ126)</f>
        <v>60.307320622974927</v>
      </c>
      <c r="AR127">
        <f>SUM(AR69:AR126)</f>
        <v>112</v>
      </c>
      <c r="AS127">
        <f>SUM(AS69:AS126)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4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443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25" si="0">A2</f>
        <v>Andreas Nilsson</v>
      </c>
      <c r="B3" t="s">
        <v>9</v>
      </c>
      <c r="E3">
        <v>1</v>
      </c>
      <c r="F3">
        <f t="shared" ref="F3:F66" si="1">E3*C3</f>
        <v>0</v>
      </c>
    </row>
    <row r="4" spans="1:6" x14ac:dyDescent="0.25">
      <c r="A4" t="str">
        <f t="shared" si="0"/>
        <v>Andreas Nilsson</v>
      </c>
      <c r="E4">
        <f t="shared" ref="E4:E6" si="2">E3</f>
        <v>1</v>
      </c>
      <c r="F4">
        <f t="shared" si="1"/>
        <v>0</v>
      </c>
    </row>
    <row r="5" spans="1:6" x14ac:dyDescent="0.25">
      <c r="A5" t="str">
        <f t="shared" si="0"/>
        <v>Andreas Nilsson</v>
      </c>
      <c r="C5">
        <v>1</v>
      </c>
      <c r="D5" t="s">
        <v>10</v>
      </c>
      <c r="E5">
        <f t="shared" si="2"/>
        <v>1</v>
      </c>
      <c r="F5">
        <f t="shared" si="1"/>
        <v>1</v>
      </c>
    </row>
    <row r="6" spans="1:6" x14ac:dyDescent="0.25">
      <c r="A6" t="str">
        <f t="shared" si="0"/>
        <v>Andreas Nilsson</v>
      </c>
      <c r="E6">
        <f t="shared" si="2"/>
        <v>1</v>
      </c>
      <c r="F6">
        <f t="shared" si="1"/>
        <v>0</v>
      </c>
    </row>
    <row r="7" spans="1:6" x14ac:dyDescent="0.25">
      <c r="A7" t="str">
        <f t="shared" si="0"/>
        <v>Andreas Nilsson</v>
      </c>
      <c r="B7" t="s">
        <v>11</v>
      </c>
      <c r="E7">
        <v>4</v>
      </c>
      <c r="F7">
        <f t="shared" si="1"/>
        <v>0</v>
      </c>
    </row>
    <row r="8" spans="1:6" x14ac:dyDescent="0.25">
      <c r="A8" t="str">
        <f t="shared" si="0"/>
        <v>Andreas Nilsson</v>
      </c>
      <c r="E8">
        <f t="shared" ref="E8:E10" si="3">E7</f>
        <v>4</v>
      </c>
      <c r="F8">
        <f t="shared" si="1"/>
        <v>0</v>
      </c>
    </row>
    <row r="9" spans="1:6" x14ac:dyDescent="0.25">
      <c r="A9" t="str">
        <f t="shared" si="0"/>
        <v>Andreas Nilsson</v>
      </c>
      <c r="C9">
        <v>1</v>
      </c>
      <c r="D9" t="s">
        <v>10</v>
      </c>
      <c r="E9">
        <f t="shared" si="3"/>
        <v>4</v>
      </c>
      <c r="F9">
        <f t="shared" si="1"/>
        <v>4</v>
      </c>
    </row>
    <row r="10" spans="1:6" x14ac:dyDescent="0.25">
      <c r="A10" t="str">
        <f t="shared" si="0"/>
        <v>Andreas Nilsson</v>
      </c>
      <c r="E10">
        <f t="shared" si="3"/>
        <v>4</v>
      </c>
      <c r="F10">
        <f t="shared" si="1"/>
        <v>0</v>
      </c>
    </row>
    <row r="11" spans="1:6" x14ac:dyDescent="0.25">
      <c r="A11" t="str">
        <f t="shared" si="0"/>
        <v>Andreas Nilsson</v>
      </c>
      <c r="B11" t="s">
        <v>12</v>
      </c>
      <c r="E11">
        <v>167</v>
      </c>
      <c r="F11">
        <f t="shared" si="1"/>
        <v>0</v>
      </c>
    </row>
    <row r="12" spans="1:6" x14ac:dyDescent="0.25">
      <c r="A12" t="str">
        <f t="shared" si="0"/>
        <v>Andreas Nilsson</v>
      </c>
      <c r="E12">
        <f t="shared" ref="E12:E14" si="4">E11</f>
        <v>167</v>
      </c>
      <c r="F12">
        <f t="shared" si="1"/>
        <v>0</v>
      </c>
    </row>
    <row r="13" spans="1:6" x14ac:dyDescent="0.25">
      <c r="A13" t="str">
        <f t="shared" si="0"/>
        <v>Andreas Nilsson</v>
      </c>
      <c r="C13">
        <v>1</v>
      </c>
      <c r="D13" t="s">
        <v>10</v>
      </c>
      <c r="E13">
        <f t="shared" si="4"/>
        <v>167</v>
      </c>
      <c r="F13">
        <f t="shared" si="1"/>
        <v>167</v>
      </c>
    </row>
    <row r="14" spans="1:6" x14ac:dyDescent="0.25">
      <c r="A14" t="str">
        <f t="shared" si="0"/>
        <v>Andreas Nilsson</v>
      </c>
      <c r="E14">
        <f t="shared" si="4"/>
        <v>167</v>
      </c>
      <c r="F14">
        <f t="shared" si="1"/>
        <v>0</v>
      </c>
    </row>
    <row r="15" spans="1:6" x14ac:dyDescent="0.25">
      <c r="A15" t="str">
        <f t="shared" si="0"/>
        <v>Andreas Nilsson</v>
      </c>
      <c r="B15" t="s">
        <v>13</v>
      </c>
      <c r="E15">
        <v>4</v>
      </c>
      <c r="F15">
        <f t="shared" si="1"/>
        <v>0</v>
      </c>
    </row>
    <row r="16" spans="1:6" x14ac:dyDescent="0.25">
      <c r="A16" t="str">
        <f t="shared" si="0"/>
        <v>Andreas Nilsson</v>
      </c>
      <c r="E16">
        <f t="shared" ref="E16:E18" si="5">E15</f>
        <v>4</v>
      </c>
      <c r="F16">
        <f t="shared" si="1"/>
        <v>0</v>
      </c>
    </row>
    <row r="17" spans="1:6" x14ac:dyDescent="0.25">
      <c r="A17" t="str">
        <f t="shared" si="0"/>
        <v>Andreas Nilsson</v>
      </c>
      <c r="C17">
        <v>1</v>
      </c>
      <c r="D17" t="s">
        <v>14</v>
      </c>
      <c r="E17">
        <f t="shared" si="5"/>
        <v>4</v>
      </c>
      <c r="F17">
        <f t="shared" si="1"/>
        <v>4</v>
      </c>
    </row>
    <row r="18" spans="1:6" x14ac:dyDescent="0.25">
      <c r="A18" t="str">
        <f t="shared" si="0"/>
        <v>Andreas Nilsson</v>
      </c>
      <c r="E18">
        <f t="shared" si="5"/>
        <v>4</v>
      </c>
      <c r="F18">
        <f t="shared" si="1"/>
        <v>0</v>
      </c>
    </row>
    <row r="19" spans="1:6" x14ac:dyDescent="0.25">
      <c r="A19" t="str">
        <f t="shared" si="0"/>
        <v>Andreas Nilsson</v>
      </c>
      <c r="B19" t="s">
        <v>15</v>
      </c>
      <c r="E19">
        <v>2</v>
      </c>
      <c r="F19">
        <f t="shared" si="1"/>
        <v>0</v>
      </c>
    </row>
    <row r="20" spans="1:6" x14ac:dyDescent="0.25">
      <c r="A20" t="str">
        <f t="shared" si="0"/>
        <v>Andreas Nilsson</v>
      </c>
      <c r="E20">
        <f t="shared" ref="E20:E22" si="6">E19</f>
        <v>2</v>
      </c>
      <c r="F20">
        <f t="shared" si="1"/>
        <v>0</v>
      </c>
    </row>
    <row r="21" spans="1:6" x14ac:dyDescent="0.25">
      <c r="A21" t="str">
        <f t="shared" si="0"/>
        <v>Andreas Nilsson</v>
      </c>
      <c r="C21">
        <v>1</v>
      </c>
      <c r="D21" t="s">
        <v>14</v>
      </c>
      <c r="E21">
        <f t="shared" si="6"/>
        <v>2</v>
      </c>
      <c r="F21">
        <f t="shared" si="1"/>
        <v>2</v>
      </c>
    </row>
    <row r="22" spans="1:6" x14ac:dyDescent="0.25">
      <c r="A22" t="str">
        <f t="shared" si="0"/>
        <v>Andreas Nilsson</v>
      </c>
      <c r="E22">
        <f t="shared" si="6"/>
        <v>2</v>
      </c>
      <c r="F22">
        <f t="shared" si="1"/>
        <v>0</v>
      </c>
    </row>
    <row r="23" spans="1:6" x14ac:dyDescent="0.25">
      <c r="A23" t="str">
        <f t="shared" si="0"/>
        <v>Andreas Nilsson</v>
      </c>
      <c r="B23" t="s">
        <v>16</v>
      </c>
      <c r="E23">
        <v>35</v>
      </c>
      <c r="F23">
        <f t="shared" si="1"/>
        <v>0</v>
      </c>
    </row>
    <row r="24" spans="1:6" x14ac:dyDescent="0.25">
      <c r="A24" t="str">
        <f t="shared" si="0"/>
        <v>Andreas Nilsson</v>
      </c>
      <c r="E24">
        <f t="shared" ref="E24:E26" si="7">E23</f>
        <v>35</v>
      </c>
      <c r="F24">
        <f t="shared" si="1"/>
        <v>0</v>
      </c>
    </row>
    <row r="25" spans="1:6" x14ac:dyDescent="0.25">
      <c r="A25" t="str">
        <f t="shared" si="0"/>
        <v>Andreas Nilsson</v>
      </c>
      <c r="C25">
        <v>1</v>
      </c>
      <c r="D25" t="s">
        <v>14</v>
      </c>
      <c r="E25">
        <f t="shared" si="7"/>
        <v>35</v>
      </c>
      <c r="F25">
        <f t="shared" si="1"/>
        <v>35</v>
      </c>
    </row>
    <row r="26" spans="1:6" x14ac:dyDescent="0.25">
      <c r="A26" t="s">
        <v>444</v>
      </c>
      <c r="E26">
        <f t="shared" si="7"/>
        <v>35</v>
      </c>
      <c r="F26">
        <f t="shared" si="1"/>
        <v>0</v>
      </c>
    </row>
    <row r="27" spans="1:6" x14ac:dyDescent="0.25">
      <c r="A27" t="str">
        <f t="shared" ref="A27:A37" si="8">A26</f>
        <v>Andrew Morrow</v>
      </c>
      <c r="B27" t="s">
        <v>19</v>
      </c>
      <c r="E27">
        <v>514</v>
      </c>
      <c r="F27">
        <f t="shared" si="1"/>
        <v>0</v>
      </c>
    </row>
    <row r="28" spans="1:6" x14ac:dyDescent="0.25">
      <c r="A28" t="str">
        <f t="shared" si="8"/>
        <v>Andrew Morrow</v>
      </c>
      <c r="E28">
        <f t="shared" ref="E28:E33" si="9">E27</f>
        <v>514</v>
      </c>
      <c r="F28">
        <f t="shared" si="1"/>
        <v>0</v>
      </c>
    </row>
    <row r="29" spans="1:6" x14ac:dyDescent="0.25">
      <c r="A29" t="str">
        <f t="shared" si="8"/>
        <v>Andrew Morrow</v>
      </c>
      <c r="C29">
        <v>8.8999999999999996E-2</v>
      </c>
      <c r="D29" t="s">
        <v>20</v>
      </c>
      <c r="E29">
        <f t="shared" si="9"/>
        <v>514</v>
      </c>
      <c r="F29">
        <f t="shared" si="1"/>
        <v>45.745999999999995</v>
      </c>
    </row>
    <row r="30" spans="1:6" x14ac:dyDescent="0.25">
      <c r="A30" t="str">
        <f t="shared" si="8"/>
        <v>Andrew Morrow</v>
      </c>
      <c r="C30">
        <v>1E-3</v>
      </c>
      <c r="D30" t="s">
        <v>21</v>
      </c>
      <c r="E30">
        <f t="shared" si="9"/>
        <v>514</v>
      </c>
      <c r="F30">
        <f t="shared" si="1"/>
        <v>0.51400000000000001</v>
      </c>
    </row>
    <row r="31" spans="1:6" x14ac:dyDescent="0.25">
      <c r="A31" t="str">
        <f t="shared" si="8"/>
        <v>Andrew Morrow</v>
      </c>
      <c r="C31">
        <v>3.0000000000000001E-3</v>
      </c>
      <c r="D31" t="s">
        <v>22</v>
      </c>
      <c r="E31">
        <f t="shared" si="9"/>
        <v>514</v>
      </c>
      <c r="F31">
        <f t="shared" si="1"/>
        <v>1.542</v>
      </c>
    </row>
    <row r="32" spans="1:6" x14ac:dyDescent="0.25">
      <c r="A32" t="str">
        <f t="shared" si="8"/>
        <v>Andrew Morrow</v>
      </c>
      <c r="C32">
        <v>0.749</v>
      </c>
      <c r="D32" t="s">
        <v>23</v>
      </c>
      <c r="E32">
        <f t="shared" si="9"/>
        <v>514</v>
      </c>
      <c r="F32">
        <f t="shared" si="1"/>
        <v>384.98599999999999</v>
      </c>
    </row>
    <row r="33" spans="1:6" x14ac:dyDescent="0.25">
      <c r="A33" t="str">
        <f t="shared" si="8"/>
        <v>Andrew Morrow</v>
      </c>
      <c r="E33">
        <f t="shared" si="9"/>
        <v>514</v>
      </c>
      <c r="F33">
        <f t="shared" si="1"/>
        <v>0</v>
      </c>
    </row>
    <row r="34" spans="1:6" x14ac:dyDescent="0.25">
      <c r="A34" t="str">
        <f t="shared" si="8"/>
        <v>Andrew Morrow</v>
      </c>
      <c r="B34" t="s">
        <v>24</v>
      </c>
      <c r="E34">
        <v>166</v>
      </c>
      <c r="F34">
        <f t="shared" si="1"/>
        <v>0</v>
      </c>
    </row>
    <row r="35" spans="1:6" x14ac:dyDescent="0.25">
      <c r="A35" t="str">
        <f t="shared" si="8"/>
        <v>Andrew Morrow</v>
      </c>
      <c r="E35">
        <f t="shared" ref="E35:E38" si="10">E34</f>
        <v>166</v>
      </c>
      <c r="F35">
        <f t="shared" si="1"/>
        <v>0</v>
      </c>
    </row>
    <row r="36" spans="1:6" x14ac:dyDescent="0.25">
      <c r="A36" t="str">
        <f t="shared" si="8"/>
        <v>Andrew Morrow</v>
      </c>
      <c r="C36">
        <v>9.9000000000000005E-2</v>
      </c>
      <c r="D36" t="s">
        <v>25</v>
      </c>
      <c r="E36">
        <f t="shared" si="10"/>
        <v>166</v>
      </c>
      <c r="F36">
        <f t="shared" si="1"/>
        <v>16.434000000000001</v>
      </c>
    </row>
    <row r="37" spans="1:6" x14ac:dyDescent="0.25">
      <c r="A37" t="str">
        <f t="shared" si="8"/>
        <v>Andrew Morrow</v>
      </c>
      <c r="C37">
        <v>0.9</v>
      </c>
      <c r="D37" t="s">
        <v>26</v>
      </c>
      <c r="E37">
        <f t="shared" si="10"/>
        <v>166</v>
      </c>
      <c r="F37">
        <f t="shared" si="1"/>
        <v>149.4</v>
      </c>
    </row>
    <row r="38" spans="1:6" x14ac:dyDescent="0.25">
      <c r="A38" t="s">
        <v>445</v>
      </c>
      <c r="E38">
        <f t="shared" si="10"/>
        <v>166</v>
      </c>
      <c r="F38">
        <f t="shared" si="1"/>
        <v>0</v>
      </c>
    </row>
    <row r="39" spans="1:6" x14ac:dyDescent="0.25">
      <c r="A39" t="str">
        <f t="shared" ref="A39:A66" si="11">A38</f>
        <v>Andy Schwerin</v>
      </c>
      <c r="B39" t="s">
        <v>29</v>
      </c>
      <c r="E39">
        <v>12</v>
      </c>
      <c r="F39">
        <f t="shared" si="1"/>
        <v>0</v>
      </c>
    </row>
    <row r="40" spans="1:6" x14ac:dyDescent="0.25">
      <c r="A40" t="str">
        <f t="shared" si="11"/>
        <v>Andy Schwerin</v>
      </c>
      <c r="E40">
        <f t="shared" ref="E40:E42" si="12">E39</f>
        <v>12</v>
      </c>
      <c r="F40">
        <f t="shared" si="1"/>
        <v>0</v>
      </c>
    </row>
    <row r="41" spans="1:6" x14ac:dyDescent="0.25">
      <c r="A41" t="str">
        <f t="shared" si="11"/>
        <v>Andy Schwerin</v>
      </c>
      <c r="C41">
        <v>1</v>
      </c>
      <c r="D41" t="s">
        <v>30</v>
      </c>
      <c r="E41">
        <f t="shared" si="12"/>
        <v>12</v>
      </c>
      <c r="F41">
        <f t="shared" si="1"/>
        <v>12</v>
      </c>
    </row>
    <row r="42" spans="1:6" x14ac:dyDescent="0.25">
      <c r="A42" t="str">
        <f t="shared" si="11"/>
        <v>Andy Schwerin</v>
      </c>
      <c r="E42">
        <f t="shared" si="12"/>
        <v>12</v>
      </c>
      <c r="F42">
        <f t="shared" si="1"/>
        <v>0</v>
      </c>
    </row>
    <row r="43" spans="1:6" x14ac:dyDescent="0.25">
      <c r="A43" t="str">
        <f t="shared" si="11"/>
        <v>Andy Schwerin</v>
      </c>
      <c r="B43" t="s">
        <v>31</v>
      </c>
      <c r="E43">
        <v>2</v>
      </c>
      <c r="F43">
        <f t="shared" si="1"/>
        <v>0</v>
      </c>
    </row>
    <row r="44" spans="1:6" x14ac:dyDescent="0.25">
      <c r="A44" t="str">
        <f t="shared" si="11"/>
        <v>Andy Schwerin</v>
      </c>
      <c r="E44">
        <f t="shared" ref="E44:E46" si="13">E43</f>
        <v>2</v>
      </c>
      <c r="F44">
        <f t="shared" si="1"/>
        <v>0</v>
      </c>
    </row>
    <row r="45" spans="1:6" x14ac:dyDescent="0.25">
      <c r="A45" t="str">
        <f t="shared" si="11"/>
        <v>Andy Schwerin</v>
      </c>
      <c r="C45">
        <v>1</v>
      </c>
      <c r="D45" t="s">
        <v>32</v>
      </c>
      <c r="E45">
        <f t="shared" si="13"/>
        <v>2</v>
      </c>
      <c r="F45">
        <f t="shared" si="1"/>
        <v>2</v>
      </c>
    </row>
    <row r="46" spans="1:6" x14ac:dyDescent="0.25">
      <c r="A46" t="str">
        <f t="shared" si="11"/>
        <v>Andy Schwerin</v>
      </c>
      <c r="E46">
        <f t="shared" si="13"/>
        <v>2</v>
      </c>
      <c r="F46">
        <f t="shared" si="1"/>
        <v>0</v>
      </c>
    </row>
    <row r="47" spans="1:6" x14ac:dyDescent="0.25">
      <c r="A47" t="str">
        <f t="shared" si="11"/>
        <v>Andy Schwerin</v>
      </c>
      <c r="B47" t="s">
        <v>33</v>
      </c>
      <c r="E47">
        <v>4</v>
      </c>
      <c r="F47">
        <f t="shared" si="1"/>
        <v>0</v>
      </c>
    </row>
    <row r="48" spans="1:6" x14ac:dyDescent="0.25">
      <c r="A48" t="str">
        <f t="shared" si="11"/>
        <v>Andy Schwerin</v>
      </c>
      <c r="E48">
        <f t="shared" ref="E48:E50" si="14">E47</f>
        <v>4</v>
      </c>
      <c r="F48">
        <f t="shared" si="1"/>
        <v>0</v>
      </c>
    </row>
    <row r="49" spans="1:6" x14ac:dyDescent="0.25">
      <c r="A49" t="str">
        <f t="shared" si="11"/>
        <v>Andy Schwerin</v>
      </c>
      <c r="C49">
        <v>1</v>
      </c>
      <c r="D49" t="s">
        <v>32</v>
      </c>
      <c r="E49">
        <f t="shared" si="14"/>
        <v>4</v>
      </c>
      <c r="F49">
        <f t="shared" si="1"/>
        <v>4</v>
      </c>
    </row>
    <row r="50" spans="1:6" x14ac:dyDescent="0.25">
      <c r="A50" t="str">
        <f t="shared" si="11"/>
        <v>Andy Schwerin</v>
      </c>
      <c r="E50">
        <f t="shared" si="14"/>
        <v>4</v>
      </c>
      <c r="F50">
        <f t="shared" si="1"/>
        <v>0</v>
      </c>
    </row>
    <row r="51" spans="1:6" x14ac:dyDescent="0.25">
      <c r="A51" t="str">
        <f t="shared" si="11"/>
        <v>Andy Schwerin</v>
      </c>
      <c r="B51" t="s">
        <v>34</v>
      </c>
      <c r="E51">
        <v>690</v>
      </c>
      <c r="F51">
        <f t="shared" si="1"/>
        <v>0</v>
      </c>
    </row>
    <row r="52" spans="1:6" x14ac:dyDescent="0.25">
      <c r="A52" t="str">
        <f t="shared" si="11"/>
        <v>Andy Schwerin</v>
      </c>
      <c r="E52">
        <f t="shared" ref="E52:E55" si="15">E51</f>
        <v>690</v>
      </c>
      <c r="F52">
        <f t="shared" si="1"/>
        <v>0</v>
      </c>
    </row>
    <row r="53" spans="1:6" x14ac:dyDescent="0.25">
      <c r="A53" t="str">
        <f t="shared" si="11"/>
        <v>Andy Schwerin</v>
      </c>
      <c r="C53">
        <v>8.9999999999999993E-3</v>
      </c>
      <c r="D53" t="s">
        <v>10</v>
      </c>
      <c r="E53">
        <f t="shared" si="15"/>
        <v>690</v>
      </c>
      <c r="F53">
        <f t="shared" si="1"/>
        <v>6.21</v>
      </c>
    </row>
    <row r="54" spans="1:6" x14ac:dyDescent="0.25">
      <c r="A54" t="str">
        <f t="shared" si="11"/>
        <v>Andy Schwerin</v>
      </c>
      <c r="C54">
        <v>0.99</v>
      </c>
      <c r="D54" t="s">
        <v>32</v>
      </c>
      <c r="E54">
        <f t="shared" si="15"/>
        <v>690</v>
      </c>
      <c r="F54">
        <f t="shared" si="1"/>
        <v>683.1</v>
      </c>
    </row>
    <row r="55" spans="1:6" x14ac:dyDescent="0.25">
      <c r="A55" t="str">
        <f t="shared" si="11"/>
        <v>Andy Schwerin</v>
      </c>
      <c r="E55">
        <f t="shared" si="15"/>
        <v>690</v>
      </c>
      <c r="F55">
        <f t="shared" si="1"/>
        <v>0</v>
      </c>
    </row>
    <row r="56" spans="1:6" x14ac:dyDescent="0.25">
      <c r="A56" t="str">
        <f t="shared" si="11"/>
        <v>Andy Schwerin</v>
      </c>
      <c r="B56" t="s">
        <v>35</v>
      </c>
      <c r="E56">
        <v>619</v>
      </c>
      <c r="F56">
        <f t="shared" si="1"/>
        <v>0</v>
      </c>
    </row>
    <row r="57" spans="1:6" x14ac:dyDescent="0.25">
      <c r="A57" t="str">
        <f t="shared" si="11"/>
        <v>Andy Schwerin</v>
      </c>
      <c r="E57">
        <f t="shared" ref="E57:E62" si="16">E56</f>
        <v>619</v>
      </c>
      <c r="F57">
        <f t="shared" si="1"/>
        <v>0</v>
      </c>
    </row>
    <row r="58" spans="1:6" x14ac:dyDescent="0.25">
      <c r="A58" t="str">
        <f t="shared" si="11"/>
        <v>Andy Schwerin</v>
      </c>
      <c r="C58">
        <v>0.20399999999999999</v>
      </c>
      <c r="D58" t="s">
        <v>32</v>
      </c>
      <c r="E58">
        <f t="shared" si="16"/>
        <v>619</v>
      </c>
      <c r="F58">
        <f t="shared" si="1"/>
        <v>126.276</v>
      </c>
    </row>
    <row r="59" spans="1:6" x14ac:dyDescent="0.25">
      <c r="A59" t="str">
        <f t="shared" si="11"/>
        <v>Andy Schwerin</v>
      </c>
      <c r="C59">
        <v>0.77</v>
      </c>
      <c r="D59" t="s">
        <v>26</v>
      </c>
      <c r="E59">
        <f t="shared" si="16"/>
        <v>619</v>
      </c>
      <c r="F59">
        <f t="shared" si="1"/>
        <v>476.63</v>
      </c>
    </row>
    <row r="60" spans="1:6" x14ac:dyDescent="0.25">
      <c r="A60" t="str">
        <f t="shared" si="11"/>
        <v>Andy Schwerin</v>
      </c>
      <c r="C60">
        <v>2.1999999999999999E-2</v>
      </c>
      <c r="D60" t="s">
        <v>36</v>
      </c>
      <c r="E60">
        <f t="shared" si="16"/>
        <v>619</v>
      </c>
      <c r="F60">
        <f t="shared" si="1"/>
        <v>13.617999999999999</v>
      </c>
    </row>
    <row r="61" spans="1:6" x14ac:dyDescent="0.25">
      <c r="A61" t="str">
        <f t="shared" si="11"/>
        <v>Andy Schwerin</v>
      </c>
      <c r="C61">
        <v>2E-3</v>
      </c>
      <c r="D61" t="s">
        <v>22</v>
      </c>
      <c r="E61">
        <f t="shared" si="16"/>
        <v>619</v>
      </c>
      <c r="F61">
        <f t="shared" si="1"/>
        <v>1.238</v>
      </c>
    </row>
    <row r="62" spans="1:6" x14ac:dyDescent="0.25">
      <c r="A62" t="str">
        <f t="shared" si="11"/>
        <v>Andy Schwerin</v>
      </c>
      <c r="E62">
        <f t="shared" si="16"/>
        <v>619</v>
      </c>
      <c r="F62">
        <f t="shared" si="1"/>
        <v>0</v>
      </c>
    </row>
    <row r="63" spans="1:6" x14ac:dyDescent="0.25">
      <c r="A63" t="str">
        <f t="shared" si="11"/>
        <v>Andy Schwerin</v>
      </c>
      <c r="B63" t="s">
        <v>37</v>
      </c>
      <c r="E63">
        <v>36</v>
      </c>
      <c r="F63">
        <f t="shared" si="1"/>
        <v>0</v>
      </c>
    </row>
    <row r="64" spans="1:6" x14ac:dyDescent="0.25">
      <c r="A64" t="str">
        <f t="shared" si="11"/>
        <v>Andy Schwerin</v>
      </c>
      <c r="E64">
        <f t="shared" ref="E64:E67" si="17">E63</f>
        <v>36</v>
      </c>
      <c r="F64">
        <f t="shared" si="1"/>
        <v>0</v>
      </c>
    </row>
    <row r="65" spans="1:6" x14ac:dyDescent="0.25">
      <c r="A65" t="str">
        <f t="shared" si="11"/>
        <v>Andy Schwerin</v>
      </c>
      <c r="C65">
        <v>0.45500000000000002</v>
      </c>
      <c r="D65" t="s">
        <v>26</v>
      </c>
      <c r="E65">
        <f t="shared" si="17"/>
        <v>36</v>
      </c>
      <c r="F65">
        <f t="shared" si="1"/>
        <v>16.38</v>
      </c>
    </row>
    <row r="66" spans="1:6" x14ac:dyDescent="0.25">
      <c r="A66" t="str">
        <f t="shared" si="11"/>
        <v>Andy Schwerin</v>
      </c>
      <c r="C66">
        <v>0.54400000000000004</v>
      </c>
      <c r="D66" t="s">
        <v>38</v>
      </c>
      <c r="E66">
        <f t="shared" si="17"/>
        <v>36</v>
      </c>
      <c r="F66">
        <f t="shared" si="1"/>
        <v>19.584000000000003</v>
      </c>
    </row>
    <row r="67" spans="1:6" x14ac:dyDescent="0.25">
      <c r="A67" t="s">
        <v>446</v>
      </c>
      <c r="E67">
        <f t="shared" si="17"/>
        <v>36</v>
      </c>
      <c r="F67">
        <f t="shared" ref="F67:F130" si="18">E67*C67</f>
        <v>0</v>
      </c>
    </row>
    <row r="68" spans="1:6" x14ac:dyDescent="0.25">
      <c r="A68" t="str">
        <f t="shared" ref="A68:A70" si="19">A67</f>
        <v>Asya Kamsky</v>
      </c>
      <c r="B68" t="s">
        <v>41</v>
      </c>
      <c r="E68">
        <v>2</v>
      </c>
      <c r="F68">
        <f t="shared" si="18"/>
        <v>0</v>
      </c>
    </row>
    <row r="69" spans="1:6" x14ac:dyDescent="0.25">
      <c r="A69" t="str">
        <f t="shared" si="19"/>
        <v>Asya Kamsky</v>
      </c>
      <c r="E69">
        <f t="shared" ref="E69:E71" si="20">E68</f>
        <v>2</v>
      </c>
      <c r="F69">
        <f t="shared" si="18"/>
        <v>0</v>
      </c>
    </row>
    <row r="70" spans="1:6" x14ac:dyDescent="0.25">
      <c r="A70" t="str">
        <f t="shared" si="19"/>
        <v>Asya Kamsky</v>
      </c>
      <c r="C70">
        <v>1</v>
      </c>
      <c r="D70" t="s">
        <v>14</v>
      </c>
      <c r="E70">
        <f t="shared" si="20"/>
        <v>2</v>
      </c>
      <c r="F70">
        <f t="shared" si="18"/>
        <v>2</v>
      </c>
    </row>
    <row r="71" spans="1:6" x14ac:dyDescent="0.25">
      <c r="A71" t="s">
        <v>447</v>
      </c>
      <c r="E71">
        <f t="shared" si="20"/>
        <v>2</v>
      </c>
      <c r="F71">
        <f t="shared" si="18"/>
        <v>0</v>
      </c>
    </row>
    <row r="72" spans="1:6" x14ac:dyDescent="0.25">
      <c r="A72" t="str">
        <f t="shared" ref="A72:A103" si="21">A71</f>
        <v>Benety Goh</v>
      </c>
      <c r="B72" t="s">
        <v>44</v>
      </c>
      <c r="E72">
        <v>12</v>
      </c>
      <c r="F72">
        <f t="shared" si="18"/>
        <v>0</v>
      </c>
    </row>
    <row r="73" spans="1:6" x14ac:dyDescent="0.25">
      <c r="A73" t="str">
        <f t="shared" si="21"/>
        <v>Benety Goh</v>
      </c>
      <c r="E73">
        <f t="shared" ref="E73:E75" si="22">E72</f>
        <v>12</v>
      </c>
      <c r="F73">
        <f t="shared" si="18"/>
        <v>0</v>
      </c>
    </row>
    <row r="74" spans="1:6" x14ac:dyDescent="0.25">
      <c r="A74" t="str">
        <f t="shared" si="21"/>
        <v>Benety Goh</v>
      </c>
      <c r="C74">
        <v>1</v>
      </c>
      <c r="D74" t="s">
        <v>45</v>
      </c>
      <c r="E74">
        <f t="shared" si="22"/>
        <v>12</v>
      </c>
      <c r="F74">
        <f t="shared" si="18"/>
        <v>12</v>
      </c>
    </row>
    <row r="75" spans="1:6" x14ac:dyDescent="0.25">
      <c r="A75" t="str">
        <f t="shared" si="21"/>
        <v>Benety Goh</v>
      </c>
      <c r="E75">
        <f t="shared" si="22"/>
        <v>12</v>
      </c>
      <c r="F75">
        <f t="shared" si="18"/>
        <v>0</v>
      </c>
    </row>
    <row r="76" spans="1:6" x14ac:dyDescent="0.25">
      <c r="A76" t="str">
        <f t="shared" si="21"/>
        <v>Benety Goh</v>
      </c>
      <c r="B76" t="s">
        <v>46</v>
      </c>
      <c r="E76">
        <v>102</v>
      </c>
      <c r="F76">
        <f t="shared" si="18"/>
        <v>0</v>
      </c>
    </row>
    <row r="77" spans="1:6" x14ac:dyDescent="0.25">
      <c r="A77" t="str">
        <f t="shared" si="21"/>
        <v>Benety Goh</v>
      </c>
      <c r="E77">
        <f t="shared" ref="E77:E80" si="23">E76</f>
        <v>102</v>
      </c>
      <c r="F77">
        <f t="shared" si="18"/>
        <v>0</v>
      </c>
    </row>
    <row r="78" spans="1:6" x14ac:dyDescent="0.25">
      <c r="A78" t="str">
        <f t="shared" si="21"/>
        <v>Benety Goh</v>
      </c>
      <c r="C78">
        <v>0.5</v>
      </c>
      <c r="D78" t="s">
        <v>10</v>
      </c>
      <c r="E78">
        <f t="shared" si="23"/>
        <v>102</v>
      </c>
      <c r="F78">
        <f t="shared" si="18"/>
        <v>51</v>
      </c>
    </row>
    <row r="79" spans="1:6" x14ac:dyDescent="0.25">
      <c r="A79" t="str">
        <f t="shared" si="21"/>
        <v>Benety Goh</v>
      </c>
      <c r="C79">
        <v>0.5</v>
      </c>
      <c r="D79" t="s">
        <v>25</v>
      </c>
      <c r="E79">
        <f t="shared" si="23"/>
        <v>102</v>
      </c>
      <c r="F79">
        <f t="shared" si="18"/>
        <v>51</v>
      </c>
    </row>
    <row r="80" spans="1:6" x14ac:dyDescent="0.25">
      <c r="A80" t="str">
        <f t="shared" si="21"/>
        <v>Benety Goh</v>
      </c>
      <c r="E80">
        <f t="shared" si="23"/>
        <v>102</v>
      </c>
      <c r="F80">
        <f t="shared" si="18"/>
        <v>0</v>
      </c>
    </row>
    <row r="81" spans="1:6" x14ac:dyDescent="0.25">
      <c r="A81" t="str">
        <f t="shared" si="21"/>
        <v>Benety Goh</v>
      </c>
      <c r="B81" t="s">
        <v>47</v>
      </c>
      <c r="E81">
        <v>39</v>
      </c>
      <c r="F81">
        <f t="shared" si="18"/>
        <v>0</v>
      </c>
    </row>
    <row r="82" spans="1:6" x14ac:dyDescent="0.25">
      <c r="A82" t="str">
        <f t="shared" si="21"/>
        <v>Benety Goh</v>
      </c>
      <c r="E82">
        <f t="shared" ref="E82:E87" si="24">E81</f>
        <v>39</v>
      </c>
      <c r="F82">
        <f t="shared" si="18"/>
        <v>0</v>
      </c>
    </row>
    <row r="83" spans="1:6" x14ac:dyDescent="0.25">
      <c r="A83" t="str">
        <f t="shared" si="21"/>
        <v>Benety Goh</v>
      </c>
      <c r="C83">
        <v>0.32500000000000001</v>
      </c>
      <c r="D83" t="s">
        <v>10</v>
      </c>
      <c r="E83">
        <f t="shared" si="24"/>
        <v>39</v>
      </c>
      <c r="F83">
        <f t="shared" si="18"/>
        <v>12.675000000000001</v>
      </c>
    </row>
    <row r="84" spans="1:6" x14ac:dyDescent="0.25">
      <c r="A84" t="str">
        <f t="shared" si="21"/>
        <v>Benety Goh</v>
      </c>
      <c r="C84">
        <v>0.32500000000000001</v>
      </c>
      <c r="D84" t="s">
        <v>25</v>
      </c>
      <c r="E84">
        <f t="shared" si="24"/>
        <v>39</v>
      </c>
      <c r="F84">
        <f t="shared" si="18"/>
        <v>12.675000000000001</v>
      </c>
    </row>
    <row r="85" spans="1:6" x14ac:dyDescent="0.25">
      <c r="A85" t="str">
        <f t="shared" si="21"/>
        <v>Benety Goh</v>
      </c>
      <c r="C85">
        <v>0.254</v>
      </c>
      <c r="D85" t="s">
        <v>38</v>
      </c>
      <c r="E85">
        <f t="shared" si="24"/>
        <v>39</v>
      </c>
      <c r="F85">
        <f t="shared" si="18"/>
        <v>9.9060000000000006</v>
      </c>
    </row>
    <row r="86" spans="1:6" x14ac:dyDescent="0.25">
      <c r="A86" t="str">
        <f t="shared" si="21"/>
        <v>Benety Goh</v>
      </c>
      <c r="C86">
        <v>9.4E-2</v>
      </c>
      <c r="D86" t="s">
        <v>36</v>
      </c>
      <c r="E86">
        <f t="shared" si="24"/>
        <v>39</v>
      </c>
      <c r="F86">
        <f t="shared" si="18"/>
        <v>3.6659999999999999</v>
      </c>
    </row>
    <row r="87" spans="1:6" x14ac:dyDescent="0.25">
      <c r="A87" t="str">
        <f t="shared" si="21"/>
        <v>Benety Goh</v>
      </c>
      <c r="E87">
        <f t="shared" si="24"/>
        <v>39</v>
      </c>
      <c r="F87">
        <f t="shared" si="18"/>
        <v>0</v>
      </c>
    </row>
    <row r="88" spans="1:6" x14ac:dyDescent="0.25">
      <c r="A88" t="str">
        <f t="shared" si="21"/>
        <v>Benety Goh</v>
      </c>
      <c r="B88" t="s">
        <v>48</v>
      </c>
      <c r="E88">
        <v>29</v>
      </c>
      <c r="F88">
        <f t="shared" si="18"/>
        <v>0</v>
      </c>
    </row>
    <row r="89" spans="1:6" x14ac:dyDescent="0.25">
      <c r="A89" t="str">
        <f t="shared" si="21"/>
        <v>Benety Goh</v>
      </c>
      <c r="E89">
        <f t="shared" ref="E89:E93" si="25">E88</f>
        <v>29</v>
      </c>
      <c r="F89">
        <f t="shared" si="18"/>
        <v>0</v>
      </c>
    </row>
    <row r="90" spans="1:6" x14ac:dyDescent="0.25">
      <c r="A90" t="str">
        <f t="shared" si="21"/>
        <v>Benety Goh</v>
      </c>
      <c r="C90">
        <v>0.21</v>
      </c>
      <c r="D90" t="s">
        <v>10</v>
      </c>
      <c r="E90">
        <f t="shared" si="25"/>
        <v>29</v>
      </c>
      <c r="F90">
        <f t="shared" si="18"/>
        <v>6.09</v>
      </c>
    </row>
    <row r="91" spans="1:6" x14ac:dyDescent="0.25">
      <c r="A91" t="str">
        <f t="shared" si="21"/>
        <v>Benety Goh</v>
      </c>
      <c r="C91">
        <v>0.21</v>
      </c>
      <c r="D91" t="s">
        <v>25</v>
      </c>
      <c r="E91">
        <f t="shared" si="25"/>
        <v>29</v>
      </c>
      <c r="F91">
        <f t="shared" si="18"/>
        <v>6.09</v>
      </c>
    </row>
    <row r="92" spans="1:6" x14ac:dyDescent="0.25">
      <c r="A92" t="str">
        <f t="shared" si="21"/>
        <v>Benety Goh</v>
      </c>
      <c r="C92">
        <v>0.57799999999999996</v>
      </c>
      <c r="D92" t="s">
        <v>36</v>
      </c>
      <c r="E92">
        <f t="shared" si="25"/>
        <v>29</v>
      </c>
      <c r="F92">
        <f t="shared" si="18"/>
        <v>16.762</v>
      </c>
    </row>
    <row r="93" spans="1:6" x14ac:dyDescent="0.25">
      <c r="A93" t="str">
        <f t="shared" si="21"/>
        <v>Benety Goh</v>
      </c>
      <c r="E93">
        <f t="shared" si="25"/>
        <v>29</v>
      </c>
      <c r="F93">
        <f t="shared" si="18"/>
        <v>0</v>
      </c>
    </row>
    <row r="94" spans="1:6" x14ac:dyDescent="0.25">
      <c r="A94" t="str">
        <f t="shared" si="21"/>
        <v>Benety Goh</v>
      </c>
      <c r="B94" t="s">
        <v>49</v>
      </c>
      <c r="E94">
        <v>1</v>
      </c>
      <c r="F94">
        <f t="shared" si="18"/>
        <v>0</v>
      </c>
    </row>
    <row r="95" spans="1:6" x14ac:dyDescent="0.25">
      <c r="A95" t="str">
        <f t="shared" si="21"/>
        <v>Benety Goh</v>
      </c>
      <c r="E95">
        <f t="shared" ref="E95:E97" si="26">E94</f>
        <v>1</v>
      </c>
      <c r="F95">
        <f t="shared" si="18"/>
        <v>0</v>
      </c>
    </row>
    <row r="96" spans="1:6" x14ac:dyDescent="0.25">
      <c r="A96" t="str">
        <f t="shared" si="21"/>
        <v>Benety Goh</v>
      </c>
      <c r="C96">
        <v>1</v>
      </c>
      <c r="D96" t="s">
        <v>14</v>
      </c>
      <c r="E96">
        <f t="shared" si="26"/>
        <v>1</v>
      </c>
      <c r="F96">
        <f t="shared" si="18"/>
        <v>1</v>
      </c>
    </row>
    <row r="97" spans="1:6" x14ac:dyDescent="0.25">
      <c r="A97" t="str">
        <f t="shared" si="21"/>
        <v>Benety Goh</v>
      </c>
      <c r="E97">
        <f t="shared" si="26"/>
        <v>1</v>
      </c>
      <c r="F97">
        <f t="shared" si="18"/>
        <v>0</v>
      </c>
    </row>
    <row r="98" spans="1:6" x14ac:dyDescent="0.25">
      <c r="A98" t="str">
        <f t="shared" si="21"/>
        <v>Benety Goh</v>
      </c>
      <c r="B98" t="s">
        <v>50</v>
      </c>
      <c r="E98">
        <v>16</v>
      </c>
      <c r="F98">
        <f t="shared" si="18"/>
        <v>0</v>
      </c>
    </row>
    <row r="99" spans="1:6" x14ac:dyDescent="0.25">
      <c r="A99" t="str">
        <f t="shared" si="21"/>
        <v>Benety Goh</v>
      </c>
      <c r="E99">
        <f t="shared" ref="E99:E101" si="27">E98</f>
        <v>16</v>
      </c>
      <c r="F99">
        <f t="shared" si="18"/>
        <v>0</v>
      </c>
    </row>
    <row r="100" spans="1:6" x14ac:dyDescent="0.25">
      <c r="A100" t="str">
        <f t="shared" si="21"/>
        <v>Benety Goh</v>
      </c>
      <c r="C100">
        <v>1</v>
      </c>
      <c r="D100" t="s">
        <v>45</v>
      </c>
      <c r="E100">
        <f t="shared" si="27"/>
        <v>16</v>
      </c>
      <c r="F100">
        <f t="shared" si="18"/>
        <v>16</v>
      </c>
    </row>
    <row r="101" spans="1:6" x14ac:dyDescent="0.25">
      <c r="A101" t="str">
        <f t="shared" si="21"/>
        <v>Benety Goh</v>
      </c>
      <c r="E101">
        <f t="shared" si="27"/>
        <v>16</v>
      </c>
      <c r="F101">
        <f t="shared" si="18"/>
        <v>0</v>
      </c>
    </row>
    <row r="102" spans="1:6" x14ac:dyDescent="0.25">
      <c r="A102" t="str">
        <f t="shared" si="21"/>
        <v>Benety Goh</v>
      </c>
      <c r="B102" t="s">
        <v>51</v>
      </c>
      <c r="E102">
        <v>32</v>
      </c>
      <c r="F102">
        <f t="shared" si="18"/>
        <v>0</v>
      </c>
    </row>
    <row r="103" spans="1:6" x14ac:dyDescent="0.25">
      <c r="A103" t="str">
        <f t="shared" si="21"/>
        <v>Benety Goh</v>
      </c>
      <c r="E103">
        <f t="shared" ref="E103:E105" si="28">E102</f>
        <v>32</v>
      </c>
      <c r="F103">
        <f t="shared" si="18"/>
        <v>0</v>
      </c>
    </row>
    <row r="104" spans="1:6" x14ac:dyDescent="0.25">
      <c r="A104" t="str">
        <f t="shared" ref="A104:A135" si="29">A103</f>
        <v>Benety Goh</v>
      </c>
      <c r="C104">
        <v>1</v>
      </c>
      <c r="D104" t="s">
        <v>45</v>
      </c>
      <c r="E104">
        <f t="shared" si="28"/>
        <v>32</v>
      </c>
      <c r="F104">
        <f t="shared" si="18"/>
        <v>32</v>
      </c>
    </row>
    <row r="105" spans="1:6" x14ac:dyDescent="0.25">
      <c r="A105" t="str">
        <f t="shared" si="29"/>
        <v>Benety Goh</v>
      </c>
      <c r="E105">
        <f t="shared" si="28"/>
        <v>32</v>
      </c>
      <c r="F105">
        <f t="shared" si="18"/>
        <v>0</v>
      </c>
    </row>
    <row r="106" spans="1:6" x14ac:dyDescent="0.25">
      <c r="A106" t="str">
        <f t="shared" si="29"/>
        <v>Benety Goh</v>
      </c>
      <c r="B106" t="s">
        <v>52</v>
      </c>
      <c r="E106">
        <v>54</v>
      </c>
      <c r="F106">
        <f t="shared" si="18"/>
        <v>0</v>
      </c>
    </row>
    <row r="107" spans="1:6" x14ac:dyDescent="0.25">
      <c r="A107" t="str">
        <f t="shared" si="29"/>
        <v>Benety Goh</v>
      </c>
      <c r="E107">
        <f t="shared" ref="E107:E109" si="30">E106</f>
        <v>54</v>
      </c>
      <c r="F107">
        <f t="shared" si="18"/>
        <v>0</v>
      </c>
    </row>
    <row r="108" spans="1:6" x14ac:dyDescent="0.25">
      <c r="A108" t="str">
        <f t="shared" si="29"/>
        <v>Benety Goh</v>
      </c>
      <c r="C108">
        <v>1</v>
      </c>
      <c r="D108" t="s">
        <v>38</v>
      </c>
      <c r="E108">
        <f t="shared" si="30"/>
        <v>54</v>
      </c>
      <c r="F108">
        <f t="shared" si="18"/>
        <v>54</v>
      </c>
    </row>
    <row r="109" spans="1:6" x14ac:dyDescent="0.25">
      <c r="A109" t="str">
        <f t="shared" si="29"/>
        <v>Benety Goh</v>
      </c>
      <c r="E109">
        <f t="shared" si="30"/>
        <v>54</v>
      </c>
      <c r="F109">
        <f t="shared" si="18"/>
        <v>0</v>
      </c>
    </row>
    <row r="110" spans="1:6" x14ac:dyDescent="0.25">
      <c r="A110" t="str">
        <f t="shared" si="29"/>
        <v>Benety Goh</v>
      </c>
      <c r="B110" t="s">
        <v>53</v>
      </c>
      <c r="E110">
        <v>214</v>
      </c>
      <c r="F110">
        <f t="shared" si="18"/>
        <v>0</v>
      </c>
    </row>
    <row r="111" spans="1:6" x14ac:dyDescent="0.25">
      <c r="A111" t="str">
        <f t="shared" si="29"/>
        <v>Benety Goh</v>
      </c>
      <c r="E111">
        <f t="shared" ref="E111:E113" si="31">E110</f>
        <v>214</v>
      </c>
      <c r="F111">
        <f t="shared" si="18"/>
        <v>0</v>
      </c>
    </row>
    <row r="112" spans="1:6" x14ac:dyDescent="0.25">
      <c r="A112" t="str">
        <f t="shared" si="29"/>
        <v>Benety Goh</v>
      </c>
      <c r="C112">
        <v>1</v>
      </c>
      <c r="D112" t="s">
        <v>38</v>
      </c>
      <c r="E112">
        <f t="shared" si="31"/>
        <v>214</v>
      </c>
      <c r="F112">
        <f t="shared" si="18"/>
        <v>214</v>
      </c>
    </row>
    <row r="113" spans="1:6" x14ac:dyDescent="0.25">
      <c r="A113" t="str">
        <f t="shared" si="29"/>
        <v>Benety Goh</v>
      </c>
      <c r="E113">
        <f t="shared" si="31"/>
        <v>214</v>
      </c>
      <c r="F113">
        <f t="shared" si="18"/>
        <v>0</v>
      </c>
    </row>
    <row r="114" spans="1:6" x14ac:dyDescent="0.25">
      <c r="A114" t="str">
        <f t="shared" si="29"/>
        <v>Benety Goh</v>
      </c>
      <c r="B114" t="s">
        <v>54</v>
      </c>
      <c r="E114">
        <v>63</v>
      </c>
      <c r="F114">
        <f t="shared" si="18"/>
        <v>0</v>
      </c>
    </row>
    <row r="115" spans="1:6" x14ac:dyDescent="0.25">
      <c r="A115" t="str">
        <f t="shared" si="29"/>
        <v>Benety Goh</v>
      </c>
      <c r="E115">
        <f t="shared" ref="E115:E117" si="32">E114</f>
        <v>63</v>
      </c>
      <c r="F115">
        <f t="shared" si="18"/>
        <v>0</v>
      </c>
    </row>
    <row r="116" spans="1:6" x14ac:dyDescent="0.25">
      <c r="A116" t="str">
        <f t="shared" si="29"/>
        <v>Benety Goh</v>
      </c>
      <c r="C116">
        <v>1</v>
      </c>
      <c r="D116" t="s">
        <v>55</v>
      </c>
      <c r="E116">
        <f t="shared" si="32"/>
        <v>63</v>
      </c>
      <c r="F116">
        <f t="shared" si="18"/>
        <v>63</v>
      </c>
    </row>
    <row r="117" spans="1:6" x14ac:dyDescent="0.25">
      <c r="A117" t="str">
        <f t="shared" si="29"/>
        <v>Benety Goh</v>
      </c>
      <c r="E117">
        <f t="shared" si="32"/>
        <v>63</v>
      </c>
      <c r="F117">
        <f t="shared" si="18"/>
        <v>0</v>
      </c>
    </row>
    <row r="118" spans="1:6" x14ac:dyDescent="0.25">
      <c r="A118" t="str">
        <f t="shared" si="29"/>
        <v>Benety Goh</v>
      </c>
      <c r="B118" t="s">
        <v>56</v>
      </c>
      <c r="E118">
        <v>66</v>
      </c>
      <c r="F118">
        <f t="shared" si="18"/>
        <v>0</v>
      </c>
    </row>
    <row r="119" spans="1:6" x14ac:dyDescent="0.25">
      <c r="A119" t="str">
        <f t="shared" si="29"/>
        <v>Benety Goh</v>
      </c>
      <c r="E119">
        <f t="shared" ref="E119:E122" si="33">E118</f>
        <v>66</v>
      </c>
      <c r="F119">
        <f t="shared" si="18"/>
        <v>0</v>
      </c>
    </row>
    <row r="120" spans="1:6" x14ac:dyDescent="0.25">
      <c r="A120" t="str">
        <f t="shared" si="29"/>
        <v>Benety Goh</v>
      </c>
      <c r="C120">
        <v>0.64900000000000002</v>
      </c>
      <c r="D120" t="s">
        <v>57</v>
      </c>
      <c r="E120">
        <f t="shared" si="33"/>
        <v>66</v>
      </c>
      <c r="F120">
        <f t="shared" si="18"/>
        <v>42.834000000000003</v>
      </c>
    </row>
    <row r="121" spans="1:6" x14ac:dyDescent="0.25">
      <c r="A121" t="str">
        <f t="shared" si="29"/>
        <v>Benety Goh</v>
      </c>
      <c r="C121">
        <v>0.35</v>
      </c>
      <c r="D121" t="s">
        <v>55</v>
      </c>
      <c r="E121">
        <f t="shared" si="33"/>
        <v>66</v>
      </c>
      <c r="F121">
        <f t="shared" si="18"/>
        <v>23.099999999999998</v>
      </c>
    </row>
    <row r="122" spans="1:6" x14ac:dyDescent="0.25">
      <c r="A122" t="str">
        <f t="shared" si="29"/>
        <v>Benety Goh</v>
      </c>
      <c r="E122">
        <f t="shared" si="33"/>
        <v>66</v>
      </c>
      <c r="F122">
        <f t="shared" si="18"/>
        <v>0</v>
      </c>
    </row>
    <row r="123" spans="1:6" x14ac:dyDescent="0.25">
      <c r="A123" t="str">
        <f t="shared" si="29"/>
        <v>Benety Goh</v>
      </c>
      <c r="B123" t="s">
        <v>58</v>
      </c>
      <c r="E123">
        <v>30</v>
      </c>
      <c r="F123">
        <f t="shared" si="18"/>
        <v>0</v>
      </c>
    </row>
    <row r="124" spans="1:6" x14ac:dyDescent="0.25">
      <c r="A124" t="str">
        <f t="shared" si="29"/>
        <v>Benety Goh</v>
      </c>
      <c r="E124">
        <f t="shared" ref="E124:E126" si="34">E123</f>
        <v>30</v>
      </c>
      <c r="F124">
        <f t="shared" si="18"/>
        <v>0</v>
      </c>
    </row>
    <row r="125" spans="1:6" x14ac:dyDescent="0.25">
      <c r="A125" t="str">
        <f t="shared" si="29"/>
        <v>Benety Goh</v>
      </c>
      <c r="C125">
        <v>1</v>
      </c>
      <c r="D125" t="s">
        <v>38</v>
      </c>
      <c r="E125">
        <f t="shared" si="34"/>
        <v>30</v>
      </c>
      <c r="F125">
        <f t="shared" si="18"/>
        <v>30</v>
      </c>
    </row>
    <row r="126" spans="1:6" x14ac:dyDescent="0.25">
      <c r="A126" t="str">
        <f t="shared" si="29"/>
        <v>Benety Goh</v>
      </c>
      <c r="E126">
        <f t="shared" si="34"/>
        <v>30</v>
      </c>
      <c r="F126">
        <f t="shared" si="18"/>
        <v>0</v>
      </c>
    </row>
    <row r="127" spans="1:6" x14ac:dyDescent="0.25">
      <c r="A127" t="str">
        <f t="shared" si="29"/>
        <v>Benety Goh</v>
      </c>
      <c r="B127" t="s">
        <v>59</v>
      </c>
      <c r="E127">
        <v>97</v>
      </c>
      <c r="F127">
        <f t="shared" si="18"/>
        <v>0</v>
      </c>
    </row>
    <row r="128" spans="1:6" x14ac:dyDescent="0.25">
      <c r="A128" t="str">
        <f t="shared" si="29"/>
        <v>Benety Goh</v>
      </c>
      <c r="E128">
        <f t="shared" ref="E128:E132" si="35">E127</f>
        <v>97</v>
      </c>
      <c r="F128">
        <f t="shared" si="18"/>
        <v>0</v>
      </c>
    </row>
    <row r="129" spans="1:6" x14ac:dyDescent="0.25">
      <c r="A129" t="str">
        <f t="shared" si="29"/>
        <v>Benety Goh</v>
      </c>
      <c r="C129">
        <v>0.16</v>
      </c>
      <c r="D129" t="s">
        <v>10</v>
      </c>
      <c r="E129">
        <f t="shared" si="35"/>
        <v>97</v>
      </c>
      <c r="F129">
        <f t="shared" si="18"/>
        <v>15.52</v>
      </c>
    </row>
    <row r="130" spans="1:6" x14ac:dyDescent="0.25">
      <c r="A130" t="str">
        <f t="shared" si="29"/>
        <v>Benety Goh</v>
      </c>
      <c r="C130">
        <v>0.16</v>
      </c>
      <c r="D130" t="s">
        <v>25</v>
      </c>
      <c r="E130">
        <f t="shared" si="35"/>
        <v>97</v>
      </c>
      <c r="F130">
        <f t="shared" si="18"/>
        <v>15.52</v>
      </c>
    </row>
    <row r="131" spans="1:6" x14ac:dyDescent="0.25">
      <c r="A131" t="str">
        <f t="shared" si="29"/>
        <v>Benety Goh</v>
      </c>
      <c r="C131">
        <v>0.67900000000000005</v>
      </c>
      <c r="D131" t="s">
        <v>38</v>
      </c>
      <c r="E131">
        <f t="shared" si="35"/>
        <v>97</v>
      </c>
      <c r="F131">
        <f t="shared" ref="F131:F194" si="36">E131*C131</f>
        <v>65.863</v>
      </c>
    </row>
    <row r="132" spans="1:6" x14ac:dyDescent="0.25">
      <c r="A132" t="str">
        <f t="shared" si="29"/>
        <v>Benety Goh</v>
      </c>
      <c r="E132">
        <f t="shared" si="35"/>
        <v>97</v>
      </c>
      <c r="F132">
        <f t="shared" si="36"/>
        <v>0</v>
      </c>
    </row>
    <row r="133" spans="1:6" x14ac:dyDescent="0.25">
      <c r="A133" t="str">
        <f t="shared" si="29"/>
        <v>Benety Goh</v>
      </c>
      <c r="B133" t="s">
        <v>60</v>
      </c>
      <c r="E133">
        <v>20</v>
      </c>
      <c r="F133">
        <f t="shared" si="36"/>
        <v>0</v>
      </c>
    </row>
    <row r="134" spans="1:6" x14ac:dyDescent="0.25">
      <c r="A134" t="str">
        <f t="shared" si="29"/>
        <v>Benety Goh</v>
      </c>
      <c r="E134">
        <f t="shared" ref="E134:E138" si="37">E133</f>
        <v>20</v>
      </c>
      <c r="F134">
        <f t="shared" si="36"/>
        <v>0</v>
      </c>
    </row>
    <row r="135" spans="1:6" x14ac:dyDescent="0.25">
      <c r="A135" t="str">
        <f t="shared" si="29"/>
        <v>Benety Goh</v>
      </c>
      <c r="C135">
        <v>0.254</v>
      </c>
      <c r="D135" t="s">
        <v>10</v>
      </c>
      <c r="E135">
        <f t="shared" si="37"/>
        <v>20</v>
      </c>
      <c r="F135">
        <f t="shared" si="36"/>
        <v>5.08</v>
      </c>
    </row>
    <row r="136" spans="1:6" x14ac:dyDescent="0.25">
      <c r="A136" t="str">
        <f t="shared" ref="A136:A170" si="38">A135</f>
        <v>Benety Goh</v>
      </c>
      <c r="C136">
        <v>0.254</v>
      </c>
      <c r="D136" t="s">
        <v>25</v>
      </c>
      <c r="E136">
        <f t="shared" si="37"/>
        <v>20</v>
      </c>
      <c r="F136">
        <f t="shared" si="36"/>
        <v>5.08</v>
      </c>
    </row>
    <row r="137" spans="1:6" x14ac:dyDescent="0.25">
      <c r="A137" t="str">
        <f t="shared" si="38"/>
        <v>Benety Goh</v>
      </c>
      <c r="C137">
        <v>0.49099999999999999</v>
      </c>
      <c r="D137" t="s">
        <v>38</v>
      </c>
      <c r="E137">
        <f t="shared" si="37"/>
        <v>20</v>
      </c>
      <c r="F137">
        <f t="shared" si="36"/>
        <v>9.82</v>
      </c>
    </row>
    <row r="138" spans="1:6" x14ac:dyDescent="0.25">
      <c r="A138" t="str">
        <f t="shared" si="38"/>
        <v>Benety Goh</v>
      </c>
      <c r="E138">
        <f t="shared" si="37"/>
        <v>20</v>
      </c>
      <c r="F138">
        <f t="shared" si="36"/>
        <v>0</v>
      </c>
    </row>
    <row r="139" spans="1:6" x14ac:dyDescent="0.25">
      <c r="A139" t="str">
        <f t="shared" si="38"/>
        <v>Benety Goh</v>
      </c>
      <c r="B139" t="s">
        <v>61</v>
      </c>
      <c r="E139">
        <v>12</v>
      </c>
      <c r="F139">
        <f t="shared" si="36"/>
        <v>0</v>
      </c>
    </row>
    <row r="140" spans="1:6" x14ac:dyDescent="0.25">
      <c r="A140" t="str">
        <f t="shared" si="38"/>
        <v>Benety Goh</v>
      </c>
      <c r="E140">
        <f t="shared" ref="E140:E142" si="39">E139</f>
        <v>12</v>
      </c>
      <c r="F140">
        <f t="shared" si="36"/>
        <v>0</v>
      </c>
    </row>
    <row r="141" spans="1:6" x14ac:dyDescent="0.25">
      <c r="A141" t="str">
        <f t="shared" si="38"/>
        <v>Benety Goh</v>
      </c>
      <c r="C141">
        <v>1</v>
      </c>
      <c r="D141" t="s">
        <v>38</v>
      </c>
      <c r="E141">
        <f t="shared" si="39"/>
        <v>12</v>
      </c>
      <c r="F141">
        <f t="shared" si="36"/>
        <v>12</v>
      </c>
    </row>
    <row r="142" spans="1:6" x14ac:dyDescent="0.25">
      <c r="A142" t="str">
        <f t="shared" si="38"/>
        <v>Benety Goh</v>
      </c>
      <c r="E142">
        <f t="shared" si="39"/>
        <v>12</v>
      </c>
      <c r="F142">
        <f t="shared" si="36"/>
        <v>0</v>
      </c>
    </row>
    <row r="143" spans="1:6" x14ac:dyDescent="0.25">
      <c r="A143" t="str">
        <f t="shared" si="38"/>
        <v>Benety Goh</v>
      </c>
      <c r="B143" t="s">
        <v>62</v>
      </c>
      <c r="E143">
        <v>2</v>
      </c>
      <c r="F143">
        <f t="shared" si="36"/>
        <v>0</v>
      </c>
    </row>
    <row r="144" spans="1:6" x14ac:dyDescent="0.25">
      <c r="A144" t="str">
        <f t="shared" si="38"/>
        <v>Benety Goh</v>
      </c>
      <c r="E144">
        <f t="shared" ref="E144:E146" si="40">E143</f>
        <v>2</v>
      </c>
      <c r="F144">
        <f t="shared" si="36"/>
        <v>0</v>
      </c>
    </row>
    <row r="145" spans="1:6" x14ac:dyDescent="0.25">
      <c r="A145" t="str">
        <f t="shared" si="38"/>
        <v>Benety Goh</v>
      </c>
      <c r="C145">
        <v>1</v>
      </c>
      <c r="D145" t="s">
        <v>38</v>
      </c>
      <c r="E145">
        <f t="shared" si="40"/>
        <v>2</v>
      </c>
      <c r="F145">
        <f t="shared" si="36"/>
        <v>2</v>
      </c>
    </row>
    <row r="146" spans="1:6" x14ac:dyDescent="0.25">
      <c r="A146" t="str">
        <f t="shared" si="38"/>
        <v>Benety Goh</v>
      </c>
      <c r="E146">
        <f t="shared" si="40"/>
        <v>2</v>
      </c>
      <c r="F146">
        <f t="shared" si="36"/>
        <v>0</v>
      </c>
    </row>
    <row r="147" spans="1:6" x14ac:dyDescent="0.25">
      <c r="A147" t="str">
        <f t="shared" si="38"/>
        <v>Benety Goh</v>
      </c>
      <c r="B147" t="s">
        <v>63</v>
      </c>
      <c r="E147">
        <v>11</v>
      </c>
      <c r="F147">
        <f t="shared" si="36"/>
        <v>0</v>
      </c>
    </row>
    <row r="148" spans="1:6" x14ac:dyDescent="0.25">
      <c r="A148" t="str">
        <f t="shared" si="38"/>
        <v>Benety Goh</v>
      </c>
      <c r="E148">
        <f t="shared" ref="E148:E152" si="41">E147</f>
        <v>11</v>
      </c>
      <c r="F148">
        <f t="shared" si="36"/>
        <v>0</v>
      </c>
    </row>
    <row r="149" spans="1:6" x14ac:dyDescent="0.25">
      <c r="A149" t="str">
        <f t="shared" si="38"/>
        <v>Benety Goh</v>
      </c>
      <c r="C149">
        <v>0.44800000000000001</v>
      </c>
      <c r="D149" t="s">
        <v>10</v>
      </c>
      <c r="E149">
        <f t="shared" si="41"/>
        <v>11</v>
      </c>
      <c r="F149">
        <f t="shared" si="36"/>
        <v>4.9279999999999999</v>
      </c>
    </row>
    <row r="150" spans="1:6" x14ac:dyDescent="0.25">
      <c r="A150" t="str">
        <f t="shared" si="38"/>
        <v>Benety Goh</v>
      </c>
      <c r="C150">
        <v>0.44800000000000001</v>
      </c>
      <c r="D150" t="s">
        <v>25</v>
      </c>
      <c r="E150">
        <f t="shared" si="41"/>
        <v>11</v>
      </c>
      <c r="F150">
        <f t="shared" si="36"/>
        <v>4.9279999999999999</v>
      </c>
    </row>
    <row r="151" spans="1:6" x14ac:dyDescent="0.25">
      <c r="A151" t="str">
        <f t="shared" si="38"/>
        <v>Benety Goh</v>
      </c>
      <c r="C151">
        <v>0.10199999999999999</v>
      </c>
      <c r="D151" t="s">
        <v>38</v>
      </c>
      <c r="E151">
        <f t="shared" si="41"/>
        <v>11</v>
      </c>
      <c r="F151">
        <f t="shared" si="36"/>
        <v>1.1219999999999999</v>
      </c>
    </row>
    <row r="152" spans="1:6" x14ac:dyDescent="0.25">
      <c r="A152" t="str">
        <f t="shared" si="38"/>
        <v>Benety Goh</v>
      </c>
      <c r="E152">
        <f t="shared" si="41"/>
        <v>11</v>
      </c>
      <c r="F152">
        <f t="shared" si="36"/>
        <v>0</v>
      </c>
    </row>
    <row r="153" spans="1:6" x14ac:dyDescent="0.25">
      <c r="A153" t="str">
        <f t="shared" si="38"/>
        <v>Benety Goh</v>
      </c>
      <c r="B153" t="s">
        <v>64</v>
      </c>
      <c r="E153">
        <v>287</v>
      </c>
      <c r="F153">
        <f t="shared" si="36"/>
        <v>0</v>
      </c>
    </row>
    <row r="154" spans="1:6" x14ac:dyDescent="0.25">
      <c r="A154" t="str">
        <f t="shared" si="38"/>
        <v>Benety Goh</v>
      </c>
      <c r="E154">
        <f t="shared" ref="E154:E158" si="42">E153</f>
        <v>287</v>
      </c>
      <c r="F154">
        <f t="shared" si="36"/>
        <v>0</v>
      </c>
    </row>
    <row r="155" spans="1:6" x14ac:dyDescent="0.25">
      <c r="A155" t="str">
        <f t="shared" si="38"/>
        <v>Benety Goh</v>
      </c>
      <c r="C155">
        <v>0.38100000000000001</v>
      </c>
      <c r="D155" t="s">
        <v>10</v>
      </c>
      <c r="E155">
        <f t="shared" si="42"/>
        <v>287</v>
      </c>
      <c r="F155">
        <f t="shared" si="36"/>
        <v>109.34700000000001</v>
      </c>
    </row>
    <row r="156" spans="1:6" x14ac:dyDescent="0.25">
      <c r="A156" t="str">
        <f t="shared" si="38"/>
        <v>Benety Goh</v>
      </c>
      <c r="C156">
        <v>0.35399999999999998</v>
      </c>
      <c r="D156" t="s">
        <v>25</v>
      </c>
      <c r="E156">
        <f t="shared" si="42"/>
        <v>287</v>
      </c>
      <c r="F156">
        <f t="shared" si="36"/>
        <v>101.598</v>
      </c>
    </row>
    <row r="157" spans="1:6" x14ac:dyDescent="0.25">
      <c r="A157" t="str">
        <f t="shared" si="38"/>
        <v>Benety Goh</v>
      </c>
      <c r="C157">
        <v>0.26400000000000001</v>
      </c>
      <c r="D157" t="s">
        <v>65</v>
      </c>
      <c r="E157">
        <f t="shared" si="42"/>
        <v>287</v>
      </c>
      <c r="F157">
        <f t="shared" si="36"/>
        <v>75.768000000000001</v>
      </c>
    </row>
    <row r="158" spans="1:6" x14ac:dyDescent="0.25">
      <c r="A158" t="str">
        <f t="shared" si="38"/>
        <v>Benety Goh</v>
      </c>
      <c r="E158">
        <f t="shared" si="42"/>
        <v>287</v>
      </c>
      <c r="F158">
        <f t="shared" si="36"/>
        <v>0</v>
      </c>
    </row>
    <row r="159" spans="1:6" x14ac:dyDescent="0.25">
      <c r="A159" t="str">
        <f t="shared" si="38"/>
        <v>Benety Goh</v>
      </c>
      <c r="B159" t="s">
        <v>66</v>
      </c>
      <c r="E159">
        <v>57</v>
      </c>
      <c r="F159">
        <f t="shared" si="36"/>
        <v>0</v>
      </c>
    </row>
    <row r="160" spans="1:6" x14ac:dyDescent="0.25">
      <c r="A160" t="str">
        <f t="shared" si="38"/>
        <v>Benety Goh</v>
      </c>
      <c r="E160">
        <f t="shared" ref="E160:E163" si="43">E159</f>
        <v>57</v>
      </c>
      <c r="F160">
        <f t="shared" si="36"/>
        <v>0</v>
      </c>
    </row>
    <row r="161" spans="1:6" x14ac:dyDescent="0.25">
      <c r="A161" t="str">
        <f t="shared" si="38"/>
        <v>Benety Goh</v>
      </c>
      <c r="C161">
        <v>0.79100000000000004</v>
      </c>
      <c r="D161" t="s">
        <v>25</v>
      </c>
      <c r="E161">
        <f t="shared" si="43"/>
        <v>57</v>
      </c>
      <c r="F161">
        <f t="shared" si="36"/>
        <v>45.087000000000003</v>
      </c>
    </row>
    <row r="162" spans="1:6" x14ac:dyDescent="0.25">
      <c r="A162" t="str">
        <f t="shared" si="38"/>
        <v>Benety Goh</v>
      </c>
      <c r="C162">
        <v>0.20799999999999999</v>
      </c>
      <c r="D162" t="s">
        <v>14</v>
      </c>
      <c r="E162">
        <f t="shared" si="43"/>
        <v>57</v>
      </c>
      <c r="F162">
        <f t="shared" si="36"/>
        <v>11.856</v>
      </c>
    </row>
    <row r="163" spans="1:6" x14ac:dyDescent="0.25">
      <c r="A163" t="str">
        <f t="shared" si="38"/>
        <v>Benety Goh</v>
      </c>
      <c r="E163">
        <f t="shared" si="43"/>
        <v>57</v>
      </c>
      <c r="F163">
        <f t="shared" si="36"/>
        <v>0</v>
      </c>
    </row>
    <row r="164" spans="1:6" x14ac:dyDescent="0.25">
      <c r="A164" t="str">
        <f t="shared" si="38"/>
        <v>Benety Goh</v>
      </c>
      <c r="B164" t="s">
        <v>67</v>
      </c>
      <c r="E164">
        <v>120</v>
      </c>
      <c r="F164">
        <f t="shared" si="36"/>
        <v>0</v>
      </c>
    </row>
    <row r="165" spans="1:6" x14ac:dyDescent="0.25">
      <c r="A165" t="str">
        <f t="shared" si="38"/>
        <v>Benety Goh</v>
      </c>
      <c r="E165">
        <f t="shared" ref="E165:E167" si="44">E164</f>
        <v>120</v>
      </c>
      <c r="F165">
        <f t="shared" si="36"/>
        <v>0</v>
      </c>
    </row>
    <row r="166" spans="1:6" x14ac:dyDescent="0.25">
      <c r="A166" t="str">
        <f t="shared" si="38"/>
        <v>Benety Goh</v>
      </c>
      <c r="C166">
        <v>1</v>
      </c>
      <c r="D166" t="s">
        <v>38</v>
      </c>
      <c r="E166">
        <f t="shared" si="44"/>
        <v>120</v>
      </c>
      <c r="F166">
        <f t="shared" si="36"/>
        <v>120</v>
      </c>
    </row>
    <row r="167" spans="1:6" x14ac:dyDescent="0.25">
      <c r="A167" t="str">
        <f t="shared" si="38"/>
        <v>Benety Goh</v>
      </c>
      <c r="E167">
        <f t="shared" si="44"/>
        <v>120</v>
      </c>
      <c r="F167">
        <f t="shared" si="36"/>
        <v>0</v>
      </c>
    </row>
    <row r="168" spans="1:6" x14ac:dyDescent="0.25">
      <c r="A168" t="str">
        <f t="shared" si="38"/>
        <v>Benety Goh</v>
      </c>
      <c r="B168" t="s">
        <v>68</v>
      </c>
      <c r="E168">
        <v>12</v>
      </c>
      <c r="F168">
        <f t="shared" si="36"/>
        <v>0</v>
      </c>
    </row>
    <row r="169" spans="1:6" x14ac:dyDescent="0.25">
      <c r="A169" t="str">
        <f t="shared" si="38"/>
        <v>Benety Goh</v>
      </c>
      <c r="E169">
        <f t="shared" ref="E169:E171" si="45">E168</f>
        <v>12</v>
      </c>
      <c r="F169">
        <f t="shared" si="36"/>
        <v>0</v>
      </c>
    </row>
    <row r="170" spans="1:6" x14ac:dyDescent="0.25">
      <c r="A170" t="str">
        <f t="shared" si="38"/>
        <v>Benety Goh</v>
      </c>
      <c r="C170">
        <v>1</v>
      </c>
      <c r="D170" t="s">
        <v>38</v>
      </c>
      <c r="E170">
        <f t="shared" si="45"/>
        <v>12</v>
      </c>
      <c r="F170">
        <f t="shared" si="36"/>
        <v>12</v>
      </c>
    </row>
    <row r="171" spans="1:6" x14ac:dyDescent="0.25">
      <c r="A171" t="s">
        <v>448</v>
      </c>
      <c r="E171">
        <f t="shared" si="45"/>
        <v>12</v>
      </c>
      <c r="F171">
        <f t="shared" si="36"/>
        <v>0</v>
      </c>
    </row>
    <row r="172" spans="1:6" x14ac:dyDescent="0.25">
      <c r="A172" t="str">
        <f t="shared" ref="A172:A174" si="46">A171</f>
        <v>Charlie Page</v>
      </c>
      <c r="B172" t="s">
        <v>71</v>
      </c>
      <c r="E172">
        <v>2</v>
      </c>
      <c r="F172">
        <f t="shared" si="36"/>
        <v>0</v>
      </c>
    </row>
    <row r="173" spans="1:6" x14ac:dyDescent="0.25">
      <c r="A173" t="str">
        <f t="shared" si="46"/>
        <v>Charlie Page</v>
      </c>
      <c r="E173">
        <f t="shared" ref="E173:E175" si="47">E172</f>
        <v>2</v>
      </c>
      <c r="F173">
        <f t="shared" si="36"/>
        <v>0</v>
      </c>
    </row>
    <row r="174" spans="1:6" x14ac:dyDescent="0.25">
      <c r="A174" t="str">
        <f t="shared" si="46"/>
        <v>Charlie Page</v>
      </c>
      <c r="C174">
        <v>1</v>
      </c>
      <c r="D174" t="s">
        <v>72</v>
      </c>
      <c r="E174">
        <f t="shared" si="47"/>
        <v>2</v>
      </c>
      <c r="F174">
        <f t="shared" si="36"/>
        <v>2</v>
      </c>
    </row>
    <row r="175" spans="1:6" x14ac:dyDescent="0.25">
      <c r="A175" t="s">
        <v>449</v>
      </c>
      <c r="E175">
        <f t="shared" si="47"/>
        <v>2</v>
      </c>
      <c r="F175">
        <f t="shared" si="36"/>
        <v>0</v>
      </c>
    </row>
    <row r="176" spans="1:6" x14ac:dyDescent="0.25">
      <c r="A176" t="str">
        <f t="shared" ref="A176:A219" si="48">A175</f>
        <v>Dan Pasette</v>
      </c>
      <c r="B176" t="s">
        <v>75</v>
      </c>
      <c r="E176">
        <v>107</v>
      </c>
      <c r="F176">
        <f t="shared" si="36"/>
        <v>0</v>
      </c>
    </row>
    <row r="177" spans="1:6" x14ac:dyDescent="0.25">
      <c r="A177" t="str">
        <f t="shared" si="48"/>
        <v>Dan Pasette</v>
      </c>
      <c r="E177">
        <f t="shared" ref="E177:E179" si="49">E176</f>
        <v>107</v>
      </c>
      <c r="F177">
        <f t="shared" si="36"/>
        <v>0</v>
      </c>
    </row>
    <row r="178" spans="1:6" x14ac:dyDescent="0.25">
      <c r="A178" t="str">
        <f t="shared" si="48"/>
        <v>Dan Pasette</v>
      </c>
      <c r="C178">
        <v>1</v>
      </c>
      <c r="D178" t="s">
        <v>20</v>
      </c>
      <c r="E178">
        <f t="shared" si="49"/>
        <v>107</v>
      </c>
      <c r="F178">
        <f t="shared" si="36"/>
        <v>107</v>
      </c>
    </row>
    <row r="179" spans="1:6" x14ac:dyDescent="0.25">
      <c r="A179" t="str">
        <f t="shared" si="48"/>
        <v>Dan Pasette</v>
      </c>
      <c r="E179">
        <f t="shared" si="49"/>
        <v>107</v>
      </c>
      <c r="F179">
        <f t="shared" si="36"/>
        <v>0</v>
      </c>
    </row>
    <row r="180" spans="1:6" x14ac:dyDescent="0.25">
      <c r="A180" t="str">
        <f t="shared" si="48"/>
        <v>Dan Pasette</v>
      </c>
      <c r="B180" t="s">
        <v>76</v>
      </c>
      <c r="E180">
        <v>11</v>
      </c>
      <c r="F180">
        <f t="shared" si="36"/>
        <v>0</v>
      </c>
    </row>
    <row r="181" spans="1:6" x14ac:dyDescent="0.25">
      <c r="A181" t="str">
        <f t="shared" si="48"/>
        <v>Dan Pasette</v>
      </c>
      <c r="E181">
        <f t="shared" ref="E181:E184" si="50">E180</f>
        <v>11</v>
      </c>
      <c r="F181">
        <f t="shared" si="36"/>
        <v>0</v>
      </c>
    </row>
    <row r="182" spans="1:6" x14ac:dyDescent="0.25">
      <c r="A182" t="str">
        <f t="shared" si="48"/>
        <v>Dan Pasette</v>
      </c>
      <c r="C182">
        <v>0.76400000000000001</v>
      </c>
      <c r="D182" t="s">
        <v>10</v>
      </c>
      <c r="E182">
        <f t="shared" si="50"/>
        <v>11</v>
      </c>
      <c r="F182">
        <f t="shared" si="36"/>
        <v>8.4039999999999999</v>
      </c>
    </row>
    <row r="183" spans="1:6" x14ac:dyDescent="0.25">
      <c r="A183" t="str">
        <f t="shared" si="48"/>
        <v>Dan Pasette</v>
      </c>
      <c r="C183">
        <v>0.23499999999999999</v>
      </c>
      <c r="D183" t="s">
        <v>14</v>
      </c>
      <c r="E183">
        <f t="shared" si="50"/>
        <v>11</v>
      </c>
      <c r="F183">
        <f t="shared" si="36"/>
        <v>2.585</v>
      </c>
    </row>
    <row r="184" spans="1:6" x14ac:dyDescent="0.25">
      <c r="A184" t="str">
        <f t="shared" si="48"/>
        <v>Dan Pasette</v>
      </c>
      <c r="E184">
        <f t="shared" si="50"/>
        <v>11</v>
      </c>
      <c r="F184">
        <f t="shared" si="36"/>
        <v>0</v>
      </c>
    </row>
    <row r="185" spans="1:6" x14ac:dyDescent="0.25">
      <c r="A185" t="str">
        <f t="shared" si="48"/>
        <v>Dan Pasette</v>
      </c>
      <c r="B185" t="s">
        <v>77</v>
      </c>
      <c r="E185">
        <v>4</v>
      </c>
      <c r="F185">
        <f t="shared" si="36"/>
        <v>0</v>
      </c>
    </row>
    <row r="186" spans="1:6" x14ac:dyDescent="0.25">
      <c r="A186" t="str">
        <f t="shared" si="48"/>
        <v>Dan Pasette</v>
      </c>
      <c r="E186">
        <f t="shared" ref="E186:E188" si="51">E185</f>
        <v>4</v>
      </c>
      <c r="F186">
        <f t="shared" si="36"/>
        <v>0</v>
      </c>
    </row>
    <row r="187" spans="1:6" x14ac:dyDescent="0.25">
      <c r="A187" t="str">
        <f t="shared" si="48"/>
        <v>Dan Pasette</v>
      </c>
      <c r="C187">
        <v>1</v>
      </c>
      <c r="D187" t="s">
        <v>10</v>
      </c>
      <c r="E187">
        <f t="shared" si="51"/>
        <v>4</v>
      </c>
      <c r="F187">
        <f t="shared" si="36"/>
        <v>4</v>
      </c>
    </row>
    <row r="188" spans="1:6" x14ac:dyDescent="0.25">
      <c r="A188" t="str">
        <f t="shared" si="48"/>
        <v>Dan Pasette</v>
      </c>
      <c r="E188">
        <f t="shared" si="51"/>
        <v>4</v>
      </c>
      <c r="F188">
        <f t="shared" si="36"/>
        <v>0</v>
      </c>
    </row>
    <row r="189" spans="1:6" x14ac:dyDescent="0.25">
      <c r="A189" t="str">
        <f t="shared" si="48"/>
        <v>Dan Pasette</v>
      </c>
      <c r="B189" t="s">
        <v>78</v>
      </c>
      <c r="E189">
        <v>22</v>
      </c>
      <c r="F189">
        <f t="shared" si="36"/>
        <v>0</v>
      </c>
    </row>
    <row r="190" spans="1:6" x14ac:dyDescent="0.25">
      <c r="A190" t="str">
        <f t="shared" si="48"/>
        <v>Dan Pasette</v>
      </c>
      <c r="E190">
        <f t="shared" ref="E190:E192" si="52">E189</f>
        <v>22</v>
      </c>
      <c r="F190">
        <f t="shared" si="36"/>
        <v>0</v>
      </c>
    </row>
    <row r="191" spans="1:6" x14ac:dyDescent="0.25">
      <c r="A191" t="str">
        <f t="shared" si="48"/>
        <v>Dan Pasette</v>
      </c>
      <c r="C191">
        <v>1</v>
      </c>
      <c r="D191" t="s">
        <v>30</v>
      </c>
      <c r="E191">
        <f t="shared" si="52"/>
        <v>22</v>
      </c>
      <c r="F191">
        <f t="shared" si="36"/>
        <v>22</v>
      </c>
    </row>
    <row r="192" spans="1:6" x14ac:dyDescent="0.25">
      <c r="A192" t="str">
        <f t="shared" si="48"/>
        <v>Dan Pasette</v>
      </c>
      <c r="E192">
        <f t="shared" si="52"/>
        <v>22</v>
      </c>
      <c r="F192">
        <f t="shared" si="36"/>
        <v>0</v>
      </c>
    </row>
    <row r="193" spans="1:6" x14ac:dyDescent="0.25">
      <c r="A193" t="str">
        <f t="shared" si="48"/>
        <v>Dan Pasette</v>
      </c>
      <c r="B193" t="s">
        <v>79</v>
      </c>
      <c r="E193">
        <v>127</v>
      </c>
      <c r="F193">
        <f t="shared" si="36"/>
        <v>0</v>
      </c>
    </row>
    <row r="194" spans="1:6" x14ac:dyDescent="0.25">
      <c r="A194" t="str">
        <f t="shared" si="48"/>
        <v>Dan Pasette</v>
      </c>
      <c r="E194">
        <f t="shared" ref="E194:E197" si="53">E193</f>
        <v>127</v>
      </c>
      <c r="F194">
        <f t="shared" si="36"/>
        <v>0</v>
      </c>
    </row>
    <row r="195" spans="1:6" x14ac:dyDescent="0.25">
      <c r="A195" t="str">
        <f t="shared" si="48"/>
        <v>Dan Pasette</v>
      </c>
      <c r="C195">
        <v>0.95599999999999996</v>
      </c>
      <c r="D195" t="s">
        <v>80</v>
      </c>
      <c r="E195">
        <f t="shared" si="53"/>
        <v>127</v>
      </c>
      <c r="F195">
        <f t="shared" ref="F195:F258" si="54">E195*C195</f>
        <v>121.41199999999999</v>
      </c>
    </row>
    <row r="196" spans="1:6" x14ac:dyDescent="0.25">
      <c r="A196" t="str">
        <f t="shared" si="48"/>
        <v>Dan Pasette</v>
      </c>
      <c r="C196">
        <v>4.2999999999999997E-2</v>
      </c>
      <c r="D196" t="s">
        <v>81</v>
      </c>
      <c r="E196">
        <f t="shared" si="53"/>
        <v>127</v>
      </c>
      <c r="F196">
        <f t="shared" si="54"/>
        <v>5.4609999999999994</v>
      </c>
    </row>
    <row r="197" spans="1:6" x14ac:dyDescent="0.25">
      <c r="A197" t="str">
        <f t="shared" si="48"/>
        <v>Dan Pasette</v>
      </c>
      <c r="E197">
        <f t="shared" si="53"/>
        <v>127</v>
      </c>
      <c r="F197">
        <f t="shared" si="54"/>
        <v>0</v>
      </c>
    </row>
    <row r="198" spans="1:6" x14ac:dyDescent="0.25">
      <c r="A198" t="str">
        <f t="shared" si="48"/>
        <v>Dan Pasette</v>
      </c>
      <c r="B198" t="s">
        <v>82</v>
      </c>
      <c r="E198">
        <v>4</v>
      </c>
      <c r="F198">
        <f t="shared" si="54"/>
        <v>0</v>
      </c>
    </row>
    <row r="199" spans="1:6" x14ac:dyDescent="0.25">
      <c r="A199" t="str">
        <f t="shared" si="48"/>
        <v>Dan Pasette</v>
      </c>
      <c r="E199">
        <f t="shared" ref="E199:E201" si="55">E198</f>
        <v>4</v>
      </c>
      <c r="F199">
        <f t="shared" si="54"/>
        <v>0</v>
      </c>
    </row>
    <row r="200" spans="1:6" x14ac:dyDescent="0.25">
      <c r="A200" t="str">
        <f t="shared" si="48"/>
        <v>Dan Pasette</v>
      </c>
      <c r="C200">
        <v>1</v>
      </c>
      <c r="D200" t="s">
        <v>30</v>
      </c>
      <c r="E200">
        <f t="shared" si="55"/>
        <v>4</v>
      </c>
      <c r="F200">
        <f t="shared" si="54"/>
        <v>4</v>
      </c>
    </row>
    <row r="201" spans="1:6" x14ac:dyDescent="0.25">
      <c r="A201" t="str">
        <f t="shared" si="48"/>
        <v>Dan Pasette</v>
      </c>
      <c r="E201">
        <f t="shared" si="55"/>
        <v>4</v>
      </c>
      <c r="F201">
        <f t="shared" si="54"/>
        <v>0</v>
      </c>
    </row>
    <row r="202" spans="1:6" x14ac:dyDescent="0.25">
      <c r="A202" t="str">
        <f t="shared" si="48"/>
        <v>Dan Pasette</v>
      </c>
      <c r="B202" t="s">
        <v>83</v>
      </c>
      <c r="E202">
        <v>50</v>
      </c>
      <c r="F202">
        <f t="shared" si="54"/>
        <v>0</v>
      </c>
    </row>
    <row r="203" spans="1:6" x14ac:dyDescent="0.25">
      <c r="A203" t="str">
        <f t="shared" si="48"/>
        <v>Dan Pasette</v>
      </c>
      <c r="E203">
        <f t="shared" ref="E203:E206" si="56">E202</f>
        <v>50</v>
      </c>
      <c r="F203">
        <f t="shared" si="54"/>
        <v>0</v>
      </c>
    </row>
    <row r="204" spans="1:6" x14ac:dyDescent="0.25">
      <c r="A204" t="str">
        <f t="shared" si="48"/>
        <v>Dan Pasette</v>
      </c>
      <c r="C204">
        <v>0.69899999999999995</v>
      </c>
      <c r="D204" t="s">
        <v>84</v>
      </c>
      <c r="E204">
        <f t="shared" si="56"/>
        <v>50</v>
      </c>
      <c r="F204">
        <f t="shared" si="54"/>
        <v>34.949999999999996</v>
      </c>
    </row>
    <row r="205" spans="1:6" x14ac:dyDescent="0.25">
      <c r="A205" t="str">
        <f t="shared" si="48"/>
        <v>Dan Pasette</v>
      </c>
      <c r="C205">
        <v>0.3</v>
      </c>
      <c r="D205" t="s">
        <v>81</v>
      </c>
      <c r="E205">
        <f t="shared" si="56"/>
        <v>50</v>
      </c>
      <c r="F205">
        <f t="shared" si="54"/>
        <v>15</v>
      </c>
    </row>
    <row r="206" spans="1:6" x14ac:dyDescent="0.25">
      <c r="A206" t="str">
        <f t="shared" si="48"/>
        <v>Dan Pasette</v>
      </c>
      <c r="E206">
        <f t="shared" si="56"/>
        <v>50</v>
      </c>
      <c r="F206">
        <f t="shared" si="54"/>
        <v>0</v>
      </c>
    </row>
    <row r="207" spans="1:6" x14ac:dyDescent="0.25">
      <c r="A207" t="str">
        <f t="shared" si="48"/>
        <v>Dan Pasette</v>
      </c>
      <c r="B207" t="s">
        <v>85</v>
      </c>
      <c r="E207">
        <v>14</v>
      </c>
      <c r="F207">
        <f t="shared" si="54"/>
        <v>0</v>
      </c>
    </row>
    <row r="208" spans="1:6" x14ac:dyDescent="0.25">
      <c r="A208" t="str">
        <f t="shared" si="48"/>
        <v>Dan Pasette</v>
      </c>
      <c r="E208">
        <f t="shared" ref="E208:E211" si="57">E207</f>
        <v>14</v>
      </c>
      <c r="F208">
        <f t="shared" si="54"/>
        <v>0</v>
      </c>
    </row>
    <row r="209" spans="1:6" x14ac:dyDescent="0.25">
      <c r="A209" t="str">
        <f t="shared" si="48"/>
        <v>Dan Pasette</v>
      </c>
      <c r="C209">
        <v>0.54200000000000004</v>
      </c>
      <c r="D209" t="s">
        <v>86</v>
      </c>
      <c r="E209">
        <f t="shared" si="57"/>
        <v>14</v>
      </c>
      <c r="F209">
        <f t="shared" si="54"/>
        <v>7.588000000000001</v>
      </c>
    </row>
    <row r="210" spans="1:6" x14ac:dyDescent="0.25">
      <c r="A210" t="str">
        <f t="shared" si="48"/>
        <v>Dan Pasette</v>
      </c>
      <c r="C210">
        <v>0.25700000000000001</v>
      </c>
      <c r="D210" t="s">
        <v>87</v>
      </c>
      <c r="E210">
        <f t="shared" si="57"/>
        <v>14</v>
      </c>
      <c r="F210">
        <f t="shared" si="54"/>
        <v>3.5979999999999999</v>
      </c>
    </row>
    <row r="211" spans="1:6" x14ac:dyDescent="0.25">
      <c r="A211" t="str">
        <f t="shared" si="48"/>
        <v>Dan Pasette</v>
      </c>
      <c r="E211">
        <f t="shared" si="57"/>
        <v>14</v>
      </c>
      <c r="F211">
        <f t="shared" si="54"/>
        <v>0</v>
      </c>
    </row>
    <row r="212" spans="1:6" x14ac:dyDescent="0.25">
      <c r="A212" t="str">
        <f t="shared" si="48"/>
        <v>Dan Pasette</v>
      </c>
      <c r="B212" t="s">
        <v>88</v>
      </c>
      <c r="E212">
        <v>54</v>
      </c>
      <c r="F212">
        <f t="shared" si="54"/>
        <v>0</v>
      </c>
    </row>
    <row r="213" spans="1:6" x14ac:dyDescent="0.25">
      <c r="A213" t="str">
        <f t="shared" si="48"/>
        <v>Dan Pasette</v>
      </c>
      <c r="E213">
        <f t="shared" ref="E213:E216" si="58">E212</f>
        <v>54</v>
      </c>
      <c r="F213">
        <f t="shared" si="54"/>
        <v>0</v>
      </c>
    </row>
    <row r="214" spans="1:6" x14ac:dyDescent="0.25">
      <c r="A214" t="str">
        <f t="shared" si="48"/>
        <v>Dan Pasette</v>
      </c>
      <c r="C214">
        <v>0.75</v>
      </c>
      <c r="D214" t="s">
        <v>30</v>
      </c>
      <c r="E214">
        <f t="shared" si="58"/>
        <v>54</v>
      </c>
      <c r="F214">
        <f t="shared" si="54"/>
        <v>40.5</v>
      </c>
    </row>
    <row r="215" spans="1:6" x14ac:dyDescent="0.25">
      <c r="A215" t="str">
        <f t="shared" si="48"/>
        <v>Dan Pasette</v>
      </c>
      <c r="C215">
        <v>0.249</v>
      </c>
      <c r="D215" t="s">
        <v>89</v>
      </c>
      <c r="E215">
        <f t="shared" si="58"/>
        <v>54</v>
      </c>
      <c r="F215">
        <f t="shared" si="54"/>
        <v>13.446</v>
      </c>
    </row>
    <row r="216" spans="1:6" x14ac:dyDescent="0.25">
      <c r="A216" t="str">
        <f t="shared" si="48"/>
        <v>Dan Pasette</v>
      </c>
      <c r="E216">
        <f t="shared" si="58"/>
        <v>54</v>
      </c>
      <c r="F216">
        <f t="shared" si="54"/>
        <v>0</v>
      </c>
    </row>
    <row r="217" spans="1:6" x14ac:dyDescent="0.25">
      <c r="A217" t="str">
        <f t="shared" si="48"/>
        <v>Dan Pasette</v>
      </c>
      <c r="B217" t="s">
        <v>90</v>
      </c>
      <c r="E217">
        <v>24</v>
      </c>
      <c r="F217">
        <f t="shared" si="54"/>
        <v>0</v>
      </c>
    </row>
    <row r="218" spans="1:6" x14ac:dyDescent="0.25">
      <c r="A218" t="str">
        <f t="shared" si="48"/>
        <v>Dan Pasette</v>
      </c>
      <c r="E218">
        <f t="shared" ref="E218:E220" si="59">E217</f>
        <v>24</v>
      </c>
      <c r="F218">
        <f t="shared" si="54"/>
        <v>0</v>
      </c>
    </row>
    <row r="219" spans="1:6" x14ac:dyDescent="0.25">
      <c r="A219" t="str">
        <f t="shared" si="48"/>
        <v>Dan Pasette</v>
      </c>
      <c r="C219">
        <v>1</v>
      </c>
      <c r="D219" t="s">
        <v>36</v>
      </c>
      <c r="E219">
        <f t="shared" si="59"/>
        <v>24</v>
      </c>
      <c r="F219">
        <f t="shared" si="54"/>
        <v>24</v>
      </c>
    </row>
    <row r="220" spans="1:6" x14ac:dyDescent="0.25">
      <c r="A220" t="s">
        <v>450</v>
      </c>
      <c r="E220">
        <f t="shared" si="59"/>
        <v>24</v>
      </c>
      <c r="F220">
        <f t="shared" si="54"/>
        <v>0</v>
      </c>
    </row>
    <row r="221" spans="1:6" x14ac:dyDescent="0.25">
      <c r="A221" t="str">
        <f t="shared" ref="A221:A252" si="60">A220</f>
        <v>David Storch</v>
      </c>
      <c r="B221" t="s">
        <v>93</v>
      </c>
      <c r="E221">
        <v>169</v>
      </c>
      <c r="F221">
        <f t="shared" si="54"/>
        <v>0</v>
      </c>
    </row>
    <row r="222" spans="1:6" x14ac:dyDescent="0.25">
      <c r="A222" t="str">
        <f t="shared" si="60"/>
        <v>David Storch</v>
      </c>
      <c r="E222">
        <f t="shared" ref="E222:E225" si="61">E221</f>
        <v>169</v>
      </c>
      <c r="F222">
        <f t="shared" si="54"/>
        <v>0</v>
      </c>
    </row>
    <row r="223" spans="1:6" x14ac:dyDescent="0.25">
      <c r="A223" t="str">
        <f t="shared" si="60"/>
        <v>David Storch</v>
      </c>
      <c r="C223">
        <v>0.11600000000000001</v>
      </c>
      <c r="D223" t="s">
        <v>10</v>
      </c>
      <c r="E223">
        <f t="shared" si="61"/>
        <v>169</v>
      </c>
      <c r="F223">
        <f t="shared" si="54"/>
        <v>19.604000000000003</v>
      </c>
    </row>
    <row r="224" spans="1:6" x14ac:dyDescent="0.25">
      <c r="A224" t="str">
        <f t="shared" si="60"/>
        <v>David Storch</v>
      </c>
      <c r="C224">
        <v>0.88300000000000001</v>
      </c>
      <c r="D224" t="s">
        <v>38</v>
      </c>
      <c r="E224">
        <f t="shared" si="61"/>
        <v>169</v>
      </c>
      <c r="F224">
        <f t="shared" si="54"/>
        <v>149.227</v>
      </c>
    </row>
    <row r="225" spans="1:6" x14ac:dyDescent="0.25">
      <c r="A225" t="str">
        <f t="shared" si="60"/>
        <v>David Storch</v>
      </c>
      <c r="E225">
        <f t="shared" si="61"/>
        <v>169</v>
      </c>
      <c r="F225">
        <f t="shared" si="54"/>
        <v>0</v>
      </c>
    </row>
    <row r="226" spans="1:6" x14ac:dyDescent="0.25">
      <c r="A226" t="str">
        <f t="shared" si="60"/>
        <v>David Storch</v>
      </c>
      <c r="B226" t="s">
        <v>94</v>
      </c>
      <c r="E226">
        <v>76</v>
      </c>
      <c r="F226">
        <f t="shared" si="54"/>
        <v>0</v>
      </c>
    </row>
    <row r="227" spans="1:6" x14ac:dyDescent="0.25">
      <c r="A227" t="str">
        <f t="shared" si="60"/>
        <v>David Storch</v>
      </c>
      <c r="E227">
        <f t="shared" ref="E227:E229" si="62">E226</f>
        <v>76</v>
      </c>
      <c r="F227">
        <f t="shared" si="54"/>
        <v>0</v>
      </c>
    </row>
    <row r="228" spans="1:6" x14ac:dyDescent="0.25">
      <c r="A228" t="str">
        <f t="shared" si="60"/>
        <v>David Storch</v>
      </c>
      <c r="C228">
        <v>1</v>
      </c>
      <c r="D228" t="s">
        <v>38</v>
      </c>
      <c r="E228">
        <f t="shared" si="62"/>
        <v>76</v>
      </c>
      <c r="F228">
        <f t="shared" si="54"/>
        <v>76</v>
      </c>
    </row>
    <row r="229" spans="1:6" x14ac:dyDescent="0.25">
      <c r="A229" t="str">
        <f t="shared" si="60"/>
        <v>David Storch</v>
      </c>
      <c r="E229">
        <f t="shared" si="62"/>
        <v>76</v>
      </c>
      <c r="F229">
        <f t="shared" si="54"/>
        <v>0</v>
      </c>
    </row>
    <row r="230" spans="1:6" x14ac:dyDescent="0.25">
      <c r="A230" t="str">
        <f t="shared" si="60"/>
        <v>David Storch</v>
      </c>
      <c r="B230" t="s">
        <v>95</v>
      </c>
      <c r="E230">
        <v>85</v>
      </c>
      <c r="F230">
        <f t="shared" si="54"/>
        <v>0</v>
      </c>
    </row>
    <row r="231" spans="1:6" x14ac:dyDescent="0.25">
      <c r="A231" t="str">
        <f t="shared" si="60"/>
        <v>David Storch</v>
      </c>
      <c r="E231">
        <f t="shared" ref="E231:E233" si="63">E230</f>
        <v>85</v>
      </c>
      <c r="F231">
        <f t="shared" si="54"/>
        <v>0</v>
      </c>
    </row>
    <row r="232" spans="1:6" x14ac:dyDescent="0.25">
      <c r="A232" t="str">
        <f t="shared" si="60"/>
        <v>David Storch</v>
      </c>
      <c r="C232">
        <v>1</v>
      </c>
      <c r="D232" t="s">
        <v>55</v>
      </c>
      <c r="E232">
        <f t="shared" si="63"/>
        <v>85</v>
      </c>
      <c r="F232">
        <f t="shared" si="54"/>
        <v>85</v>
      </c>
    </row>
    <row r="233" spans="1:6" x14ac:dyDescent="0.25">
      <c r="A233" t="str">
        <f t="shared" si="60"/>
        <v>David Storch</v>
      </c>
      <c r="E233">
        <f t="shared" si="63"/>
        <v>85</v>
      </c>
      <c r="F233">
        <f t="shared" si="54"/>
        <v>0</v>
      </c>
    </row>
    <row r="234" spans="1:6" x14ac:dyDescent="0.25">
      <c r="A234" t="str">
        <f t="shared" si="60"/>
        <v>David Storch</v>
      </c>
      <c r="B234" t="s">
        <v>96</v>
      </c>
      <c r="E234">
        <v>4</v>
      </c>
      <c r="F234">
        <f t="shared" si="54"/>
        <v>0</v>
      </c>
    </row>
    <row r="235" spans="1:6" x14ac:dyDescent="0.25">
      <c r="A235" t="str">
        <f t="shared" si="60"/>
        <v>David Storch</v>
      </c>
      <c r="E235">
        <f t="shared" ref="E235:E237" si="64">E234</f>
        <v>4</v>
      </c>
      <c r="F235">
        <f t="shared" si="54"/>
        <v>0</v>
      </c>
    </row>
    <row r="236" spans="1:6" x14ac:dyDescent="0.25">
      <c r="A236" t="str">
        <f t="shared" si="60"/>
        <v>David Storch</v>
      </c>
      <c r="C236">
        <v>1</v>
      </c>
      <c r="D236" t="s">
        <v>38</v>
      </c>
      <c r="E236">
        <f t="shared" si="64"/>
        <v>4</v>
      </c>
      <c r="F236">
        <f t="shared" si="54"/>
        <v>4</v>
      </c>
    </row>
    <row r="237" spans="1:6" x14ac:dyDescent="0.25">
      <c r="A237" t="str">
        <f t="shared" si="60"/>
        <v>David Storch</v>
      </c>
      <c r="E237">
        <f t="shared" si="64"/>
        <v>4</v>
      </c>
      <c r="F237">
        <f t="shared" si="54"/>
        <v>0</v>
      </c>
    </row>
    <row r="238" spans="1:6" x14ac:dyDescent="0.25">
      <c r="A238" t="str">
        <f t="shared" si="60"/>
        <v>David Storch</v>
      </c>
      <c r="B238" t="s">
        <v>97</v>
      </c>
      <c r="E238">
        <v>476</v>
      </c>
      <c r="F238">
        <f t="shared" si="54"/>
        <v>0</v>
      </c>
    </row>
    <row r="239" spans="1:6" x14ac:dyDescent="0.25">
      <c r="A239" t="str">
        <f t="shared" si="60"/>
        <v>David Storch</v>
      </c>
      <c r="E239">
        <f t="shared" ref="E239:E243" si="65">E238</f>
        <v>476</v>
      </c>
      <c r="F239">
        <f t="shared" si="54"/>
        <v>0</v>
      </c>
    </row>
    <row r="240" spans="1:6" x14ac:dyDescent="0.25">
      <c r="A240" t="str">
        <f t="shared" si="60"/>
        <v>David Storch</v>
      </c>
      <c r="C240">
        <v>0.111</v>
      </c>
      <c r="D240" t="s">
        <v>10</v>
      </c>
      <c r="E240">
        <f t="shared" si="65"/>
        <v>476</v>
      </c>
      <c r="F240">
        <f t="shared" si="54"/>
        <v>52.835999999999999</v>
      </c>
    </row>
    <row r="241" spans="1:6" x14ac:dyDescent="0.25">
      <c r="A241" t="str">
        <f t="shared" si="60"/>
        <v>David Storch</v>
      </c>
      <c r="C241">
        <v>0.111</v>
      </c>
      <c r="D241" t="s">
        <v>25</v>
      </c>
      <c r="E241">
        <f t="shared" si="65"/>
        <v>476</v>
      </c>
      <c r="F241">
        <f t="shared" si="54"/>
        <v>52.835999999999999</v>
      </c>
    </row>
    <row r="242" spans="1:6" x14ac:dyDescent="0.25">
      <c r="A242" t="str">
        <f t="shared" si="60"/>
        <v>David Storch</v>
      </c>
      <c r="C242">
        <v>0.77700000000000002</v>
      </c>
      <c r="D242" t="s">
        <v>38</v>
      </c>
      <c r="E242">
        <f t="shared" si="65"/>
        <v>476</v>
      </c>
      <c r="F242">
        <f t="shared" si="54"/>
        <v>369.85200000000003</v>
      </c>
    </row>
    <row r="243" spans="1:6" x14ac:dyDescent="0.25">
      <c r="A243" t="str">
        <f t="shared" si="60"/>
        <v>David Storch</v>
      </c>
      <c r="E243">
        <f t="shared" si="65"/>
        <v>476</v>
      </c>
      <c r="F243">
        <f t="shared" si="54"/>
        <v>0</v>
      </c>
    </row>
    <row r="244" spans="1:6" x14ac:dyDescent="0.25">
      <c r="A244" t="str">
        <f t="shared" si="60"/>
        <v>David Storch</v>
      </c>
      <c r="B244" t="s">
        <v>98</v>
      </c>
      <c r="E244">
        <v>2</v>
      </c>
      <c r="F244">
        <f t="shared" si="54"/>
        <v>0</v>
      </c>
    </row>
    <row r="245" spans="1:6" x14ac:dyDescent="0.25">
      <c r="A245" t="str">
        <f t="shared" si="60"/>
        <v>David Storch</v>
      </c>
      <c r="E245">
        <f t="shared" ref="E245:E247" si="66">E244</f>
        <v>2</v>
      </c>
      <c r="F245">
        <f t="shared" si="54"/>
        <v>0</v>
      </c>
    </row>
    <row r="246" spans="1:6" x14ac:dyDescent="0.25">
      <c r="A246" t="str">
        <f t="shared" si="60"/>
        <v>David Storch</v>
      </c>
      <c r="C246">
        <v>1</v>
      </c>
      <c r="D246" t="s">
        <v>38</v>
      </c>
      <c r="E246">
        <f t="shared" si="66"/>
        <v>2</v>
      </c>
      <c r="F246">
        <f t="shared" si="54"/>
        <v>2</v>
      </c>
    </row>
    <row r="247" spans="1:6" x14ac:dyDescent="0.25">
      <c r="A247" t="str">
        <f t="shared" si="60"/>
        <v>David Storch</v>
      </c>
      <c r="E247">
        <f t="shared" si="66"/>
        <v>2</v>
      </c>
      <c r="F247">
        <f t="shared" si="54"/>
        <v>0</v>
      </c>
    </row>
    <row r="248" spans="1:6" x14ac:dyDescent="0.25">
      <c r="A248" t="str">
        <f t="shared" si="60"/>
        <v>David Storch</v>
      </c>
      <c r="B248" t="s">
        <v>99</v>
      </c>
      <c r="E248">
        <v>74</v>
      </c>
      <c r="F248">
        <f t="shared" si="54"/>
        <v>0</v>
      </c>
    </row>
    <row r="249" spans="1:6" x14ac:dyDescent="0.25">
      <c r="A249" t="str">
        <f t="shared" si="60"/>
        <v>David Storch</v>
      </c>
      <c r="E249">
        <f t="shared" ref="E249:E251" si="67">E248</f>
        <v>74</v>
      </c>
      <c r="F249">
        <f t="shared" si="54"/>
        <v>0</v>
      </c>
    </row>
    <row r="250" spans="1:6" x14ac:dyDescent="0.25">
      <c r="A250" t="str">
        <f t="shared" si="60"/>
        <v>David Storch</v>
      </c>
      <c r="C250">
        <v>1</v>
      </c>
      <c r="D250" t="s">
        <v>38</v>
      </c>
      <c r="E250">
        <f t="shared" si="67"/>
        <v>74</v>
      </c>
      <c r="F250">
        <f t="shared" si="54"/>
        <v>74</v>
      </c>
    </row>
    <row r="251" spans="1:6" x14ac:dyDescent="0.25">
      <c r="A251" t="str">
        <f t="shared" si="60"/>
        <v>David Storch</v>
      </c>
      <c r="E251">
        <f t="shared" si="67"/>
        <v>74</v>
      </c>
      <c r="F251">
        <f t="shared" si="54"/>
        <v>0</v>
      </c>
    </row>
    <row r="252" spans="1:6" x14ac:dyDescent="0.25">
      <c r="A252" t="str">
        <f t="shared" si="60"/>
        <v>David Storch</v>
      </c>
      <c r="B252" t="s">
        <v>100</v>
      </c>
      <c r="E252">
        <v>4</v>
      </c>
      <c r="F252">
        <f t="shared" si="54"/>
        <v>0</v>
      </c>
    </row>
    <row r="253" spans="1:6" x14ac:dyDescent="0.25">
      <c r="A253" t="str">
        <f t="shared" ref="A253:A284" si="68">A252</f>
        <v>David Storch</v>
      </c>
      <c r="E253">
        <f t="shared" ref="E253:E255" si="69">E252</f>
        <v>4</v>
      </c>
      <c r="F253">
        <f t="shared" si="54"/>
        <v>0</v>
      </c>
    </row>
    <row r="254" spans="1:6" x14ac:dyDescent="0.25">
      <c r="A254" t="str">
        <f t="shared" si="68"/>
        <v>David Storch</v>
      </c>
      <c r="C254">
        <v>1</v>
      </c>
      <c r="D254" t="s">
        <v>38</v>
      </c>
      <c r="E254">
        <f t="shared" si="69"/>
        <v>4</v>
      </c>
      <c r="F254">
        <f t="shared" si="54"/>
        <v>4</v>
      </c>
    </row>
    <row r="255" spans="1:6" x14ac:dyDescent="0.25">
      <c r="A255" t="str">
        <f t="shared" si="68"/>
        <v>David Storch</v>
      </c>
      <c r="E255">
        <f t="shared" si="69"/>
        <v>4</v>
      </c>
      <c r="F255">
        <f t="shared" si="54"/>
        <v>0</v>
      </c>
    </row>
    <row r="256" spans="1:6" x14ac:dyDescent="0.25">
      <c r="A256" t="str">
        <f t="shared" si="68"/>
        <v>David Storch</v>
      </c>
      <c r="B256" t="s">
        <v>101</v>
      </c>
      <c r="E256">
        <v>184</v>
      </c>
      <c r="F256">
        <f t="shared" si="54"/>
        <v>0</v>
      </c>
    </row>
    <row r="257" spans="1:6" x14ac:dyDescent="0.25">
      <c r="A257" t="str">
        <f t="shared" si="68"/>
        <v>David Storch</v>
      </c>
      <c r="E257">
        <f t="shared" ref="E257:E262" si="70">E256</f>
        <v>184</v>
      </c>
      <c r="F257">
        <f t="shared" si="54"/>
        <v>0</v>
      </c>
    </row>
    <row r="258" spans="1:6" x14ac:dyDescent="0.25">
      <c r="A258" t="str">
        <f t="shared" si="68"/>
        <v>David Storch</v>
      </c>
      <c r="C258">
        <v>0.17299999999999999</v>
      </c>
      <c r="D258" t="s">
        <v>10</v>
      </c>
      <c r="E258">
        <f t="shared" si="70"/>
        <v>184</v>
      </c>
      <c r="F258">
        <f t="shared" si="54"/>
        <v>31.831999999999997</v>
      </c>
    </row>
    <row r="259" spans="1:6" x14ac:dyDescent="0.25">
      <c r="A259" t="str">
        <f t="shared" si="68"/>
        <v>David Storch</v>
      </c>
      <c r="C259">
        <v>0.17299999999999999</v>
      </c>
      <c r="D259" t="s">
        <v>25</v>
      </c>
      <c r="E259">
        <f t="shared" si="70"/>
        <v>184</v>
      </c>
      <c r="F259">
        <f t="shared" ref="F259:F322" si="71">E259*C259</f>
        <v>31.831999999999997</v>
      </c>
    </row>
    <row r="260" spans="1:6" x14ac:dyDescent="0.25">
      <c r="A260" t="str">
        <f t="shared" si="68"/>
        <v>David Storch</v>
      </c>
      <c r="C260">
        <v>0.312</v>
      </c>
      <c r="D260" t="s">
        <v>38</v>
      </c>
      <c r="E260">
        <f t="shared" si="70"/>
        <v>184</v>
      </c>
      <c r="F260">
        <f t="shared" si="71"/>
        <v>57.408000000000001</v>
      </c>
    </row>
    <row r="261" spans="1:6" x14ac:dyDescent="0.25">
      <c r="A261" t="str">
        <f t="shared" si="68"/>
        <v>David Storch</v>
      </c>
      <c r="C261">
        <v>0.34100000000000003</v>
      </c>
      <c r="D261" t="s">
        <v>102</v>
      </c>
      <c r="E261">
        <f t="shared" si="70"/>
        <v>184</v>
      </c>
      <c r="F261">
        <f t="shared" si="71"/>
        <v>62.744000000000007</v>
      </c>
    </row>
    <row r="262" spans="1:6" x14ac:dyDescent="0.25">
      <c r="A262" t="str">
        <f t="shared" si="68"/>
        <v>David Storch</v>
      </c>
      <c r="E262">
        <f t="shared" si="70"/>
        <v>184</v>
      </c>
      <c r="F262">
        <f t="shared" si="71"/>
        <v>0</v>
      </c>
    </row>
    <row r="263" spans="1:6" x14ac:dyDescent="0.25">
      <c r="A263" t="str">
        <f t="shared" si="68"/>
        <v>David Storch</v>
      </c>
      <c r="B263" t="s">
        <v>103</v>
      </c>
      <c r="E263">
        <v>4</v>
      </c>
      <c r="F263">
        <f t="shared" si="71"/>
        <v>0</v>
      </c>
    </row>
    <row r="264" spans="1:6" x14ac:dyDescent="0.25">
      <c r="A264" t="str">
        <f t="shared" si="68"/>
        <v>David Storch</v>
      </c>
      <c r="E264">
        <f t="shared" ref="E264:E266" si="72">E263</f>
        <v>4</v>
      </c>
      <c r="F264">
        <f t="shared" si="71"/>
        <v>0</v>
      </c>
    </row>
    <row r="265" spans="1:6" x14ac:dyDescent="0.25">
      <c r="A265" t="str">
        <f t="shared" si="68"/>
        <v>David Storch</v>
      </c>
      <c r="C265">
        <v>1</v>
      </c>
      <c r="D265" t="s">
        <v>26</v>
      </c>
      <c r="E265">
        <f t="shared" si="72"/>
        <v>4</v>
      </c>
      <c r="F265">
        <f t="shared" si="71"/>
        <v>4</v>
      </c>
    </row>
    <row r="266" spans="1:6" x14ac:dyDescent="0.25">
      <c r="A266" t="str">
        <f t="shared" si="68"/>
        <v>David Storch</v>
      </c>
      <c r="E266">
        <f t="shared" si="72"/>
        <v>4</v>
      </c>
      <c r="F266">
        <f t="shared" si="71"/>
        <v>0</v>
      </c>
    </row>
    <row r="267" spans="1:6" x14ac:dyDescent="0.25">
      <c r="A267" t="str">
        <f t="shared" si="68"/>
        <v>David Storch</v>
      </c>
      <c r="B267" t="s">
        <v>104</v>
      </c>
      <c r="E267">
        <v>94</v>
      </c>
      <c r="F267">
        <f t="shared" si="71"/>
        <v>0</v>
      </c>
    </row>
    <row r="268" spans="1:6" x14ac:dyDescent="0.25">
      <c r="A268" t="str">
        <f t="shared" si="68"/>
        <v>David Storch</v>
      </c>
      <c r="E268">
        <f t="shared" ref="E268:E270" si="73">E267</f>
        <v>94</v>
      </c>
      <c r="F268">
        <f t="shared" si="71"/>
        <v>0</v>
      </c>
    </row>
    <row r="269" spans="1:6" x14ac:dyDescent="0.25">
      <c r="A269" t="str">
        <f t="shared" si="68"/>
        <v>David Storch</v>
      </c>
      <c r="C269">
        <v>1</v>
      </c>
      <c r="D269" t="s">
        <v>38</v>
      </c>
      <c r="E269">
        <f t="shared" si="73"/>
        <v>94</v>
      </c>
      <c r="F269">
        <f t="shared" si="71"/>
        <v>94</v>
      </c>
    </row>
    <row r="270" spans="1:6" x14ac:dyDescent="0.25">
      <c r="A270" t="str">
        <f t="shared" si="68"/>
        <v>David Storch</v>
      </c>
      <c r="E270">
        <f t="shared" si="73"/>
        <v>94</v>
      </c>
      <c r="F270">
        <f t="shared" si="71"/>
        <v>0</v>
      </c>
    </row>
    <row r="271" spans="1:6" x14ac:dyDescent="0.25">
      <c r="A271" t="str">
        <f t="shared" si="68"/>
        <v>David Storch</v>
      </c>
      <c r="B271" t="s">
        <v>105</v>
      </c>
      <c r="E271">
        <v>238</v>
      </c>
      <c r="F271">
        <f t="shared" si="71"/>
        <v>0</v>
      </c>
    </row>
    <row r="272" spans="1:6" x14ac:dyDescent="0.25">
      <c r="A272" t="str">
        <f t="shared" si="68"/>
        <v>David Storch</v>
      </c>
      <c r="E272">
        <f t="shared" ref="E272:E276" si="74">E271</f>
        <v>238</v>
      </c>
      <c r="F272">
        <f t="shared" si="71"/>
        <v>0</v>
      </c>
    </row>
    <row r="273" spans="1:6" x14ac:dyDescent="0.25">
      <c r="A273" t="str">
        <f t="shared" si="68"/>
        <v>David Storch</v>
      </c>
      <c r="C273">
        <v>4.3999999999999997E-2</v>
      </c>
      <c r="D273" t="s">
        <v>10</v>
      </c>
      <c r="E273">
        <f t="shared" si="74"/>
        <v>238</v>
      </c>
      <c r="F273">
        <f t="shared" si="71"/>
        <v>10.472</v>
      </c>
    </row>
    <row r="274" spans="1:6" x14ac:dyDescent="0.25">
      <c r="A274" t="str">
        <f t="shared" si="68"/>
        <v>David Storch</v>
      </c>
      <c r="C274">
        <v>4.3999999999999997E-2</v>
      </c>
      <c r="D274" t="s">
        <v>25</v>
      </c>
      <c r="E274">
        <f t="shared" si="74"/>
        <v>238</v>
      </c>
      <c r="F274">
        <f t="shared" si="71"/>
        <v>10.472</v>
      </c>
    </row>
    <row r="275" spans="1:6" x14ac:dyDescent="0.25">
      <c r="A275" t="str">
        <f t="shared" si="68"/>
        <v>David Storch</v>
      </c>
      <c r="C275">
        <v>0.91</v>
      </c>
      <c r="D275" t="s">
        <v>38</v>
      </c>
      <c r="E275">
        <f t="shared" si="74"/>
        <v>238</v>
      </c>
      <c r="F275">
        <f t="shared" si="71"/>
        <v>216.58</v>
      </c>
    </row>
    <row r="276" spans="1:6" x14ac:dyDescent="0.25">
      <c r="A276" t="str">
        <f t="shared" si="68"/>
        <v>David Storch</v>
      </c>
      <c r="E276">
        <f t="shared" si="74"/>
        <v>238</v>
      </c>
      <c r="F276">
        <f t="shared" si="71"/>
        <v>0</v>
      </c>
    </row>
    <row r="277" spans="1:6" x14ac:dyDescent="0.25">
      <c r="A277" t="str">
        <f t="shared" si="68"/>
        <v>David Storch</v>
      </c>
      <c r="B277" t="s">
        <v>106</v>
      </c>
      <c r="E277">
        <v>255</v>
      </c>
      <c r="F277">
        <f t="shared" si="71"/>
        <v>0</v>
      </c>
    </row>
    <row r="278" spans="1:6" x14ac:dyDescent="0.25">
      <c r="A278" t="str">
        <f t="shared" si="68"/>
        <v>David Storch</v>
      </c>
      <c r="E278">
        <f t="shared" ref="E278:E281" si="75">E277</f>
        <v>255</v>
      </c>
      <c r="F278">
        <f t="shared" si="71"/>
        <v>0</v>
      </c>
    </row>
    <row r="279" spans="1:6" x14ac:dyDescent="0.25">
      <c r="A279" t="str">
        <f t="shared" si="68"/>
        <v>David Storch</v>
      </c>
      <c r="C279">
        <v>7.3999999999999996E-2</v>
      </c>
      <c r="D279" t="s">
        <v>55</v>
      </c>
      <c r="E279">
        <f t="shared" si="75"/>
        <v>255</v>
      </c>
      <c r="F279">
        <f t="shared" si="71"/>
        <v>18.869999999999997</v>
      </c>
    </row>
    <row r="280" spans="1:6" x14ac:dyDescent="0.25">
      <c r="A280" t="str">
        <f t="shared" si="68"/>
        <v>David Storch</v>
      </c>
      <c r="C280">
        <v>0.92500000000000004</v>
      </c>
      <c r="D280" t="s">
        <v>38</v>
      </c>
      <c r="E280">
        <f t="shared" si="75"/>
        <v>255</v>
      </c>
      <c r="F280">
        <f t="shared" si="71"/>
        <v>235.875</v>
      </c>
    </row>
    <row r="281" spans="1:6" x14ac:dyDescent="0.25">
      <c r="A281" t="str">
        <f t="shared" si="68"/>
        <v>David Storch</v>
      </c>
      <c r="E281">
        <f t="shared" si="75"/>
        <v>255</v>
      </c>
      <c r="F281">
        <f t="shared" si="71"/>
        <v>0</v>
      </c>
    </row>
    <row r="282" spans="1:6" x14ac:dyDescent="0.25">
      <c r="A282" t="str">
        <f t="shared" si="68"/>
        <v>David Storch</v>
      </c>
      <c r="B282" t="s">
        <v>107</v>
      </c>
      <c r="E282">
        <v>64</v>
      </c>
      <c r="F282">
        <f t="shared" si="71"/>
        <v>0</v>
      </c>
    </row>
    <row r="283" spans="1:6" x14ac:dyDescent="0.25">
      <c r="A283" t="str">
        <f t="shared" si="68"/>
        <v>David Storch</v>
      </c>
      <c r="E283">
        <f t="shared" ref="E283:E287" si="76">E282</f>
        <v>64</v>
      </c>
      <c r="F283">
        <f t="shared" si="71"/>
        <v>0</v>
      </c>
    </row>
    <row r="284" spans="1:6" x14ac:dyDescent="0.25">
      <c r="A284" t="str">
        <f t="shared" si="68"/>
        <v>David Storch</v>
      </c>
      <c r="C284">
        <v>0.27700000000000002</v>
      </c>
      <c r="D284" t="s">
        <v>10</v>
      </c>
      <c r="E284">
        <f t="shared" si="76"/>
        <v>64</v>
      </c>
      <c r="F284">
        <f t="shared" si="71"/>
        <v>17.728000000000002</v>
      </c>
    </row>
    <row r="285" spans="1:6" x14ac:dyDescent="0.25">
      <c r="A285" t="str">
        <f t="shared" ref="A285:A301" si="77">A284</f>
        <v>David Storch</v>
      </c>
      <c r="C285">
        <v>0.27700000000000002</v>
      </c>
      <c r="D285" t="s">
        <v>25</v>
      </c>
      <c r="E285">
        <f t="shared" si="76"/>
        <v>64</v>
      </c>
      <c r="F285">
        <f t="shared" si="71"/>
        <v>17.728000000000002</v>
      </c>
    </row>
    <row r="286" spans="1:6" x14ac:dyDescent="0.25">
      <c r="A286" t="str">
        <f t="shared" si="77"/>
        <v>David Storch</v>
      </c>
      <c r="C286">
        <v>0.44400000000000001</v>
      </c>
      <c r="D286" t="s">
        <v>38</v>
      </c>
      <c r="E286">
        <f t="shared" si="76"/>
        <v>64</v>
      </c>
      <c r="F286">
        <f t="shared" si="71"/>
        <v>28.416</v>
      </c>
    </row>
    <row r="287" spans="1:6" x14ac:dyDescent="0.25">
      <c r="A287" t="str">
        <f t="shared" si="77"/>
        <v>David Storch</v>
      </c>
      <c r="E287">
        <f t="shared" si="76"/>
        <v>64</v>
      </c>
      <c r="F287">
        <f t="shared" si="71"/>
        <v>0</v>
      </c>
    </row>
    <row r="288" spans="1:6" x14ac:dyDescent="0.25">
      <c r="A288" t="str">
        <f t="shared" si="77"/>
        <v>David Storch</v>
      </c>
      <c r="B288" t="s">
        <v>108</v>
      </c>
      <c r="E288">
        <v>72</v>
      </c>
      <c r="F288">
        <f t="shared" si="71"/>
        <v>0</v>
      </c>
    </row>
    <row r="289" spans="1:6" x14ac:dyDescent="0.25">
      <c r="A289" t="str">
        <f t="shared" si="77"/>
        <v>David Storch</v>
      </c>
      <c r="E289">
        <f t="shared" ref="E289:E292" si="78">E288</f>
        <v>72</v>
      </c>
      <c r="F289">
        <f t="shared" si="71"/>
        <v>0</v>
      </c>
    </row>
    <row r="290" spans="1:6" x14ac:dyDescent="0.25">
      <c r="A290" t="str">
        <f t="shared" si="77"/>
        <v>David Storch</v>
      </c>
      <c r="C290">
        <v>0.48399999999999999</v>
      </c>
      <c r="D290" t="s">
        <v>38</v>
      </c>
      <c r="E290">
        <f t="shared" si="78"/>
        <v>72</v>
      </c>
      <c r="F290">
        <f t="shared" si="71"/>
        <v>34.847999999999999</v>
      </c>
    </row>
    <row r="291" spans="1:6" x14ac:dyDescent="0.25">
      <c r="A291" t="str">
        <f t="shared" si="77"/>
        <v>David Storch</v>
      </c>
      <c r="C291">
        <v>0.51500000000000001</v>
      </c>
      <c r="D291" t="s">
        <v>102</v>
      </c>
      <c r="E291">
        <f t="shared" si="78"/>
        <v>72</v>
      </c>
      <c r="F291">
        <f t="shared" si="71"/>
        <v>37.08</v>
      </c>
    </row>
    <row r="292" spans="1:6" x14ac:dyDescent="0.25">
      <c r="A292" t="str">
        <f t="shared" si="77"/>
        <v>David Storch</v>
      </c>
      <c r="E292">
        <f t="shared" si="78"/>
        <v>72</v>
      </c>
      <c r="F292">
        <f t="shared" si="71"/>
        <v>0</v>
      </c>
    </row>
    <row r="293" spans="1:6" x14ac:dyDescent="0.25">
      <c r="A293" t="str">
        <f t="shared" si="77"/>
        <v>David Storch</v>
      </c>
      <c r="B293" t="s">
        <v>109</v>
      </c>
      <c r="E293">
        <v>294</v>
      </c>
      <c r="F293">
        <f t="shared" si="71"/>
        <v>0</v>
      </c>
    </row>
    <row r="294" spans="1:6" x14ac:dyDescent="0.25">
      <c r="A294" t="str">
        <f t="shared" si="77"/>
        <v>David Storch</v>
      </c>
      <c r="E294">
        <f t="shared" ref="E294:E297" si="79">E293</f>
        <v>294</v>
      </c>
      <c r="F294">
        <f t="shared" si="71"/>
        <v>0</v>
      </c>
    </row>
    <row r="295" spans="1:6" x14ac:dyDescent="0.25">
      <c r="A295" t="str">
        <f t="shared" si="77"/>
        <v>David Storch</v>
      </c>
      <c r="C295">
        <v>9.2999999999999999E-2</v>
      </c>
      <c r="D295" t="s">
        <v>38</v>
      </c>
      <c r="E295">
        <f t="shared" si="79"/>
        <v>294</v>
      </c>
      <c r="F295">
        <f t="shared" si="71"/>
        <v>27.341999999999999</v>
      </c>
    </row>
    <row r="296" spans="1:6" x14ac:dyDescent="0.25">
      <c r="A296" t="str">
        <f t="shared" si="77"/>
        <v>David Storch</v>
      </c>
      <c r="C296">
        <v>0.90600000000000003</v>
      </c>
      <c r="D296" t="s">
        <v>102</v>
      </c>
      <c r="E296">
        <f t="shared" si="79"/>
        <v>294</v>
      </c>
      <c r="F296">
        <f t="shared" si="71"/>
        <v>266.36400000000003</v>
      </c>
    </row>
    <row r="297" spans="1:6" x14ac:dyDescent="0.25">
      <c r="A297" t="str">
        <f t="shared" si="77"/>
        <v>David Storch</v>
      </c>
      <c r="E297">
        <f t="shared" si="79"/>
        <v>294</v>
      </c>
      <c r="F297">
        <f t="shared" si="71"/>
        <v>0</v>
      </c>
    </row>
    <row r="298" spans="1:6" x14ac:dyDescent="0.25">
      <c r="A298" t="str">
        <f t="shared" si="77"/>
        <v>David Storch</v>
      </c>
      <c r="B298" t="s">
        <v>110</v>
      </c>
      <c r="E298">
        <v>22</v>
      </c>
      <c r="F298">
        <f t="shared" si="71"/>
        <v>0</v>
      </c>
    </row>
    <row r="299" spans="1:6" x14ac:dyDescent="0.25">
      <c r="A299" t="str">
        <f t="shared" si="77"/>
        <v>David Storch</v>
      </c>
      <c r="E299">
        <f t="shared" ref="E299:E302" si="80">E298</f>
        <v>22</v>
      </c>
      <c r="F299">
        <f t="shared" si="71"/>
        <v>0</v>
      </c>
    </row>
    <row r="300" spans="1:6" x14ac:dyDescent="0.25">
      <c r="A300" t="str">
        <f t="shared" si="77"/>
        <v>David Storch</v>
      </c>
      <c r="C300">
        <v>0.5</v>
      </c>
      <c r="D300" t="s">
        <v>10</v>
      </c>
      <c r="E300">
        <f t="shared" si="80"/>
        <v>22</v>
      </c>
      <c r="F300">
        <f t="shared" si="71"/>
        <v>11</v>
      </c>
    </row>
    <row r="301" spans="1:6" x14ac:dyDescent="0.25">
      <c r="A301" t="str">
        <f t="shared" si="77"/>
        <v>David Storch</v>
      </c>
      <c r="C301">
        <v>0.5</v>
      </c>
      <c r="D301" t="s">
        <v>25</v>
      </c>
      <c r="E301">
        <f t="shared" si="80"/>
        <v>22</v>
      </c>
      <c r="F301">
        <f t="shared" si="71"/>
        <v>11</v>
      </c>
    </row>
    <row r="302" spans="1:6" x14ac:dyDescent="0.25">
      <c r="A302" t="s">
        <v>451</v>
      </c>
      <c r="E302">
        <f t="shared" si="80"/>
        <v>22</v>
      </c>
      <c r="F302">
        <f t="shared" si="71"/>
        <v>0</v>
      </c>
    </row>
    <row r="303" spans="1:6" x14ac:dyDescent="0.25">
      <c r="A303" t="str">
        <f t="shared" ref="A303:A309" si="81">A302</f>
        <v xml:space="preserve">Dwight </v>
      </c>
      <c r="B303" t="s">
        <v>112</v>
      </c>
      <c r="E303">
        <v>8</v>
      </c>
      <c r="F303">
        <f t="shared" si="71"/>
        <v>0</v>
      </c>
    </row>
    <row r="304" spans="1:6" x14ac:dyDescent="0.25">
      <c r="A304" t="str">
        <f t="shared" si="81"/>
        <v xml:space="preserve">Dwight </v>
      </c>
      <c r="E304">
        <f t="shared" ref="E304:E306" si="82">E303</f>
        <v>8</v>
      </c>
      <c r="F304">
        <f t="shared" si="71"/>
        <v>0</v>
      </c>
    </row>
    <row r="305" spans="1:6" x14ac:dyDescent="0.25">
      <c r="A305" t="str">
        <f t="shared" si="81"/>
        <v xml:space="preserve">Dwight </v>
      </c>
      <c r="C305">
        <v>1</v>
      </c>
      <c r="D305" t="s">
        <v>38</v>
      </c>
      <c r="E305">
        <f t="shared" si="82"/>
        <v>8</v>
      </c>
      <c r="F305">
        <f t="shared" si="71"/>
        <v>8</v>
      </c>
    </row>
    <row r="306" spans="1:6" x14ac:dyDescent="0.25">
      <c r="A306" t="str">
        <f t="shared" si="81"/>
        <v xml:space="preserve">Dwight </v>
      </c>
      <c r="E306">
        <f t="shared" si="82"/>
        <v>8</v>
      </c>
      <c r="F306">
        <f t="shared" si="71"/>
        <v>0</v>
      </c>
    </row>
    <row r="307" spans="1:6" x14ac:dyDescent="0.25">
      <c r="A307" t="str">
        <f t="shared" si="81"/>
        <v xml:space="preserve">Dwight </v>
      </c>
      <c r="B307" t="s">
        <v>113</v>
      </c>
      <c r="E307">
        <v>9</v>
      </c>
      <c r="F307">
        <f t="shared" si="71"/>
        <v>0</v>
      </c>
    </row>
    <row r="308" spans="1:6" x14ac:dyDescent="0.25">
      <c r="A308" t="str">
        <f t="shared" si="81"/>
        <v xml:space="preserve">Dwight </v>
      </c>
      <c r="E308">
        <f t="shared" ref="E308:E310" si="83">E307</f>
        <v>9</v>
      </c>
      <c r="F308">
        <f t="shared" si="71"/>
        <v>0</v>
      </c>
    </row>
    <row r="309" spans="1:6" x14ac:dyDescent="0.25">
      <c r="A309" t="str">
        <f t="shared" si="81"/>
        <v xml:space="preserve">Dwight </v>
      </c>
      <c r="C309">
        <v>1</v>
      </c>
      <c r="D309" t="s">
        <v>38</v>
      </c>
      <c r="E309">
        <f t="shared" si="83"/>
        <v>9</v>
      </c>
      <c r="F309">
        <f t="shared" si="71"/>
        <v>9</v>
      </c>
    </row>
    <row r="310" spans="1:6" x14ac:dyDescent="0.25">
      <c r="A310" t="s">
        <v>452</v>
      </c>
      <c r="E310">
        <f t="shared" si="83"/>
        <v>9</v>
      </c>
      <c r="F310">
        <f t="shared" si="71"/>
        <v>0</v>
      </c>
    </row>
    <row r="311" spans="1:6" x14ac:dyDescent="0.25">
      <c r="A311" t="str">
        <f t="shared" ref="A311:A334" si="84">A310</f>
        <v>Eliot Horowitz</v>
      </c>
      <c r="B311" t="s">
        <v>116</v>
      </c>
      <c r="E311">
        <v>5</v>
      </c>
      <c r="F311">
        <f t="shared" si="71"/>
        <v>0</v>
      </c>
    </row>
    <row r="312" spans="1:6" x14ac:dyDescent="0.25">
      <c r="A312" t="str">
        <f t="shared" si="84"/>
        <v>Eliot Horowitz</v>
      </c>
      <c r="E312">
        <f t="shared" ref="E312:E314" si="85">E311</f>
        <v>5</v>
      </c>
      <c r="F312">
        <f t="shared" si="71"/>
        <v>0</v>
      </c>
    </row>
    <row r="313" spans="1:6" x14ac:dyDescent="0.25">
      <c r="A313" t="str">
        <f t="shared" si="84"/>
        <v>Eliot Horowitz</v>
      </c>
      <c r="C313">
        <v>1</v>
      </c>
      <c r="D313" t="s">
        <v>117</v>
      </c>
      <c r="E313">
        <f t="shared" si="85"/>
        <v>5</v>
      </c>
      <c r="F313">
        <f t="shared" si="71"/>
        <v>5</v>
      </c>
    </row>
    <row r="314" spans="1:6" x14ac:dyDescent="0.25">
      <c r="A314" t="str">
        <f t="shared" si="84"/>
        <v>Eliot Horowitz</v>
      </c>
      <c r="E314">
        <f t="shared" si="85"/>
        <v>5</v>
      </c>
      <c r="F314">
        <f t="shared" si="71"/>
        <v>0</v>
      </c>
    </row>
    <row r="315" spans="1:6" x14ac:dyDescent="0.25">
      <c r="A315" t="str">
        <f t="shared" si="84"/>
        <v>Eliot Horowitz</v>
      </c>
      <c r="B315" t="s">
        <v>118</v>
      </c>
      <c r="E315">
        <v>16</v>
      </c>
      <c r="F315">
        <f t="shared" si="71"/>
        <v>0</v>
      </c>
    </row>
    <row r="316" spans="1:6" x14ac:dyDescent="0.25">
      <c r="A316" t="str">
        <f t="shared" si="84"/>
        <v>Eliot Horowitz</v>
      </c>
      <c r="E316">
        <f t="shared" ref="E316:E318" si="86">E315</f>
        <v>16</v>
      </c>
      <c r="F316">
        <f t="shared" si="71"/>
        <v>0</v>
      </c>
    </row>
    <row r="317" spans="1:6" x14ac:dyDescent="0.25">
      <c r="A317" t="str">
        <f t="shared" si="84"/>
        <v>Eliot Horowitz</v>
      </c>
      <c r="C317">
        <v>1</v>
      </c>
      <c r="D317" t="s">
        <v>102</v>
      </c>
      <c r="E317">
        <f t="shared" si="86"/>
        <v>16</v>
      </c>
      <c r="F317">
        <f t="shared" si="71"/>
        <v>16</v>
      </c>
    </row>
    <row r="318" spans="1:6" x14ac:dyDescent="0.25">
      <c r="A318" t="str">
        <f t="shared" si="84"/>
        <v>Eliot Horowitz</v>
      </c>
      <c r="E318">
        <f t="shared" si="86"/>
        <v>16</v>
      </c>
      <c r="F318">
        <f t="shared" si="71"/>
        <v>0</v>
      </c>
    </row>
    <row r="319" spans="1:6" x14ac:dyDescent="0.25">
      <c r="A319" t="str">
        <f t="shared" si="84"/>
        <v>Eliot Horowitz</v>
      </c>
      <c r="B319" t="s">
        <v>119</v>
      </c>
      <c r="E319">
        <v>26</v>
      </c>
      <c r="F319">
        <f t="shared" si="71"/>
        <v>0</v>
      </c>
    </row>
    <row r="320" spans="1:6" x14ac:dyDescent="0.25">
      <c r="A320" t="str">
        <f t="shared" si="84"/>
        <v>Eliot Horowitz</v>
      </c>
      <c r="E320">
        <f t="shared" ref="E320:E324" si="87">E319</f>
        <v>26</v>
      </c>
      <c r="F320">
        <f t="shared" si="71"/>
        <v>0</v>
      </c>
    </row>
    <row r="321" spans="1:6" x14ac:dyDescent="0.25">
      <c r="A321" t="str">
        <f t="shared" si="84"/>
        <v>Eliot Horowitz</v>
      </c>
      <c r="C321">
        <v>0.13700000000000001</v>
      </c>
      <c r="D321" t="s">
        <v>81</v>
      </c>
      <c r="E321">
        <f t="shared" si="87"/>
        <v>26</v>
      </c>
      <c r="F321">
        <f t="shared" si="71"/>
        <v>3.5620000000000003</v>
      </c>
    </row>
    <row r="322" spans="1:6" x14ac:dyDescent="0.25">
      <c r="A322" t="str">
        <f t="shared" si="84"/>
        <v>Eliot Horowitz</v>
      </c>
      <c r="C322">
        <v>0.72099999999999997</v>
      </c>
      <c r="D322" t="s">
        <v>89</v>
      </c>
      <c r="E322">
        <f t="shared" si="87"/>
        <v>26</v>
      </c>
      <c r="F322">
        <f t="shared" si="71"/>
        <v>18.745999999999999</v>
      </c>
    </row>
    <row r="323" spans="1:6" x14ac:dyDescent="0.25">
      <c r="A323" t="str">
        <f t="shared" si="84"/>
        <v>Eliot Horowitz</v>
      </c>
      <c r="C323">
        <v>0.14099999999999999</v>
      </c>
      <c r="D323" t="s">
        <v>87</v>
      </c>
      <c r="E323">
        <f t="shared" si="87"/>
        <v>26</v>
      </c>
      <c r="F323">
        <f t="shared" ref="F323:F386" si="88">E323*C323</f>
        <v>3.6659999999999995</v>
      </c>
    </row>
    <row r="324" spans="1:6" x14ac:dyDescent="0.25">
      <c r="A324" t="str">
        <f t="shared" si="84"/>
        <v>Eliot Horowitz</v>
      </c>
      <c r="E324">
        <f t="shared" si="87"/>
        <v>26</v>
      </c>
      <c r="F324">
        <f t="shared" si="88"/>
        <v>0</v>
      </c>
    </row>
    <row r="325" spans="1:6" x14ac:dyDescent="0.25">
      <c r="A325" t="str">
        <f t="shared" si="84"/>
        <v>Eliot Horowitz</v>
      </c>
      <c r="B325" t="s">
        <v>120</v>
      </c>
      <c r="E325">
        <v>178</v>
      </c>
      <c r="F325">
        <f t="shared" si="88"/>
        <v>0</v>
      </c>
    </row>
    <row r="326" spans="1:6" x14ac:dyDescent="0.25">
      <c r="A326" t="str">
        <f t="shared" si="84"/>
        <v>Eliot Horowitz</v>
      </c>
      <c r="E326">
        <f t="shared" ref="E326:E331" si="89">E325</f>
        <v>178</v>
      </c>
      <c r="F326">
        <f t="shared" si="88"/>
        <v>0</v>
      </c>
    </row>
    <row r="327" spans="1:6" x14ac:dyDescent="0.25">
      <c r="A327" t="str">
        <f t="shared" si="84"/>
        <v>Eliot Horowitz</v>
      </c>
      <c r="C327">
        <v>0.185</v>
      </c>
      <c r="D327" t="s">
        <v>81</v>
      </c>
      <c r="E327">
        <f t="shared" si="89"/>
        <v>178</v>
      </c>
      <c r="F327">
        <f t="shared" si="88"/>
        <v>32.93</v>
      </c>
    </row>
    <row r="328" spans="1:6" x14ac:dyDescent="0.25">
      <c r="A328" t="str">
        <f t="shared" si="84"/>
        <v>Eliot Horowitz</v>
      </c>
      <c r="C328">
        <v>0.46899999999999997</v>
      </c>
      <c r="D328" t="s">
        <v>121</v>
      </c>
      <c r="E328">
        <f t="shared" si="89"/>
        <v>178</v>
      </c>
      <c r="F328">
        <f t="shared" si="88"/>
        <v>83.481999999999999</v>
      </c>
    </row>
    <row r="329" spans="1:6" x14ac:dyDescent="0.25">
      <c r="A329" t="str">
        <f t="shared" si="84"/>
        <v>Eliot Horowitz</v>
      </c>
      <c r="C329">
        <v>0.33600000000000002</v>
      </c>
      <c r="D329" t="s">
        <v>122</v>
      </c>
      <c r="E329">
        <f t="shared" si="89"/>
        <v>178</v>
      </c>
      <c r="F329">
        <f t="shared" si="88"/>
        <v>59.808000000000007</v>
      </c>
    </row>
    <row r="330" spans="1:6" x14ac:dyDescent="0.25">
      <c r="A330" t="str">
        <f t="shared" si="84"/>
        <v>Eliot Horowitz</v>
      </c>
      <c r="C330">
        <v>7.0000000000000001E-3</v>
      </c>
      <c r="D330" t="s">
        <v>22</v>
      </c>
      <c r="E330">
        <f t="shared" si="89"/>
        <v>178</v>
      </c>
      <c r="F330">
        <f t="shared" si="88"/>
        <v>1.246</v>
      </c>
    </row>
    <row r="331" spans="1:6" x14ac:dyDescent="0.25">
      <c r="A331" t="str">
        <f t="shared" si="84"/>
        <v>Eliot Horowitz</v>
      </c>
      <c r="E331">
        <f t="shared" si="89"/>
        <v>178</v>
      </c>
      <c r="F331">
        <f t="shared" si="88"/>
        <v>0</v>
      </c>
    </row>
    <row r="332" spans="1:6" x14ac:dyDescent="0.25">
      <c r="A332" t="str">
        <f t="shared" si="84"/>
        <v>Eliot Horowitz</v>
      </c>
      <c r="B332" t="s">
        <v>123</v>
      </c>
      <c r="E332">
        <v>16</v>
      </c>
      <c r="F332">
        <f t="shared" si="88"/>
        <v>0</v>
      </c>
    </row>
    <row r="333" spans="1:6" x14ac:dyDescent="0.25">
      <c r="A333" t="str">
        <f t="shared" si="84"/>
        <v>Eliot Horowitz</v>
      </c>
      <c r="E333">
        <f t="shared" ref="E333:E335" si="90">E332</f>
        <v>16</v>
      </c>
      <c r="F333">
        <f t="shared" si="88"/>
        <v>0</v>
      </c>
    </row>
    <row r="334" spans="1:6" x14ac:dyDescent="0.25">
      <c r="A334" t="str">
        <f t="shared" si="84"/>
        <v>Eliot Horowitz</v>
      </c>
      <c r="C334">
        <v>1</v>
      </c>
      <c r="D334" t="s">
        <v>38</v>
      </c>
      <c r="E334">
        <f t="shared" si="90"/>
        <v>16</v>
      </c>
      <c r="F334">
        <f t="shared" si="88"/>
        <v>16</v>
      </c>
    </row>
    <row r="335" spans="1:6" x14ac:dyDescent="0.25">
      <c r="A335" t="s">
        <v>453</v>
      </c>
      <c r="E335">
        <f t="shared" si="90"/>
        <v>16</v>
      </c>
      <c r="F335">
        <f t="shared" si="88"/>
        <v>0</v>
      </c>
    </row>
    <row r="336" spans="1:6" x14ac:dyDescent="0.25">
      <c r="A336" t="str">
        <f t="shared" ref="A336:A367" si="91">A335</f>
        <v>Eric Milkie</v>
      </c>
      <c r="B336" t="s">
        <v>126</v>
      </c>
      <c r="E336">
        <v>5</v>
      </c>
      <c r="F336">
        <f t="shared" si="88"/>
        <v>0</v>
      </c>
    </row>
    <row r="337" spans="1:6" x14ac:dyDescent="0.25">
      <c r="A337" t="str">
        <f t="shared" si="91"/>
        <v>Eric Milkie</v>
      </c>
      <c r="E337">
        <f t="shared" ref="E337:E339" si="92">E336</f>
        <v>5</v>
      </c>
      <c r="F337">
        <f t="shared" si="88"/>
        <v>0</v>
      </c>
    </row>
    <row r="338" spans="1:6" x14ac:dyDescent="0.25">
      <c r="A338" t="str">
        <f t="shared" si="91"/>
        <v>Eric Milkie</v>
      </c>
      <c r="C338">
        <v>1</v>
      </c>
      <c r="D338" t="s">
        <v>36</v>
      </c>
      <c r="E338">
        <f t="shared" si="92"/>
        <v>5</v>
      </c>
      <c r="F338">
        <f t="shared" si="88"/>
        <v>5</v>
      </c>
    </row>
    <row r="339" spans="1:6" x14ac:dyDescent="0.25">
      <c r="A339" t="str">
        <f t="shared" si="91"/>
        <v>Eric Milkie</v>
      </c>
      <c r="E339">
        <f t="shared" si="92"/>
        <v>5</v>
      </c>
      <c r="F339">
        <f t="shared" si="88"/>
        <v>0</v>
      </c>
    </row>
    <row r="340" spans="1:6" x14ac:dyDescent="0.25">
      <c r="A340" t="str">
        <f t="shared" si="91"/>
        <v>Eric Milkie</v>
      </c>
      <c r="B340" t="s">
        <v>127</v>
      </c>
      <c r="E340">
        <v>7</v>
      </c>
      <c r="F340">
        <f t="shared" si="88"/>
        <v>0</v>
      </c>
    </row>
    <row r="341" spans="1:6" x14ac:dyDescent="0.25">
      <c r="A341" t="str">
        <f t="shared" si="91"/>
        <v>Eric Milkie</v>
      </c>
      <c r="E341">
        <f t="shared" ref="E341:E343" si="93">E340</f>
        <v>7</v>
      </c>
      <c r="F341">
        <f t="shared" si="88"/>
        <v>0</v>
      </c>
    </row>
    <row r="342" spans="1:6" x14ac:dyDescent="0.25">
      <c r="A342" t="str">
        <f t="shared" si="91"/>
        <v>Eric Milkie</v>
      </c>
      <c r="C342">
        <v>1</v>
      </c>
      <c r="D342" t="s">
        <v>128</v>
      </c>
      <c r="E342">
        <f t="shared" si="93"/>
        <v>7</v>
      </c>
      <c r="F342">
        <f t="shared" si="88"/>
        <v>7</v>
      </c>
    </row>
    <row r="343" spans="1:6" x14ac:dyDescent="0.25">
      <c r="A343" t="str">
        <f t="shared" si="91"/>
        <v>Eric Milkie</v>
      </c>
      <c r="E343">
        <f t="shared" si="93"/>
        <v>7</v>
      </c>
      <c r="F343">
        <f t="shared" si="88"/>
        <v>0</v>
      </c>
    </row>
    <row r="344" spans="1:6" x14ac:dyDescent="0.25">
      <c r="A344" t="str">
        <f t="shared" si="91"/>
        <v>Eric Milkie</v>
      </c>
      <c r="B344" t="s">
        <v>129</v>
      </c>
      <c r="E344">
        <v>905</v>
      </c>
      <c r="F344">
        <f t="shared" si="88"/>
        <v>0</v>
      </c>
    </row>
    <row r="345" spans="1:6" x14ac:dyDescent="0.25">
      <c r="A345" t="str">
        <f t="shared" si="91"/>
        <v>Eric Milkie</v>
      </c>
      <c r="E345">
        <f t="shared" ref="E345:E352" si="94">E344</f>
        <v>905</v>
      </c>
      <c r="F345">
        <f t="shared" si="88"/>
        <v>0</v>
      </c>
    </row>
    <row r="346" spans="1:6" x14ac:dyDescent="0.25">
      <c r="A346" t="str">
        <f t="shared" si="91"/>
        <v>Eric Milkie</v>
      </c>
      <c r="C346">
        <v>0.14099999999999999</v>
      </c>
      <c r="D346" t="s">
        <v>81</v>
      </c>
      <c r="E346">
        <f t="shared" si="94"/>
        <v>905</v>
      </c>
      <c r="F346">
        <f t="shared" si="88"/>
        <v>127.60499999999999</v>
      </c>
    </row>
    <row r="347" spans="1:6" x14ac:dyDescent="0.25">
      <c r="A347" t="str">
        <f t="shared" si="91"/>
        <v>Eric Milkie</v>
      </c>
      <c r="C347">
        <v>0.14499999999999999</v>
      </c>
      <c r="D347" t="s">
        <v>65</v>
      </c>
      <c r="E347">
        <f t="shared" si="94"/>
        <v>905</v>
      </c>
      <c r="F347">
        <f t="shared" si="88"/>
        <v>131.22499999999999</v>
      </c>
    </row>
    <row r="348" spans="1:6" x14ac:dyDescent="0.25">
      <c r="A348" t="str">
        <f t="shared" si="91"/>
        <v>Eric Milkie</v>
      </c>
      <c r="C348">
        <v>2E-3</v>
      </c>
      <c r="D348" t="s">
        <v>38</v>
      </c>
      <c r="E348">
        <f t="shared" si="94"/>
        <v>905</v>
      </c>
      <c r="F348">
        <f t="shared" si="88"/>
        <v>1.81</v>
      </c>
    </row>
    <row r="349" spans="1:6" x14ac:dyDescent="0.25">
      <c r="A349" t="str">
        <f t="shared" si="91"/>
        <v>Eric Milkie</v>
      </c>
      <c r="C349">
        <v>2E-3</v>
      </c>
      <c r="D349" t="s">
        <v>122</v>
      </c>
      <c r="E349">
        <f t="shared" si="94"/>
        <v>905</v>
      </c>
      <c r="F349">
        <f t="shared" si="88"/>
        <v>1.81</v>
      </c>
    </row>
    <row r="350" spans="1:6" x14ac:dyDescent="0.25">
      <c r="A350" t="str">
        <f t="shared" si="91"/>
        <v>Eric Milkie</v>
      </c>
      <c r="C350">
        <v>0.159</v>
      </c>
      <c r="D350" t="s">
        <v>36</v>
      </c>
      <c r="E350">
        <f t="shared" si="94"/>
        <v>905</v>
      </c>
      <c r="F350">
        <f t="shared" si="88"/>
        <v>143.89500000000001</v>
      </c>
    </row>
    <row r="351" spans="1:6" x14ac:dyDescent="0.25">
      <c r="A351" t="str">
        <f t="shared" si="91"/>
        <v>Eric Milkie</v>
      </c>
      <c r="C351">
        <v>0.54800000000000004</v>
      </c>
      <c r="D351" t="s">
        <v>102</v>
      </c>
      <c r="E351">
        <f t="shared" si="94"/>
        <v>905</v>
      </c>
      <c r="F351">
        <f t="shared" si="88"/>
        <v>495.94000000000005</v>
      </c>
    </row>
    <row r="352" spans="1:6" x14ac:dyDescent="0.25">
      <c r="A352" t="str">
        <f t="shared" si="91"/>
        <v>Eric Milkie</v>
      </c>
      <c r="E352">
        <f t="shared" si="94"/>
        <v>905</v>
      </c>
      <c r="F352">
        <f t="shared" si="88"/>
        <v>0</v>
      </c>
    </row>
    <row r="353" spans="1:6" x14ac:dyDescent="0.25">
      <c r="A353" t="str">
        <f t="shared" si="91"/>
        <v>Eric Milkie</v>
      </c>
      <c r="B353" t="s">
        <v>130</v>
      </c>
      <c r="E353">
        <v>30</v>
      </c>
      <c r="F353">
        <f t="shared" si="88"/>
        <v>0</v>
      </c>
    </row>
    <row r="354" spans="1:6" x14ac:dyDescent="0.25">
      <c r="A354" t="str">
        <f t="shared" si="91"/>
        <v>Eric Milkie</v>
      </c>
      <c r="E354">
        <f t="shared" ref="E354:E356" si="95">E353</f>
        <v>30</v>
      </c>
      <c r="F354">
        <f t="shared" si="88"/>
        <v>0</v>
      </c>
    </row>
    <row r="355" spans="1:6" x14ac:dyDescent="0.25">
      <c r="A355" t="str">
        <f t="shared" si="91"/>
        <v>Eric Milkie</v>
      </c>
      <c r="C355">
        <v>1</v>
      </c>
      <c r="D355" t="s">
        <v>10</v>
      </c>
      <c r="E355">
        <f t="shared" si="95"/>
        <v>30</v>
      </c>
      <c r="F355">
        <f t="shared" si="88"/>
        <v>30</v>
      </c>
    </row>
    <row r="356" spans="1:6" x14ac:dyDescent="0.25">
      <c r="A356" t="str">
        <f t="shared" si="91"/>
        <v>Eric Milkie</v>
      </c>
      <c r="E356">
        <f t="shared" si="95"/>
        <v>30</v>
      </c>
      <c r="F356">
        <f t="shared" si="88"/>
        <v>0</v>
      </c>
    </row>
    <row r="357" spans="1:6" x14ac:dyDescent="0.25">
      <c r="A357" t="str">
        <f t="shared" si="91"/>
        <v>Eric Milkie</v>
      </c>
      <c r="B357" t="s">
        <v>131</v>
      </c>
      <c r="E357">
        <v>2</v>
      </c>
      <c r="F357">
        <f t="shared" si="88"/>
        <v>0</v>
      </c>
    </row>
    <row r="358" spans="1:6" x14ac:dyDescent="0.25">
      <c r="A358" t="str">
        <f t="shared" si="91"/>
        <v>Eric Milkie</v>
      </c>
      <c r="E358">
        <f t="shared" ref="E358:E360" si="96">E357</f>
        <v>2</v>
      </c>
      <c r="F358">
        <f t="shared" si="88"/>
        <v>0</v>
      </c>
    </row>
    <row r="359" spans="1:6" x14ac:dyDescent="0.25">
      <c r="A359" t="str">
        <f t="shared" si="91"/>
        <v>Eric Milkie</v>
      </c>
      <c r="C359">
        <v>1</v>
      </c>
      <c r="D359" t="s">
        <v>14</v>
      </c>
      <c r="E359">
        <f t="shared" si="96"/>
        <v>2</v>
      </c>
      <c r="F359">
        <f t="shared" si="88"/>
        <v>2</v>
      </c>
    </row>
    <row r="360" spans="1:6" x14ac:dyDescent="0.25">
      <c r="A360" t="str">
        <f t="shared" si="91"/>
        <v>Eric Milkie</v>
      </c>
      <c r="E360">
        <f t="shared" si="96"/>
        <v>2</v>
      </c>
      <c r="F360">
        <f t="shared" si="88"/>
        <v>0</v>
      </c>
    </row>
    <row r="361" spans="1:6" x14ac:dyDescent="0.25">
      <c r="A361" t="str">
        <f t="shared" si="91"/>
        <v>Eric Milkie</v>
      </c>
      <c r="B361" t="s">
        <v>132</v>
      </c>
      <c r="E361">
        <v>4</v>
      </c>
      <c r="F361">
        <f t="shared" si="88"/>
        <v>0</v>
      </c>
    </row>
    <row r="362" spans="1:6" x14ac:dyDescent="0.25">
      <c r="A362" t="str">
        <f t="shared" si="91"/>
        <v>Eric Milkie</v>
      </c>
      <c r="E362">
        <f t="shared" ref="E362:E364" si="97">E361</f>
        <v>4</v>
      </c>
      <c r="F362">
        <f t="shared" si="88"/>
        <v>0</v>
      </c>
    </row>
    <row r="363" spans="1:6" x14ac:dyDescent="0.25">
      <c r="A363" t="str">
        <f t="shared" si="91"/>
        <v>Eric Milkie</v>
      </c>
      <c r="C363">
        <v>1</v>
      </c>
      <c r="D363" t="s">
        <v>30</v>
      </c>
      <c r="E363">
        <f t="shared" si="97"/>
        <v>4</v>
      </c>
      <c r="F363">
        <f t="shared" si="88"/>
        <v>4</v>
      </c>
    </row>
    <row r="364" spans="1:6" x14ac:dyDescent="0.25">
      <c r="A364" t="str">
        <f t="shared" si="91"/>
        <v>Eric Milkie</v>
      </c>
      <c r="E364">
        <f t="shared" si="97"/>
        <v>4</v>
      </c>
      <c r="F364">
        <f t="shared" si="88"/>
        <v>0</v>
      </c>
    </row>
    <row r="365" spans="1:6" x14ac:dyDescent="0.25">
      <c r="A365" t="str">
        <f t="shared" si="91"/>
        <v>Eric Milkie</v>
      </c>
      <c r="B365" t="s">
        <v>133</v>
      </c>
      <c r="E365">
        <v>2</v>
      </c>
      <c r="F365">
        <f t="shared" si="88"/>
        <v>0</v>
      </c>
    </row>
    <row r="366" spans="1:6" x14ac:dyDescent="0.25">
      <c r="A366" t="str">
        <f t="shared" si="91"/>
        <v>Eric Milkie</v>
      </c>
      <c r="E366">
        <f t="shared" ref="E366:E368" si="98">E365</f>
        <v>2</v>
      </c>
      <c r="F366">
        <f t="shared" si="88"/>
        <v>0</v>
      </c>
    </row>
    <row r="367" spans="1:6" x14ac:dyDescent="0.25">
      <c r="A367" t="str">
        <f t="shared" si="91"/>
        <v>Eric Milkie</v>
      </c>
      <c r="C367">
        <v>1</v>
      </c>
      <c r="D367" t="s">
        <v>30</v>
      </c>
      <c r="E367">
        <f t="shared" si="98"/>
        <v>2</v>
      </c>
      <c r="F367">
        <f t="shared" si="88"/>
        <v>2</v>
      </c>
    </row>
    <row r="368" spans="1:6" x14ac:dyDescent="0.25">
      <c r="A368" t="str">
        <f t="shared" ref="A368:A399" si="99">A367</f>
        <v>Eric Milkie</v>
      </c>
      <c r="E368">
        <f t="shared" si="98"/>
        <v>2</v>
      </c>
      <c r="F368">
        <f t="shared" si="88"/>
        <v>0</v>
      </c>
    </row>
    <row r="369" spans="1:6" x14ac:dyDescent="0.25">
      <c r="A369" t="str">
        <f t="shared" si="99"/>
        <v>Eric Milkie</v>
      </c>
      <c r="B369" t="s">
        <v>134</v>
      </c>
      <c r="E369">
        <v>11</v>
      </c>
      <c r="F369">
        <f t="shared" si="88"/>
        <v>0</v>
      </c>
    </row>
    <row r="370" spans="1:6" x14ac:dyDescent="0.25">
      <c r="A370" t="str">
        <f t="shared" si="99"/>
        <v>Eric Milkie</v>
      </c>
      <c r="E370">
        <f t="shared" ref="E370:E373" si="100">E369</f>
        <v>11</v>
      </c>
      <c r="F370">
        <f t="shared" si="88"/>
        <v>0</v>
      </c>
    </row>
    <row r="371" spans="1:6" x14ac:dyDescent="0.25">
      <c r="A371" t="str">
        <f t="shared" si="99"/>
        <v>Eric Milkie</v>
      </c>
      <c r="C371">
        <v>0.42499999999999999</v>
      </c>
      <c r="D371" t="s">
        <v>128</v>
      </c>
      <c r="E371">
        <f t="shared" si="100"/>
        <v>11</v>
      </c>
      <c r="F371">
        <f t="shared" si="88"/>
        <v>4.6749999999999998</v>
      </c>
    </row>
    <row r="372" spans="1:6" x14ac:dyDescent="0.25">
      <c r="A372" t="str">
        <f t="shared" si="99"/>
        <v>Eric Milkie</v>
      </c>
      <c r="C372">
        <v>0.57399999999999995</v>
      </c>
      <c r="D372" t="s">
        <v>89</v>
      </c>
      <c r="E372">
        <f t="shared" si="100"/>
        <v>11</v>
      </c>
      <c r="F372">
        <f t="shared" si="88"/>
        <v>6.3139999999999992</v>
      </c>
    </row>
    <row r="373" spans="1:6" x14ac:dyDescent="0.25">
      <c r="A373" t="str">
        <f t="shared" si="99"/>
        <v>Eric Milkie</v>
      </c>
      <c r="E373">
        <f t="shared" si="100"/>
        <v>11</v>
      </c>
      <c r="F373">
        <f t="shared" si="88"/>
        <v>0</v>
      </c>
    </row>
    <row r="374" spans="1:6" x14ac:dyDescent="0.25">
      <c r="A374" t="str">
        <f t="shared" si="99"/>
        <v>Eric Milkie</v>
      </c>
      <c r="B374" t="s">
        <v>135</v>
      </c>
      <c r="E374">
        <v>12</v>
      </c>
      <c r="F374">
        <f t="shared" si="88"/>
        <v>0</v>
      </c>
    </row>
    <row r="375" spans="1:6" x14ac:dyDescent="0.25">
      <c r="A375" t="str">
        <f t="shared" si="99"/>
        <v>Eric Milkie</v>
      </c>
      <c r="E375">
        <f t="shared" ref="E375:E377" si="101">E374</f>
        <v>12</v>
      </c>
      <c r="F375">
        <f t="shared" si="88"/>
        <v>0</v>
      </c>
    </row>
    <row r="376" spans="1:6" x14ac:dyDescent="0.25">
      <c r="A376" t="str">
        <f t="shared" si="99"/>
        <v>Eric Milkie</v>
      </c>
      <c r="C376">
        <v>1</v>
      </c>
      <c r="D376" t="s">
        <v>10</v>
      </c>
      <c r="E376">
        <f t="shared" si="101"/>
        <v>12</v>
      </c>
      <c r="F376">
        <f t="shared" si="88"/>
        <v>12</v>
      </c>
    </row>
    <row r="377" spans="1:6" x14ac:dyDescent="0.25">
      <c r="A377" t="str">
        <f t="shared" si="99"/>
        <v>Eric Milkie</v>
      </c>
      <c r="E377">
        <f t="shared" si="101"/>
        <v>12</v>
      </c>
      <c r="F377">
        <f t="shared" si="88"/>
        <v>0</v>
      </c>
    </row>
    <row r="378" spans="1:6" x14ac:dyDescent="0.25">
      <c r="A378" t="str">
        <f t="shared" si="99"/>
        <v>Eric Milkie</v>
      </c>
      <c r="B378" t="s">
        <v>136</v>
      </c>
      <c r="E378">
        <v>1</v>
      </c>
      <c r="F378">
        <f t="shared" si="88"/>
        <v>0</v>
      </c>
    </row>
    <row r="379" spans="1:6" x14ac:dyDescent="0.25">
      <c r="A379" t="str">
        <f t="shared" si="99"/>
        <v>Eric Milkie</v>
      </c>
      <c r="E379">
        <f t="shared" ref="E379:E381" si="102">E378</f>
        <v>1</v>
      </c>
      <c r="F379">
        <f t="shared" si="88"/>
        <v>0</v>
      </c>
    </row>
    <row r="380" spans="1:6" x14ac:dyDescent="0.25">
      <c r="A380" t="str">
        <f t="shared" si="99"/>
        <v>Eric Milkie</v>
      </c>
      <c r="C380">
        <v>1</v>
      </c>
      <c r="D380" t="s">
        <v>36</v>
      </c>
      <c r="E380">
        <f t="shared" si="102"/>
        <v>1</v>
      </c>
      <c r="F380">
        <f t="shared" si="88"/>
        <v>1</v>
      </c>
    </row>
    <row r="381" spans="1:6" x14ac:dyDescent="0.25">
      <c r="A381" t="str">
        <f t="shared" si="99"/>
        <v>Eric Milkie</v>
      </c>
      <c r="E381">
        <f t="shared" si="102"/>
        <v>1</v>
      </c>
      <c r="F381">
        <f t="shared" si="88"/>
        <v>0</v>
      </c>
    </row>
    <row r="382" spans="1:6" x14ac:dyDescent="0.25">
      <c r="A382" t="str">
        <f t="shared" si="99"/>
        <v>Eric Milkie</v>
      </c>
      <c r="B382" t="s">
        <v>137</v>
      </c>
      <c r="E382">
        <v>11</v>
      </c>
      <c r="F382">
        <f t="shared" si="88"/>
        <v>0</v>
      </c>
    </row>
    <row r="383" spans="1:6" x14ac:dyDescent="0.25">
      <c r="A383" t="str">
        <f t="shared" si="99"/>
        <v>Eric Milkie</v>
      </c>
      <c r="E383">
        <f t="shared" ref="E383:E385" si="103">E382</f>
        <v>11</v>
      </c>
      <c r="F383">
        <f t="shared" si="88"/>
        <v>0</v>
      </c>
    </row>
    <row r="384" spans="1:6" x14ac:dyDescent="0.25">
      <c r="A384" t="str">
        <f t="shared" si="99"/>
        <v>Eric Milkie</v>
      </c>
      <c r="C384">
        <v>1</v>
      </c>
      <c r="D384" t="s">
        <v>32</v>
      </c>
      <c r="E384">
        <f t="shared" si="103"/>
        <v>11</v>
      </c>
      <c r="F384">
        <f t="shared" si="88"/>
        <v>11</v>
      </c>
    </row>
    <row r="385" spans="1:6" x14ac:dyDescent="0.25">
      <c r="A385" t="str">
        <f t="shared" si="99"/>
        <v>Eric Milkie</v>
      </c>
      <c r="E385">
        <f t="shared" si="103"/>
        <v>11</v>
      </c>
      <c r="F385">
        <f t="shared" si="88"/>
        <v>0</v>
      </c>
    </row>
    <row r="386" spans="1:6" x14ac:dyDescent="0.25">
      <c r="A386" t="str">
        <f t="shared" si="99"/>
        <v>Eric Milkie</v>
      </c>
      <c r="B386" t="s">
        <v>138</v>
      </c>
      <c r="E386">
        <v>2</v>
      </c>
      <c r="F386">
        <f t="shared" si="88"/>
        <v>0</v>
      </c>
    </row>
    <row r="387" spans="1:6" x14ac:dyDescent="0.25">
      <c r="A387" t="str">
        <f t="shared" si="99"/>
        <v>Eric Milkie</v>
      </c>
      <c r="E387">
        <f t="shared" ref="E387:E389" si="104">E386</f>
        <v>2</v>
      </c>
      <c r="F387">
        <f t="shared" ref="F387:F450" si="105">E387*C387</f>
        <v>0</v>
      </c>
    </row>
    <row r="388" spans="1:6" x14ac:dyDescent="0.25">
      <c r="A388" t="str">
        <f t="shared" si="99"/>
        <v>Eric Milkie</v>
      </c>
      <c r="C388">
        <v>1</v>
      </c>
      <c r="D388" t="s">
        <v>36</v>
      </c>
      <c r="E388">
        <f t="shared" si="104"/>
        <v>2</v>
      </c>
      <c r="F388">
        <f t="shared" si="105"/>
        <v>2</v>
      </c>
    </row>
    <row r="389" spans="1:6" x14ac:dyDescent="0.25">
      <c r="A389" t="str">
        <f t="shared" si="99"/>
        <v>Eric Milkie</v>
      </c>
      <c r="E389">
        <f t="shared" si="104"/>
        <v>2</v>
      </c>
      <c r="F389">
        <f t="shared" si="105"/>
        <v>0</v>
      </c>
    </row>
    <row r="390" spans="1:6" x14ac:dyDescent="0.25">
      <c r="A390" t="str">
        <f t="shared" si="99"/>
        <v>Eric Milkie</v>
      </c>
      <c r="B390" t="s">
        <v>139</v>
      </c>
      <c r="E390">
        <v>49</v>
      </c>
      <c r="F390">
        <f t="shared" si="105"/>
        <v>0</v>
      </c>
    </row>
    <row r="391" spans="1:6" x14ac:dyDescent="0.25">
      <c r="A391" t="str">
        <f t="shared" si="99"/>
        <v>Eric Milkie</v>
      </c>
      <c r="E391">
        <f t="shared" ref="E391:E395" si="106">E390</f>
        <v>49</v>
      </c>
      <c r="F391">
        <f t="shared" si="105"/>
        <v>0</v>
      </c>
    </row>
    <row r="392" spans="1:6" x14ac:dyDescent="0.25">
      <c r="A392" t="str">
        <f t="shared" si="99"/>
        <v>Eric Milkie</v>
      </c>
      <c r="C392">
        <v>0.16900000000000001</v>
      </c>
      <c r="D392" t="s">
        <v>10</v>
      </c>
      <c r="E392">
        <f t="shared" si="106"/>
        <v>49</v>
      </c>
      <c r="F392">
        <f t="shared" si="105"/>
        <v>8.2810000000000006</v>
      </c>
    </row>
    <row r="393" spans="1:6" x14ac:dyDescent="0.25">
      <c r="A393" t="str">
        <f t="shared" si="99"/>
        <v>Eric Milkie</v>
      </c>
      <c r="C393">
        <v>0</v>
      </c>
      <c r="D393" t="s">
        <v>25</v>
      </c>
      <c r="E393">
        <f t="shared" si="106"/>
        <v>49</v>
      </c>
      <c r="F393">
        <f t="shared" si="105"/>
        <v>0</v>
      </c>
    </row>
    <row r="394" spans="1:6" x14ac:dyDescent="0.25">
      <c r="A394" t="str">
        <f t="shared" si="99"/>
        <v>Eric Milkie</v>
      </c>
      <c r="C394">
        <v>0.82899999999999996</v>
      </c>
      <c r="D394" t="s">
        <v>32</v>
      </c>
      <c r="E394">
        <f t="shared" si="106"/>
        <v>49</v>
      </c>
      <c r="F394">
        <f t="shared" si="105"/>
        <v>40.620999999999995</v>
      </c>
    </row>
    <row r="395" spans="1:6" x14ac:dyDescent="0.25">
      <c r="A395" t="str">
        <f t="shared" si="99"/>
        <v>Eric Milkie</v>
      </c>
      <c r="E395">
        <f t="shared" si="106"/>
        <v>49</v>
      </c>
      <c r="F395">
        <f t="shared" si="105"/>
        <v>0</v>
      </c>
    </row>
    <row r="396" spans="1:6" x14ac:dyDescent="0.25">
      <c r="A396" t="str">
        <f t="shared" si="99"/>
        <v>Eric Milkie</v>
      </c>
      <c r="B396" t="s">
        <v>140</v>
      </c>
      <c r="E396">
        <v>98</v>
      </c>
      <c r="F396">
        <f t="shared" si="105"/>
        <v>0</v>
      </c>
    </row>
    <row r="397" spans="1:6" x14ac:dyDescent="0.25">
      <c r="A397" t="str">
        <f t="shared" si="99"/>
        <v>Eric Milkie</v>
      </c>
      <c r="E397">
        <f t="shared" ref="E397:E399" si="107">E396</f>
        <v>98</v>
      </c>
      <c r="F397">
        <f t="shared" si="105"/>
        <v>0</v>
      </c>
    </row>
    <row r="398" spans="1:6" x14ac:dyDescent="0.25">
      <c r="A398" t="str">
        <f t="shared" si="99"/>
        <v>Eric Milkie</v>
      </c>
      <c r="C398">
        <v>1</v>
      </c>
      <c r="D398" t="s">
        <v>141</v>
      </c>
      <c r="E398">
        <f t="shared" si="107"/>
        <v>98</v>
      </c>
      <c r="F398">
        <f t="shared" si="105"/>
        <v>98</v>
      </c>
    </row>
    <row r="399" spans="1:6" x14ac:dyDescent="0.25">
      <c r="A399" t="str">
        <f t="shared" si="99"/>
        <v>Eric Milkie</v>
      </c>
      <c r="E399">
        <f t="shared" si="107"/>
        <v>98</v>
      </c>
      <c r="F399">
        <f t="shared" si="105"/>
        <v>0</v>
      </c>
    </row>
    <row r="400" spans="1:6" x14ac:dyDescent="0.25">
      <c r="A400" t="str">
        <f t="shared" ref="A400:A407" si="108">A399</f>
        <v>Eric Milkie</v>
      </c>
      <c r="B400" t="s">
        <v>142</v>
      </c>
      <c r="E400">
        <v>54</v>
      </c>
      <c r="F400">
        <f t="shared" si="105"/>
        <v>0</v>
      </c>
    </row>
    <row r="401" spans="1:6" x14ac:dyDescent="0.25">
      <c r="A401" t="str">
        <f t="shared" si="108"/>
        <v>Eric Milkie</v>
      </c>
      <c r="E401">
        <f t="shared" ref="E401:E408" si="109">E400</f>
        <v>54</v>
      </c>
      <c r="F401">
        <f t="shared" si="105"/>
        <v>0</v>
      </c>
    </row>
    <row r="402" spans="1:6" x14ac:dyDescent="0.25">
      <c r="A402" t="str">
        <f t="shared" si="108"/>
        <v>Eric Milkie</v>
      </c>
      <c r="C402">
        <v>5.2999999999999999E-2</v>
      </c>
      <c r="D402" t="s">
        <v>143</v>
      </c>
      <c r="E402">
        <f t="shared" si="109"/>
        <v>54</v>
      </c>
      <c r="F402">
        <f t="shared" si="105"/>
        <v>2.8620000000000001</v>
      </c>
    </row>
    <row r="403" spans="1:6" x14ac:dyDescent="0.25">
      <c r="A403" t="str">
        <f t="shared" si="108"/>
        <v>Eric Milkie</v>
      </c>
      <c r="C403">
        <v>0.121</v>
      </c>
      <c r="D403" t="s">
        <v>81</v>
      </c>
      <c r="E403">
        <f t="shared" si="109"/>
        <v>54</v>
      </c>
      <c r="F403">
        <f t="shared" si="105"/>
        <v>6.5339999999999998</v>
      </c>
    </row>
    <row r="404" spans="1:6" x14ac:dyDescent="0.25">
      <c r="A404" t="str">
        <f t="shared" si="108"/>
        <v>Eric Milkie</v>
      </c>
      <c r="C404">
        <v>0.55100000000000005</v>
      </c>
      <c r="D404" t="s">
        <v>32</v>
      </c>
      <c r="E404">
        <f t="shared" si="109"/>
        <v>54</v>
      </c>
      <c r="F404">
        <f t="shared" si="105"/>
        <v>29.754000000000001</v>
      </c>
    </row>
    <row r="405" spans="1:6" x14ac:dyDescent="0.25">
      <c r="A405" t="str">
        <f t="shared" si="108"/>
        <v>Eric Milkie</v>
      </c>
      <c r="C405">
        <v>8.3000000000000004E-2</v>
      </c>
      <c r="D405" t="s">
        <v>121</v>
      </c>
      <c r="E405">
        <f t="shared" si="109"/>
        <v>54</v>
      </c>
      <c r="F405">
        <f t="shared" si="105"/>
        <v>4.4820000000000002</v>
      </c>
    </row>
    <row r="406" spans="1:6" x14ac:dyDescent="0.25">
      <c r="A406" t="str">
        <f t="shared" si="108"/>
        <v>Eric Milkie</v>
      </c>
      <c r="C406">
        <v>6.8000000000000005E-2</v>
      </c>
      <c r="D406" t="s">
        <v>36</v>
      </c>
      <c r="E406">
        <f t="shared" si="109"/>
        <v>54</v>
      </c>
      <c r="F406">
        <f t="shared" si="105"/>
        <v>3.6720000000000002</v>
      </c>
    </row>
    <row r="407" spans="1:6" x14ac:dyDescent="0.25">
      <c r="A407" t="str">
        <f t="shared" si="108"/>
        <v>Eric Milkie</v>
      </c>
      <c r="C407">
        <v>0.121</v>
      </c>
      <c r="D407" t="s">
        <v>87</v>
      </c>
      <c r="E407">
        <f t="shared" si="109"/>
        <v>54</v>
      </c>
      <c r="F407">
        <f t="shared" si="105"/>
        <v>6.5339999999999998</v>
      </c>
    </row>
    <row r="408" spans="1:6" x14ac:dyDescent="0.25">
      <c r="A408" t="s">
        <v>454</v>
      </c>
      <c r="E408">
        <f t="shared" si="109"/>
        <v>54</v>
      </c>
      <c r="F408">
        <f t="shared" si="105"/>
        <v>0</v>
      </c>
    </row>
    <row r="409" spans="1:6" x14ac:dyDescent="0.25">
      <c r="A409" t="str">
        <f t="shared" ref="A409:A440" si="110">A408</f>
        <v>Ernie Hershey</v>
      </c>
      <c r="B409" t="s">
        <v>146</v>
      </c>
      <c r="E409">
        <v>1217</v>
      </c>
      <c r="F409">
        <f t="shared" si="105"/>
        <v>0</v>
      </c>
    </row>
    <row r="410" spans="1:6" x14ac:dyDescent="0.25">
      <c r="A410" t="str">
        <f t="shared" si="110"/>
        <v>Ernie Hershey</v>
      </c>
      <c r="E410">
        <f t="shared" ref="E410:E413" si="111">E409</f>
        <v>1217</v>
      </c>
      <c r="F410">
        <f t="shared" si="105"/>
        <v>0</v>
      </c>
    </row>
    <row r="411" spans="1:6" x14ac:dyDescent="0.25">
      <c r="A411" t="str">
        <f t="shared" si="110"/>
        <v>Ernie Hershey</v>
      </c>
      <c r="C411">
        <v>0.495</v>
      </c>
      <c r="D411" t="s">
        <v>147</v>
      </c>
      <c r="E411">
        <f t="shared" si="111"/>
        <v>1217</v>
      </c>
      <c r="F411">
        <f t="shared" si="105"/>
        <v>602.41499999999996</v>
      </c>
    </row>
    <row r="412" spans="1:6" x14ac:dyDescent="0.25">
      <c r="A412" t="str">
        <f t="shared" si="110"/>
        <v>Ernie Hershey</v>
      </c>
      <c r="C412">
        <v>0.504</v>
      </c>
      <c r="D412" t="s">
        <v>86</v>
      </c>
      <c r="E412">
        <f t="shared" si="111"/>
        <v>1217</v>
      </c>
      <c r="F412">
        <f t="shared" si="105"/>
        <v>613.36800000000005</v>
      </c>
    </row>
    <row r="413" spans="1:6" x14ac:dyDescent="0.25">
      <c r="A413" t="str">
        <f t="shared" si="110"/>
        <v>Ernie Hershey</v>
      </c>
      <c r="E413">
        <f t="shared" si="111"/>
        <v>1217</v>
      </c>
      <c r="F413">
        <f t="shared" si="105"/>
        <v>0</v>
      </c>
    </row>
    <row r="414" spans="1:6" x14ac:dyDescent="0.25">
      <c r="A414" t="str">
        <f t="shared" si="110"/>
        <v>Ernie Hershey</v>
      </c>
      <c r="B414" t="s">
        <v>148</v>
      </c>
      <c r="E414">
        <v>5743</v>
      </c>
      <c r="F414">
        <f t="shared" si="105"/>
        <v>0</v>
      </c>
    </row>
    <row r="415" spans="1:6" x14ac:dyDescent="0.25">
      <c r="A415" t="str">
        <f t="shared" si="110"/>
        <v>Ernie Hershey</v>
      </c>
      <c r="E415">
        <f t="shared" ref="E415:E417" si="112">E414</f>
        <v>5743</v>
      </c>
      <c r="F415">
        <f t="shared" si="105"/>
        <v>0</v>
      </c>
    </row>
    <row r="416" spans="1:6" x14ac:dyDescent="0.25">
      <c r="A416" t="str">
        <f t="shared" si="110"/>
        <v>Ernie Hershey</v>
      </c>
      <c r="C416">
        <v>1</v>
      </c>
      <c r="D416" t="s">
        <v>147</v>
      </c>
      <c r="E416">
        <f t="shared" si="112"/>
        <v>5743</v>
      </c>
      <c r="F416">
        <f t="shared" si="105"/>
        <v>5743</v>
      </c>
    </row>
    <row r="417" spans="1:6" x14ac:dyDescent="0.25">
      <c r="A417" t="str">
        <f t="shared" si="110"/>
        <v>Ernie Hershey</v>
      </c>
      <c r="E417">
        <f t="shared" si="112"/>
        <v>5743</v>
      </c>
      <c r="F417">
        <f t="shared" si="105"/>
        <v>0</v>
      </c>
    </row>
    <row r="418" spans="1:6" x14ac:dyDescent="0.25">
      <c r="A418" t="str">
        <f t="shared" si="110"/>
        <v>Ernie Hershey</v>
      </c>
      <c r="B418" t="s">
        <v>149</v>
      </c>
      <c r="E418">
        <v>4</v>
      </c>
      <c r="F418">
        <f t="shared" si="105"/>
        <v>0</v>
      </c>
    </row>
    <row r="419" spans="1:6" x14ac:dyDescent="0.25">
      <c r="A419" t="str">
        <f t="shared" si="110"/>
        <v>Ernie Hershey</v>
      </c>
      <c r="E419">
        <f t="shared" ref="E419:E421" si="113">E418</f>
        <v>4</v>
      </c>
      <c r="F419">
        <f t="shared" si="105"/>
        <v>0</v>
      </c>
    </row>
    <row r="420" spans="1:6" x14ac:dyDescent="0.25">
      <c r="A420" t="str">
        <f t="shared" si="110"/>
        <v>Ernie Hershey</v>
      </c>
      <c r="C420">
        <v>0.56299999999999994</v>
      </c>
      <c r="D420" t="s">
        <v>87</v>
      </c>
      <c r="E420">
        <f t="shared" si="113"/>
        <v>4</v>
      </c>
      <c r="F420">
        <f t="shared" si="105"/>
        <v>2.2519999999999998</v>
      </c>
    </row>
    <row r="421" spans="1:6" x14ac:dyDescent="0.25">
      <c r="A421" t="str">
        <f t="shared" si="110"/>
        <v>Ernie Hershey</v>
      </c>
      <c r="E421">
        <f t="shared" si="113"/>
        <v>4</v>
      </c>
      <c r="F421">
        <f t="shared" si="105"/>
        <v>0</v>
      </c>
    </row>
    <row r="422" spans="1:6" x14ac:dyDescent="0.25">
      <c r="A422" t="str">
        <f t="shared" si="110"/>
        <v>Ernie Hershey</v>
      </c>
      <c r="B422" t="s">
        <v>150</v>
      </c>
      <c r="E422">
        <v>22</v>
      </c>
      <c r="F422">
        <f t="shared" si="105"/>
        <v>0</v>
      </c>
    </row>
    <row r="423" spans="1:6" x14ac:dyDescent="0.25">
      <c r="A423" t="str">
        <f t="shared" si="110"/>
        <v>Ernie Hershey</v>
      </c>
      <c r="E423">
        <f t="shared" ref="E423:E425" si="114">E422</f>
        <v>22</v>
      </c>
      <c r="F423">
        <f t="shared" si="105"/>
        <v>0</v>
      </c>
    </row>
    <row r="424" spans="1:6" x14ac:dyDescent="0.25">
      <c r="A424" t="str">
        <f t="shared" si="110"/>
        <v>Ernie Hershey</v>
      </c>
      <c r="C424">
        <v>1</v>
      </c>
      <c r="D424" t="s">
        <v>147</v>
      </c>
      <c r="E424">
        <f t="shared" si="114"/>
        <v>22</v>
      </c>
      <c r="F424">
        <f t="shared" si="105"/>
        <v>22</v>
      </c>
    </row>
    <row r="425" spans="1:6" x14ac:dyDescent="0.25">
      <c r="A425" t="str">
        <f t="shared" si="110"/>
        <v>Ernie Hershey</v>
      </c>
      <c r="E425">
        <f t="shared" si="114"/>
        <v>22</v>
      </c>
      <c r="F425">
        <f t="shared" si="105"/>
        <v>0</v>
      </c>
    </row>
    <row r="426" spans="1:6" x14ac:dyDescent="0.25">
      <c r="A426" t="str">
        <f t="shared" si="110"/>
        <v>Ernie Hershey</v>
      </c>
      <c r="B426" t="s">
        <v>151</v>
      </c>
      <c r="E426">
        <v>2</v>
      </c>
      <c r="F426">
        <f t="shared" si="105"/>
        <v>0</v>
      </c>
    </row>
    <row r="427" spans="1:6" x14ac:dyDescent="0.25">
      <c r="A427" t="str">
        <f t="shared" si="110"/>
        <v>Ernie Hershey</v>
      </c>
      <c r="E427">
        <f t="shared" ref="E427:E429" si="115">E426</f>
        <v>2</v>
      </c>
      <c r="F427">
        <f t="shared" si="105"/>
        <v>0</v>
      </c>
    </row>
    <row r="428" spans="1:6" x14ac:dyDescent="0.25">
      <c r="A428" t="str">
        <f t="shared" si="110"/>
        <v>Ernie Hershey</v>
      </c>
      <c r="C428">
        <v>1</v>
      </c>
      <c r="D428" t="s">
        <v>20</v>
      </c>
      <c r="E428">
        <f t="shared" si="115"/>
        <v>2</v>
      </c>
      <c r="F428">
        <f t="shared" si="105"/>
        <v>2</v>
      </c>
    </row>
    <row r="429" spans="1:6" x14ac:dyDescent="0.25">
      <c r="A429" t="str">
        <f t="shared" si="110"/>
        <v>Ernie Hershey</v>
      </c>
      <c r="E429">
        <f t="shared" si="115"/>
        <v>2</v>
      </c>
      <c r="F429">
        <f t="shared" si="105"/>
        <v>0</v>
      </c>
    </row>
    <row r="430" spans="1:6" x14ac:dyDescent="0.25">
      <c r="A430" t="str">
        <f t="shared" si="110"/>
        <v>Ernie Hershey</v>
      </c>
      <c r="B430" t="s">
        <v>152</v>
      </c>
      <c r="E430">
        <v>4</v>
      </c>
      <c r="F430">
        <f t="shared" si="105"/>
        <v>0</v>
      </c>
    </row>
    <row r="431" spans="1:6" x14ac:dyDescent="0.25">
      <c r="A431" t="str">
        <f t="shared" si="110"/>
        <v>Ernie Hershey</v>
      </c>
      <c r="E431">
        <f t="shared" ref="E431:E433" si="116">E430</f>
        <v>4</v>
      </c>
      <c r="F431">
        <f t="shared" si="105"/>
        <v>0</v>
      </c>
    </row>
    <row r="432" spans="1:6" x14ac:dyDescent="0.25">
      <c r="A432" t="str">
        <f t="shared" si="110"/>
        <v>Ernie Hershey</v>
      </c>
      <c r="C432">
        <v>0.56299999999999994</v>
      </c>
      <c r="D432" t="s">
        <v>87</v>
      </c>
      <c r="E432">
        <f t="shared" si="116"/>
        <v>4</v>
      </c>
      <c r="F432">
        <f t="shared" si="105"/>
        <v>2.2519999999999998</v>
      </c>
    </row>
    <row r="433" spans="1:6" x14ac:dyDescent="0.25">
      <c r="A433" t="str">
        <f t="shared" si="110"/>
        <v>Ernie Hershey</v>
      </c>
      <c r="E433">
        <f t="shared" si="116"/>
        <v>4</v>
      </c>
      <c r="F433">
        <f t="shared" si="105"/>
        <v>0</v>
      </c>
    </row>
    <row r="434" spans="1:6" x14ac:dyDescent="0.25">
      <c r="A434" t="str">
        <f t="shared" si="110"/>
        <v>Ernie Hershey</v>
      </c>
      <c r="B434" t="s">
        <v>153</v>
      </c>
      <c r="E434">
        <v>26</v>
      </c>
      <c r="F434">
        <f t="shared" si="105"/>
        <v>0</v>
      </c>
    </row>
    <row r="435" spans="1:6" x14ac:dyDescent="0.25">
      <c r="A435" t="str">
        <f t="shared" si="110"/>
        <v>Ernie Hershey</v>
      </c>
      <c r="E435">
        <f t="shared" ref="E435:E437" si="117">E434</f>
        <v>26</v>
      </c>
      <c r="F435">
        <f t="shared" si="105"/>
        <v>0</v>
      </c>
    </row>
    <row r="436" spans="1:6" x14ac:dyDescent="0.25">
      <c r="A436" t="str">
        <f t="shared" si="110"/>
        <v>Ernie Hershey</v>
      </c>
      <c r="C436">
        <v>1</v>
      </c>
      <c r="D436" t="s">
        <v>86</v>
      </c>
      <c r="E436">
        <f t="shared" si="117"/>
        <v>26</v>
      </c>
      <c r="F436">
        <f t="shared" si="105"/>
        <v>26</v>
      </c>
    </row>
    <row r="437" spans="1:6" x14ac:dyDescent="0.25">
      <c r="A437" t="str">
        <f t="shared" si="110"/>
        <v>Ernie Hershey</v>
      </c>
      <c r="E437">
        <f t="shared" si="117"/>
        <v>26</v>
      </c>
      <c r="F437">
        <f t="shared" si="105"/>
        <v>0</v>
      </c>
    </row>
    <row r="438" spans="1:6" x14ac:dyDescent="0.25">
      <c r="A438" t="str">
        <f t="shared" si="110"/>
        <v>Ernie Hershey</v>
      </c>
      <c r="B438" t="s">
        <v>154</v>
      </c>
      <c r="E438">
        <v>86</v>
      </c>
      <c r="F438">
        <f t="shared" si="105"/>
        <v>0</v>
      </c>
    </row>
    <row r="439" spans="1:6" x14ac:dyDescent="0.25">
      <c r="A439" t="str">
        <f t="shared" si="110"/>
        <v>Ernie Hershey</v>
      </c>
      <c r="E439">
        <f t="shared" ref="E439:E441" si="118">E438</f>
        <v>86</v>
      </c>
      <c r="F439">
        <f t="shared" si="105"/>
        <v>0</v>
      </c>
    </row>
    <row r="440" spans="1:6" x14ac:dyDescent="0.25">
      <c r="A440" t="str">
        <f t="shared" si="110"/>
        <v>Ernie Hershey</v>
      </c>
      <c r="C440">
        <v>1</v>
      </c>
      <c r="D440" t="s">
        <v>86</v>
      </c>
      <c r="E440">
        <f t="shared" si="118"/>
        <v>86</v>
      </c>
      <c r="F440">
        <f t="shared" si="105"/>
        <v>86</v>
      </c>
    </row>
    <row r="441" spans="1:6" x14ac:dyDescent="0.25">
      <c r="A441" t="s">
        <v>455</v>
      </c>
      <c r="E441">
        <f t="shared" si="118"/>
        <v>86</v>
      </c>
      <c r="F441">
        <f t="shared" si="105"/>
        <v>0</v>
      </c>
    </row>
    <row r="442" spans="1:6" x14ac:dyDescent="0.25">
      <c r="A442" t="str">
        <f t="shared" ref="A442:A446" si="119">A441</f>
        <v>Gianfranco Palumbo</v>
      </c>
      <c r="B442" t="s">
        <v>157</v>
      </c>
      <c r="E442">
        <v>6</v>
      </c>
      <c r="F442">
        <f t="shared" si="105"/>
        <v>0</v>
      </c>
    </row>
    <row r="443" spans="1:6" x14ac:dyDescent="0.25">
      <c r="A443" t="str">
        <f t="shared" si="119"/>
        <v>Gianfranco Palumbo</v>
      </c>
      <c r="E443">
        <f t="shared" ref="E443:E447" si="120">E442</f>
        <v>6</v>
      </c>
      <c r="F443">
        <f t="shared" si="105"/>
        <v>0</v>
      </c>
    </row>
    <row r="444" spans="1:6" x14ac:dyDescent="0.25">
      <c r="A444" t="str">
        <f t="shared" si="119"/>
        <v>Gianfranco Palumbo</v>
      </c>
      <c r="C444">
        <v>0.32500000000000001</v>
      </c>
      <c r="D444" t="s">
        <v>81</v>
      </c>
      <c r="E444">
        <f t="shared" si="120"/>
        <v>6</v>
      </c>
      <c r="F444">
        <f t="shared" si="105"/>
        <v>1.9500000000000002</v>
      </c>
    </row>
    <row r="445" spans="1:6" x14ac:dyDescent="0.25">
      <c r="A445" t="str">
        <f t="shared" si="119"/>
        <v>Gianfranco Palumbo</v>
      </c>
      <c r="C445">
        <v>0.34799999999999998</v>
      </c>
      <c r="D445" t="s">
        <v>36</v>
      </c>
      <c r="E445">
        <f t="shared" si="120"/>
        <v>6</v>
      </c>
      <c r="F445">
        <f t="shared" si="105"/>
        <v>2.0880000000000001</v>
      </c>
    </row>
    <row r="446" spans="1:6" x14ac:dyDescent="0.25">
      <c r="A446" t="str">
        <f t="shared" si="119"/>
        <v>Gianfranco Palumbo</v>
      </c>
      <c r="C446">
        <v>0.32500000000000001</v>
      </c>
      <c r="D446" t="s">
        <v>72</v>
      </c>
      <c r="E446">
        <f t="shared" si="120"/>
        <v>6</v>
      </c>
      <c r="F446">
        <f t="shared" si="105"/>
        <v>1.9500000000000002</v>
      </c>
    </row>
    <row r="447" spans="1:6" x14ac:dyDescent="0.25">
      <c r="A447" t="s">
        <v>456</v>
      </c>
      <c r="E447">
        <f t="shared" si="120"/>
        <v>6</v>
      </c>
      <c r="F447">
        <f t="shared" si="105"/>
        <v>0</v>
      </c>
    </row>
    <row r="448" spans="1:6" x14ac:dyDescent="0.25">
      <c r="A448" t="str">
        <f t="shared" ref="A448:A479" si="121">A447</f>
        <v>Greg Studer</v>
      </c>
      <c r="B448" t="s">
        <v>160</v>
      </c>
      <c r="E448">
        <v>43</v>
      </c>
      <c r="F448">
        <f t="shared" si="105"/>
        <v>0</v>
      </c>
    </row>
    <row r="449" spans="1:6" x14ac:dyDescent="0.25">
      <c r="A449" t="str">
        <f t="shared" si="121"/>
        <v>Greg Studer</v>
      </c>
      <c r="E449">
        <f t="shared" ref="E449:E452" si="122">E448</f>
        <v>43</v>
      </c>
      <c r="F449">
        <f t="shared" si="105"/>
        <v>0</v>
      </c>
    </row>
    <row r="450" spans="1:6" x14ac:dyDescent="0.25">
      <c r="A450" t="str">
        <f t="shared" si="121"/>
        <v>Greg Studer</v>
      </c>
      <c r="C450">
        <v>0.85299999999999998</v>
      </c>
      <c r="D450" t="s">
        <v>161</v>
      </c>
      <c r="E450">
        <f t="shared" si="122"/>
        <v>43</v>
      </c>
      <c r="F450">
        <f t="shared" si="105"/>
        <v>36.679000000000002</v>
      </c>
    </row>
    <row r="451" spans="1:6" x14ac:dyDescent="0.25">
      <c r="A451" t="str">
        <f t="shared" si="121"/>
        <v>Greg Studer</v>
      </c>
      <c r="C451">
        <v>0.14599999999999999</v>
      </c>
      <c r="D451" t="s">
        <v>36</v>
      </c>
      <c r="E451">
        <f t="shared" si="122"/>
        <v>43</v>
      </c>
      <c r="F451">
        <f t="shared" ref="F451:F514" si="123">E451*C451</f>
        <v>6.2779999999999996</v>
      </c>
    </row>
    <row r="452" spans="1:6" x14ac:dyDescent="0.25">
      <c r="A452" t="str">
        <f t="shared" si="121"/>
        <v>Greg Studer</v>
      </c>
      <c r="E452">
        <f t="shared" si="122"/>
        <v>43</v>
      </c>
      <c r="F452">
        <f t="shared" si="123"/>
        <v>0</v>
      </c>
    </row>
    <row r="453" spans="1:6" x14ac:dyDescent="0.25">
      <c r="A453" t="str">
        <f t="shared" si="121"/>
        <v>Greg Studer</v>
      </c>
      <c r="B453" t="s">
        <v>162</v>
      </c>
      <c r="E453">
        <v>241</v>
      </c>
      <c r="F453">
        <f t="shared" si="123"/>
        <v>0</v>
      </c>
    </row>
    <row r="454" spans="1:6" x14ac:dyDescent="0.25">
      <c r="A454" t="str">
        <f t="shared" si="121"/>
        <v>Greg Studer</v>
      </c>
      <c r="E454">
        <f t="shared" ref="E454:E459" si="124">E453</f>
        <v>241</v>
      </c>
      <c r="F454">
        <f t="shared" si="123"/>
        <v>0</v>
      </c>
    </row>
    <row r="455" spans="1:6" x14ac:dyDescent="0.25">
      <c r="A455" t="str">
        <f t="shared" si="121"/>
        <v>Greg Studer</v>
      </c>
      <c r="C455">
        <v>0.40899999999999997</v>
      </c>
      <c r="D455" t="s">
        <v>163</v>
      </c>
      <c r="E455">
        <f t="shared" si="124"/>
        <v>241</v>
      </c>
      <c r="F455">
        <f t="shared" si="123"/>
        <v>98.568999999999988</v>
      </c>
    </row>
    <row r="456" spans="1:6" x14ac:dyDescent="0.25">
      <c r="A456" t="str">
        <f t="shared" si="121"/>
        <v>Greg Studer</v>
      </c>
      <c r="C456">
        <v>0.52600000000000002</v>
      </c>
      <c r="D456" t="s">
        <v>36</v>
      </c>
      <c r="E456">
        <f t="shared" si="124"/>
        <v>241</v>
      </c>
      <c r="F456">
        <f t="shared" si="123"/>
        <v>126.76600000000001</v>
      </c>
    </row>
    <row r="457" spans="1:6" x14ac:dyDescent="0.25">
      <c r="A457" t="str">
        <f t="shared" si="121"/>
        <v>Greg Studer</v>
      </c>
      <c r="C457">
        <v>5.8999999999999997E-2</v>
      </c>
      <c r="D457" t="s">
        <v>117</v>
      </c>
      <c r="E457">
        <f t="shared" si="124"/>
        <v>241</v>
      </c>
      <c r="F457">
        <f t="shared" si="123"/>
        <v>14.218999999999999</v>
      </c>
    </row>
    <row r="458" spans="1:6" x14ac:dyDescent="0.25">
      <c r="A458" t="str">
        <f t="shared" si="121"/>
        <v>Greg Studer</v>
      </c>
      <c r="C458">
        <v>4.0000000000000001E-3</v>
      </c>
      <c r="D458" t="s">
        <v>22</v>
      </c>
      <c r="E458">
        <f t="shared" si="124"/>
        <v>241</v>
      </c>
      <c r="F458">
        <f t="shared" si="123"/>
        <v>0.96399999999999997</v>
      </c>
    </row>
    <row r="459" spans="1:6" x14ac:dyDescent="0.25">
      <c r="A459" t="str">
        <f t="shared" si="121"/>
        <v>Greg Studer</v>
      </c>
      <c r="E459">
        <f t="shared" si="124"/>
        <v>241</v>
      </c>
      <c r="F459">
        <f t="shared" si="123"/>
        <v>0</v>
      </c>
    </row>
    <row r="460" spans="1:6" x14ac:dyDescent="0.25">
      <c r="A460" t="str">
        <f t="shared" si="121"/>
        <v>Greg Studer</v>
      </c>
      <c r="B460" t="s">
        <v>164</v>
      </c>
      <c r="E460">
        <v>77</v>
      </c>
      <c r="F460">
        <f t="shared" si="123"/>
        <v>0</v>
      </c>
    </row>
    <row r="461" spans="1:6" x14ac:dyDescent="0.25">
      <c r="A461" t="str">
        <f t="shared" si="121"/>
        <v>Greg Studer</v>
      </c>
      <c r="E461">
        <f t="shared" ref="E461:E463" si="125">E460</f>
        <v>77</v>
      </c>
      <c r="F461">
        <f t="shared" si="123"/>
        <v>0</v>
      </c>
    </row>
    <row r="462" spans="1:6" x14ac:dyDescent="0.25">
      <c r="A462" t="str">
        <f t="shared" si="121"/>
        <v>Greg Studer</v>
      </c>
      <c r="C462">
        <v>1</v>
      </c>
      <c r="D462" t="s">
        <v>165</v>
      </c>
      <c r="E462">
        <f t="shared" si="125"/>
        <v>77</v>
      </c>
      <c r="F462">
        <f t="shared" si="123"/>
        <v>77</v>
      </c>
    </row>
    <row r="463" spans="1:6" x14ac:dyDescent="0.25">
      <c r="A463" t="str">
        <f t="shared" si="121"/>
        <v>Greg Studer</v>
      </c>
      <c r="E463">
        <f t="shared" si="125"/>
        <v>77</v>
      </c>
      <c r="F463">
        <f t="shared" si="123"/>
        <v>0</v>
      </c>
    </row>
    <row r="464" spans="1:6" x14ac:dyDescent="0.25">
      <c r="A464" t="str">
        <f t="shared" si="121"/>
        <v>Greg Studer</v>
      </c>
      <c r="B464" t="s">
        <v>166</v>
      </c>
      <c r="E464">
        <v>5</v>
      </c>
      <c r="F464">
        <f t="shared" si="123"/>
        <v>0</v>
      </c>
    </row>
    <row r="465" spans="1:6" x14ac:dyDescent="0.25">
      <c r="A465" t="str">
        <f t="shared" si="121"/>
        <v>Greg Studer</v>
      </c>
      <c r="E465">
        <f t="shared" ref="E465:E467" si="126">E464</f>
        <v>5</v>
      </c>
      <c r="F465">
        <f t="shared" si="123"/>
        <v>0</v>
      </c>
    </row>
    <row r="466" spans="1:6" x14ac:dyDescent="0.25">
      <c r="A466" t="str">
        <f t="shared" si="121"/>
        <v>Greg Studer</v>
      </c>
      <c r="C466">
        <v>1</v>
      </c>
      <c r="D466" t="s">
        <v>117</v>
      </c>
      <c r="E466">
        <f t="shared" si="126"/>
        <v>5</v>
      </c>
      <c r="F466">
        <f t="shared" si="123"/>
        <v>5</v>
      </c>
    </row>
    <row r="467" spans="1:6" x14ac:dyDescent="0.25">
      <c r="A467" t="str">
        <f t="shared" si="121"/>
        <v>Greg Studer</v>
      </c>
      <c r="E467">
        <f t="shared" si="126"/>
        <v>5</v>
      </c>
      <c r="F467">
        <f t="shared" si="123"/>
        <v>0</v>
      </c>
    </row>
    <row r="468" spans="1:6" x14ac:dyDescent="0.25">
      <c r="A468" t="str">
        <f t="shared" si="121"/>
        <v>Greg Studer</v>
      </c>
      <c r="B468" t="s">
        <v>167</v>
      </c>
      <c r="E468">
        <v>14</v>
      </c>
      <c r="F468">
        <f t="shared" si="123"/>
        <v>0</v>
      </c>
    </row>
    <row r="469" spans="1:6" x14ac:dyDescent="0.25">
      <c r="A469" t="str">
        <f t="shared" si="121"/>
        <v>Greg Studer</v>
      </c>
      <c r="E469">
        <f t="shared" ref="E469:E471" si="127">E468</f>
        <v>14</v>
      </c>
      <c r="F469">
        <f t="shared" si="123"/>
        <v>0</v>
      </c>
    </row>
    <row r="470" spans="1:6" x14ac:dyDescent="0.25">
      <c r="A470" t="str">
        <f t="shared" si="121"/>
        <v>Greg Studer</v>
      </c>
      <c r="C470">
        <v>1</v>
      </c>
      <c r="D470" t="s">
        <v>57</v>
      </c>
      <c r="E470">
        <f t="shared" si="127"/>
        <v>14</v>
      </c>
      <c r="F470">
        <f t="shared" si="123"/>
        <v>14</v>
      </c>
    </row>
    <row r="471" spans="1:6" x14ac:dyDescent="0.25">
      <c r="A471" t="str">
        <f t="shared" si="121"/>
        <v>Greg Studer</v>
      </c>
      <c r="E471">
        <f t="shared" si="127"/>
        <v>14</v>
      </c>
      <c r="F471">
        <f t="shared" si="123"/>
        <v>0</v>
      </c>
    </row>
    <row r="472" spans="1:6" x14ac:dyDescent="0.25">
      <c r="A472" t="str">
        <f t="shared" si="121"/>
        <v>Greg Studer</v>
      </c>
      <c r="B472" t="s">
        <v>168</v>
      </c>
      <c r="E472">
        <v>9</v>
      </c>
      <c r="F472">
        <f t="shared" si="123"/>
        <v>0</v>
      </c>
    </row>
    <row r="473" spans="1:6" x14ac:dyDescent="0.25">
      <c r="A473" t="str">
        <f t="shared" si="121"/>
        <v>Greg Studer</v>
      </c>
      <c r="E473">
        <f t="shared" ref="E473:E475" si="128">E472</f>
        <v>9</v>
      </c>
      <c r="F473">
        <f t="shared" si="123"/>
        <v>0</v>
      </c>
    </row>
    <row r="474" spans="1:6" x14ac:dyDescent="0.25">
      <c r="A474" t="str">
        <f t="shared" si="121"/>
        <v>Greg Studer</v>
      </c>
      <c r="C474">
        <v>1</v>
      </c>
      <c r="D474" t="s">
        <v>14</v>
      </c>
      <c r="E474">
        <f t="shared" si="128"/>
        <v>9</v>
      </c>
      <c r="F474">
        <f t="shared" si="123"/>
        <v>9</v>
      </c>
    </row>
    <row r="475" spans="1:6" x14ac:dyDescent="0.25">
      <c r="A475" t="str">
        <f t="shared" si="121"/>
        <v>Greg Studer</v>
      </c>
      <c r="E475">
        <f t="shared" si="128"/>
        <v>9</v>
      </c>
      <c r="F475">
        <f t="shared" si="123"/>
        <v>0</v>
      </c>
    </row>
    <row r="476" spans="1:6" x14ac:dyDescent="0.25">
      <c r="A476" t="str">
        <f t="shared" si="121"/>
        <v>Greg Studer</v>
      </c>
      <c r="B476" t="s">
        <v>169</v>
      </c>
      <c r="E476">
        <v>860</v>
      </c>
      <c r="F476">
        <f t="shared" si="123"/>
        <v>0</v>
      </c>
    </row>
    <row r="477" spans="1:6" x14ac:dyDescent="0.25">
      <c r="A477" t="str">
        <f t="shared" si="121"/>
        <v>Greg Studer</v>
      </c>
      <c r="E477">
        <f t="shared" ref="E477:E482" si="129">E476</f>
        <v>860</v>
      </c>
      <c r="F477">
        <f t="shared" si="123"/>
        <v>0</v>
      </c>
    </row>
    <row r="478" spans="1:6" x14ac:dyDescent="0.25">
      <c r="A478" t="str">
        <f t="shared" si="121"/>
        <v>Greg Studer</v>
      </c>
      <c r="C478">
        <v>0.218</v>
      </c>
      <c r="D478" t="s">
        <v>10</v>
      </c>
      <c r="E478">
        <f t="shared" si="129"/>
        <v>860</v>
      </c>
      <c r="F478">
        <f t="shared" si="123"/>
        <v>187.48</v>
      </c>
    </row>
    <row r="479" spans="1:6" x14ac:dyDescent="0.25">
      <c r="A479" t="str">
        <f t="shared" si="121"/>
        <v>Greg Studer</v>
      </c>
      <c r="C479">
        <v>3.4000000000000002E-2</v>
      </c>
      <c r="D479" t="s">
        <v>30</v>
      </c>
      <c r="E479">
        <f t="shared" si="129"/>
        <v>860</v>
      </c>
      <c r="F479">
        <f t="shared" si="123"/>
        <v>29.240000000000002</v>
      </c>
    </row>
    <row r="480" spans="1:6" x14ac:dyDescent="0.25">
      <c r="A480" t="str">
        <f t="shared" ref="A480:A511" si="130">A479</f>
        <v>Greg Studer</v>
      </c>
      <c r="C480">
        <v>3.9E-2</v>
      </c>
      <c r="D480" t="s">
        <v>25</v>
      </c>
      <c r="E480">
        <f t="shared" si="129"/>
        <v>860</v>
      </c>
      <c r="F480">
        <f t="shared" si="123"/>
        <v>33.54</v>
      </c>
    </row>
    <row r="481" spans="1:6" x14ac:dyDescent="0.25">
      <c r="A481" t="str">
        <f t="shared" si="130"/>
        <v>Greg Studer</v>
      </c>
      <c r="C481">
        <v>0.70699999999999996</v>
      </c>
      <c r="D481" t="s">
        <v>14</v>
      </c>
      <c r="E481">
        <f t="shared" si="129"/>
        <v>860</v>
      </c>
      <c r="F481">
        <f t="shared" si="123"/>
        <v>608.02</v>
      </c>
    </row>
    <row r="482" spans="1:6" x14ac:dyDescent="0.25">
      <c r="A482" t="str">
        <f t="shared" si="130"/>
        <v>Greg Studer</v>
      </c>
      <c r="E482">
        <f t="shared" si="129"/>
        <v>860</v>
      </c>
      <c r="F482">
        <f t="shared" si="123"/>
        <v>0</v>
      </c>
    </row>
    <row r="483" spans="1:6" x14ac:dyDescent="0.25">
      <c r="A483" t="str">
        <f t="shared" si="130"/>
        <v>Greg Studer</v>
      </c>
      <c r="B483" t="s">
        <v>170</v>
      </c>
      <c r="E483">
        <v>16</v>
      </c>
      <c r="F483">
        <f t="shared" si="123"/>
        <v>0</v>
      </c>
    </row>
    <row r="484" spans="1:6" x14ac:dyDescent="0.25">
      <c r="A484" t="str">
        <f t="shared" si="130"/>
        <v>Greg Studer</v>
      </c>
      <c r="E484">
        <f t="shared" ref="E484:E486" si="131">E483</f>
        <v>16</v>
      </c>
      <c r="F484">
        <f t="shared" si="123"/>
        <v>0</v>
      </c>
    </row>
    <row r="485" spans="1:6" x14ac:dyDescent="0.25">
      <c r="A485" t="str">
        <f t="shared" si="130"/>
        <v>Greg Studer</v>
      </c>
      <c r="C485">
        <v>1</v>
      </c>
      <c r="D485" t="s">
        <v>14</v>
      </c>
      <c r="E485">
        <f t="shared" si="131"/>
        <v>16</v>
      </c>
      <c r="F485">
        <f t="shared" si="123"/>
        <v>16</v>
      </c>
    </row>
    <row r="486" spans="1:6" x14ac:dyDescent="0.25">
      <c r="A486" t="str">
        <f t="shared" si="130"/>
        <v>Greg Studer</v>
      </c>
      <c r="E486">
        <f t="shared" si="131"/>
        <v>16</v>
      </c>
      <c r="F486">
        <f t="shared" si="123"/>
        <v>0</v>
      </c>
    </row>
    <row r="487" spans="1:6" x14ac:dyDescent="0.25">
      <c r="A487" t="str">
        <f t="shared" si="130"/>
        <v>Greg Studer</v>
      </c>
      <c r="B487" t="s">
        <v>171</v>
      </c>
      <c r="E487">
        <v>62</v>
      </c>
      <c r="F487">
        <f t="shared" si="123"/>
        <v>0</v>
      </c>
    </row>
    <row r="488" spans="1:6" x14ac:dyDescent="0.25">
      <c r="A488" t="str">
        <f t="shared" si="130"/>
        <v>Greg Studer</v>
      </c>
      <c r="E488">
        <f t="shared" ref="E488:E493" si="132">E487</f>
        <v>62</v>
      </c>
      <c r="F488">
        <f t="shared" si="123"/>
        <v>0</v>
      </c>
    </row>
    <row r="489" spans="1:6" x14ac:dyDescent="0.25">
      <c r="A489" t="str">
        <f t="shared" si="130"/>
        <v>Greg Studer</v>
      </c>
      <c r="C489">
        <v>0.111</v>
      </c>
      <c r="D489" t="s">
        <v>10</v>
      </c>
      <c r="E489">
        <f t="shared" si="132"/>
        <v>62</v>
      </c>
      <c r="F489">
        <f t="shared" si="123"/>
        <v>6.8819999999999997</v>
      </c>
    </row>
    <row r="490" spans="1:6" x14ac:dyDescent="0.25">
      <c r="A490" t="str">
        <f t="shared" si="130"/>
        <v>Greg Studer</v>
      </c>
      <c r="C490">
        <v>0.184</v>
      </c>
      <c r="D490" t="s">
        <v>32</v>
      </c>
      <c r="E490">
        <f t="shared" si="132"/>
        <v>62</v>
      </c>
      <c r="F490">
        <f t="shared" si="123"/>
        <v>11.407999999999999</v>
      </c>
    </row>
    <row r="491" spans="1:6" x14ac:dyDescent="0.25">
      <c r="A491" t="str">
        <f t="shared" si="130"/>
        <v>Greg Studer</v>
      </c>
      <c r="C491">
        <v>0.184</v>
      </c>
      <c r="D491" t="s">
        <v>117</v>
      </c>
      <c r="E491">
        <f t="shared" si="132"/>
        <v>62</v>
      </c>
      <c r="F491">
        <f t="shared" si="123"/>
        <v>11.407999999999999</v>
      </c>
    </row>
    <row r="492" spans="1:6" x14ac:dyDescent="0.25">
      <c r="A492" t="str">
        <f t="shared" si="130"/>
        <v>Greg Studer</v>
      </c>
      <c r="C492">
        <v>0.51900000000000002</v>
      </c>
      <c r="D492" t="s">
        <v>14</v>
      </c>
      <c r="E492">
        <f t="shared" si="132"/>
        <v>62</v>
      </c>
      <c r="F492">
        <f t="shared" si="123"/>
        <v>32.178000000000004</v>
      </c>
    </row>
    <row r="493" spans="1:6" x14ac:dyDescent="0.25">
      <c r="A493" t="str">
        <f t="shared" si="130"/>
        <v>Greg Studer</v>
      </c>
      <c r="E493">
        <f t="shared" si="132"/>
        <v>62</v>
      </c>
      <c r="F493">
        <f t="shared" si="123"/>
        <v>0</v>
      </c>
    </row>
    <row r="494" spans="1:6" x14ac:dyDescent="0.25">
      <c r="A494" t="str">
        <f t="shared" si="130"/>
        <v>Greg Studer</v>
      </c>
      <c r="B494" t="s">
        <v>172</v>
      </c>
      <c r="E494">
        <v>1840</v>
      </c>
      <c r="F494">
        <f t="shared" si="123"/>
        <v>0</v>
      </c>
    </row>
    <row r="495" spans="1:6" x14ac:dyDescent="0.25">
      <c r="A495" t="str">
        <f t="shared" si="130"/>
        <v>Greg Studer</v>
      </c>
      <c r="E495">
        <f t="shared" ref="E495:E501" si="133">E494</f>
        <v>1840</v>
      </c>
      <c r="F495">
        <f t="shared" si="123"/>
        <v>0</v>
      </c>
    </row>
    <row r="496" spans="1:6" x14ac:dyDescent="0.25">
      <c r="A496" t="str">
        <f t="shared" si="130"/>
        <v>Greg Studer</v>
      </c>
      <c r="C496">
        <v>0.02</v>
      </c>
      <c r="D496" t="s">
        <v>80</v>
      </c>
      <c r="E496">
        <f t="shared" si="133"/>
        <v>1840</v>
      </c>
      <c r="F496">
        <f t="shared" si="123"/>
        <v>36.800000000000004</v>
      </c>
    </row>
    <row r="497" spans="1:6" x14ac:dyDescent="0.25">
      <c r="A497" t="str">
        <f t="shared" si="130"/>
        <v>Greg Studer</v>
      </c>
      <c r="C497">
        <v>7.0000000000000001E-3</v>
      </c>
      <c r="D497" t="s">
        <v>161</v>
      </c>
      <c r="E497">
        <f t="shared" si="133"/>
        <v>1840</v>
      </c>
      <c r="F497">
        <f t="shared" si="123"/>
        <v>12.88</v>
      </c>
    </row>
    <row r="498" spans="1:6" x14ac:dyDescent="0.25">
      <c r="A498" t="str">
        <f t="shared" si="130"/>
        <v>Greg Studer</v>
      </c>
      <c r="C498">
        <v>0</v>
      </c>
      <c r="D498" t="s">
        <v>143</v>
      </c>
      <c r="E498">
        <f t="shared" si="133"/>
        <v>1840</v>
      </c>
      <c r="F498">
        <f t="shared" si="123"/>
        <v>0</v>
      </c>
    </row>
    <row r="499" spans="1:6" x14ac:dyDescent="0.25">
      <c r="A499" t="str">
        <f t="shared" si="130"/>
        <v>Greg Studer</v>
      </c>
      <c r="C499">
        <v>0.93100000000000005</v>
      </c>
      <c r="D499" t="s">
        <v>165</v>
      </c>
      <c r="E499">
        <f t="shared" si="133"/>
        <v>1840</v>
      </c>
      <c r="F499">
        <f t="shared" si="123"/>
        <v>1713.0400000000002</v>
      </c>
    </row>
    <row r="500" spans="1:6" x14ac:dyDescent="0.25">
      <c r="A500" t="str">
        <f t="shared" si="130"/>
        <v>Greg Studer</v>
      </c>
      <c r="C500">
        <v>0.04</v>
      </c>
      <c r="D500" t="s">
        <v>117</v>
      </c>
      <c r="E500">
        <f t="shared" si="133"/>
        <v>1840</v>
      </c>
      <c r="F500">
        <f t="shared" si="123"/>
        <v>73.600000000000009</v>
      </c>
    </row>
    <row r="501" spans="1:6" x14ac:dyDescent="0.25">
      <c r="A501" t="str">
        <f t="shared" si="130"/>
        <v>Greg Studer</v>
      </c>
      <c r="E501">
        <f t="shared" si="133"/>
        <v>1840</v>
      </c>
      <c r="F501">
        <f t="shared" si="123"/>
        <v>0</v>
      </c>
    </row>
    <row r="502" spans="1:6" x14ac:dyDescent="0.25">
      <c r="A502" t="str">
        <f t="shared" si="130"/>
        <v>Greg Studer</v>
      </c>
      <c r="B502" t="s">
        <v>173</v>
      </c>
      <c r="E502">
        <v>12</v>
      </c>
      <c r="F502">
        <f t="shared" si="123"/>
        <v>0</v>
      </c>
    </row>
    <row r="503" spans="1:6" x14ac:dyDescent="0.25">
      <c r="A503" t="str">
        <f t="shared" si="130"/>
        <v>Greg Studer</v>
      </c>
      <c r="E503">
        <f t="shared" ref="E503:E505" si="134">E502</f>
        <v>12</v>
      </c>
      <c r="F503">
        <f t="shared" si="123"/>
        <v>0</v>
      </c>
    </row>
    <row r="504" spans="1:6" x14ac:dyDescent="0.25">
      <c r="A504" t="str">
        <f t="shared" si="130"/>
        <v>Greg Studer</v>
      </c>
      <c r="C504">
        <v>1</v>
      </c>
      <c r="D504" t="s">
        <v>165</v>
      </c>
      <c r="E504">
        <f t="shared" si="134"/>
        <v>12</v>
      </c>
      <c r="F504">
        <f t="shared" si="123"/>
        <v>12</v>
      </c>
    </row>
    <row r="505" spans="1:6" x14ac:dyDescent="0.25">
      <c r="A505" t="str">
        <f t="shared" si="130"/>
        <v>Greg Studer</v>
      </c>
      <c r="E505">
        <f t="shared" si="134"/>
        <v>12</v>
      </c>
      <c r="F505">
        <f t="shared" si="123"/>
        <v>0</v>
      </c>
    </row>
    <row r="506" spans="1:6" x14ac:dyDescent="0.25">
      <c r="A506" t="str">
        <f t="shared" si="130"/>
        <v>Greg Studer</v>
      </c>
      <c r="B506" t="s">
        <v>174</v>
      </c>
      <c r="E506">
        <v>24</v>
      </c>
      <c r="F506">
        <f t="shared" si="123"/>
        <v>0</v>
      </c>
    </row>
    <row r="507" spans="1:6" x14ac:dyDescent="0.25">
      <c r="A507" t="str">
        <f t="shared" si="130"/>
        <v>Greg Studer</v>
      </c>
      <c r="E507">
        <f t="shared" ref="E507:E509" si="135">E506</f>
        <v>24</v>
      </c>
      <c r="F507">
        <f t="shared" si="123"/>
        <v>0</v>
      </c>
    </row>
    <row r="508" spans="1:6" x14ac:dyDescent="0.25">
      <c r="A508" t="str">
        <f t="shared" si="130"/>
        <v>Greg Studer</v>
      </c>
      <c r="C508">
        <v>1</v>
      </c>
      <c r="D508" t="s">
        <v>36</v>
      </c>
      <c r="E508">
        <f t="shared" si="135"/>
        <v>24</v>
      </c>
      <c r="F508">
        <f t="shared" si="123"/>
        <v>24</v>
      </c>
    </row>
    <row r="509" spans="1:6" x14ac:dyDescent="0.25">
      <c r="A509" t="str">
        <f t="shared" si="130"/>
        <v>Greg Studer</v>
      </c>
      <c r="E509">
        <f t="shared" si="135"/>
        <v>24</v>
      </c>
      <c r="F509">
        <f t="shared" si="123"/>
        <v>0</v>
      </c>
    </row>
    <row r="510" spans="1:6" x14ac:dyDescent="0.25">
      <c r="A510" t="str">
        <f t="shared" si="130"/>
        <v>Greg Studer</v>
      </c>
      <c r="B510" t="s">
        <v>175</v>
      </c>
      <c r="E510">
        <v>7</v>
      </c>
      <c r="F510">
        <f t="shared" si="123"/>
        <v>0</v>
      </c>
    </row>
    <row r="511" spans="1:6" x14ac:dyDescent="0.25">
      <c r="A511" t="str">
        <f t="shared" si="130"/>
        <v>Greg Studer</v>
      </c>
      <c r="E511">
        <f t="shared" ref="E511:E513" si="136">E510</f>
        <v>7</v>
      </c>
      <c r="F511">
        <f t="shared" si="123"/>
        <v>0</v>
      </c>
    </row>
    <row r="512" spans="1:6" x14ac:dyDescent="0.25">
      <c r="A512" t="str">
        <f t="shared" ref="A512:A546" si="137">A511</f>
        <v>Greg Studer</v>
      </c>
      <c r="C512">
        <v>1</v>
      </c>
      <c r="D512" t="s">
        <v>117</v>
      </c>
      <c r="E512">
        <f t="shared" si="136"/>
        <v>7</v>
      </c>
      <c r="F512">
        <f t="shared" si="123"/>
        <v>7</v>
      </c>
    </row>
    <row r="513" spans="1:6" x14ac:dyDescent="0.25">
      <c r="A513" t="str">
        <f t="shared" si="137"/>
        <v>Greg Studer</v>
      </c>
      <c r="E513">
        <f t="shared" si="136"/>
        <v>7</v>
      </c>
      <c r="F513">
        <f t="shared" si="123"/>
        <v>0</v>
      </c>
    </row>
    <row r="514" spans="1:6" x14ac:dyDescent="0.25">
      <c r="A514" t="str">
        <f t="shared" si="137"/>
        <v>Greg Studer</v>
      </c>
      <c r="B514" t="s">
        <v>176</v>
      </c>
      <c r="E514">
        <v>17</v>
      </c>
      <c r="F514">
        <f t="shared" si="123"/>
        <v>0</v>
      </c>
    </row>
    <row r="515" spans="1:6" x14ac:dyDescent="0.25">
      <c r="A515" t="str">
        <f t="shared" si="137"/>
        <v>Greg Studer</v>
      </c>
      <c r="E515">
        <f t="shared" ref="E515:E517" si="138">E514</f>
        <v>17</v>
      </c>
      <c r="F515">
        <f t="shared" ref="F515:F578" si="139">E515*C515</f>
        <v>0</v>
      </c>
    </row>
    <row r="516" spans="1:6" x14ac:dyDescent="0.25">
      <c r="A516" t="str">
        <f t="shared" si="137"/>
        <v>Greg Studer</v>
      </c>
      <c r="C516">
        <v>1</v>
      </c>
      <c r="D516" t="s">
        <v>32</v>
      </c>
      <c r="E516">
        <f t="shared" si="138"/>
        <v>17</v>
      </c>
      <c r="F516">
        <f t="shared" si="139"/>
        <v>17</v>
      </c>
    </row>
    <row r="517" spans="1:6" x14ac:dyDescent="0.25">
      <c r="A517" t="str">
        <f t="shared" si="137"/>
        <v>Greg Studer</v>
      </c>
      <c r="E517">
        <f t="shared" si="138"/>
        <v>17</v>
      </c>
      <c r="F517">
        <f t="shared" si="139"/>
        <v>0</v>
      </c>
    </row>
    <row r="518" spans="1:6" x14ac:dyDescent="0.25">
      <c r="A518" t="str">
        <f t="shared" si="137"/>
        <v>Greg Studer</v>
      </c>
      <c r="B518" t="s">
        <v>177</v>
      </c>
      <c r="E518">
        <v>7</v>
      </c>
      <c r="F518">
        <f t="shared" si="139"/>
        <v>0</v>
      </c>
    </row>
    <row r="519" spans="1:6" x14ac:dyDescent="0.25">
      <c r="A519" t="str">
        <f t="shared" si="137"/>
        <v>Greg Studer</v>
      </c>
      <c r="E519">
        <f t="shared" ref="E519:E521" si="140">E518</f>
        <v>7</v>
      </c>
      <c r="F519">
        <f t="shared" si="139"/>
        <v>0</v>
      </c>
    </row>
    <row r="520" spans="1:6" x14ac:dyDescent="0.25">
      <c r="A520" t="str">
        <f t="shared" si="137"/>
        <v>Greg Studer</v>
      </c>
      <c r="C520">
        <v>1</v>
      </c>
      <c r="D520" t="s">
        <v>117</v>
      </c>
      <c r="E520">
        <f t="shared" si="140"/>
        <v>7</v>
      </c>
      <c r="F520">
        <f t="shared" si="139"/>
        <v>7</v>
      </c>
    </row>
    <row r="521" spans="1:6" x14ac:dyDescent="0.25">
      <c r="A521" t="str">
        <f t="shared" si="137"/>
        <v>Greg Studer</v>
      </c>
      <c r="E521">
        <f t="shared" si="140"/>
        <v>7</v>
      </c>
      <c r="F521">
        <f t="shared" si="139"/>
        <v>0</v>
      </c>
    </row>
    <row r="522" spans="1:6" x14ac:dyDescent="0.25">
      <c r="A522" t="str">
        <f t="shared" si="137"/>
        <v>Greg Studer</v>
      </c>
      <c r="B522" t="s">
        <v>178</v>
      </c>
      <c r="E522">
        <v>20</v>
      </c>
      <c r="F522">
        <f t="shared" si="139"/>
        <v>0</v>
      </c>
    </row>
    <row r="523" spans="1:6" x14ac:dyDescent="0.25">
      <c r="A523" t="str">
        <f t="shared" si="137"/>
        <v>Greg Studer</v>
      </c>
      <c r="E523">
        <f t="shared" ref="E523:E526" si="141">E522</f>
        <v>20</v>
      </c>
      <c r="F523">
        <f t="shared" si="139"/>
        <v>0</v>
      </c>
    </row>
    <row r="524" spans="1:6" x14ac:dyDescent="0.25">
      <c r="A524" t="str">
        <f t="shared" si="137"/>
        <v>Greg Studer</v>
      </c>
      <c r="C524">
        <v>0.55000000000000004</v>
      </c>
      <c r="D524" t="s">
        <v>10</v>
      </c>
      <c r="E524">
        <f t="shared" si="141"/>
        <v>20</v>
      </c>
      <c r="F524">
        <f t="shared" si="139"/>
        <v>11</v>
      </c>
    </row>
    <row r="525" spans="1:6" x14ac:dyDescent="0.25">
      <c r="A525" t="str">
        <f t="shared" si="137"/>
        <v>Greg Studer</v>
      </c>
      <c r="C525">
        <v>0.44900000000000001</v>
      </c>
      <c r="D525" t="s">
        <v>32</v>
      </c>
      <c r="E525">
        <f t="shared" si="141"/>
        <v>20</v>
      </c>
      <c r="F525">
        <f t="shared" si="139"/>
        <v>8.98</v>
      </c>
    </row>
    <row r="526" spans="1:6" x14ac:dyDescent="0.25">
      <c r="A526" t="str">
        <f t="shared" si="137"/>
        <v>Greg Studer</v>
      </c>
      <c r="E526">
        <f t="shared" si="141"/>
        <v>20</v>
      </c>
      <c r="F526">
        <f t="shared" si="139"/>
        <v>0</v>
      </c>
    </row>
    <row r="527" spans="1:6" x14ac:dyDescent="0.25">
      <c r="A527" t="str">
        <f t="shared" si="137"/>
        <v>Greg Studer</v>
      </c>
      <c r="B527" t="s">
        <v>179</v>
      </c>
      <c r="E527">
        <v>24</v>
      </c>
      <c r="F527">
        <f t="shared" si="139"/>
        <v>0</v>
      </c>
    </row>
    <row r="528" spans="1:6" x14ac:dyDescent="0.25">
      <c r="A528" t="str">
        <f t="shared" si="137"/>
        <v>Greg Studer</v>
      </c>
      <c r="E528">
        <f t="shared" ref="E528:E531" si="142">E527</f>
        <v>24</v>
      </c>
      <c r="F528">
        <f t="shared" si="139"/>
        <v>0</v>
      </c>
    </row>
    <row r="529" spans="1:6" x14ac:dyDescent="0.25">
      <c r="A529" t="str">
        <f t="shared" si="137"/>
        <v>Greg Studer</v>
      </c>
      <c r="C529">
        <v>0.08</v>
      </c>
      <c r="D529" t="s">
        <v>65</v>
      </c>
      <c r="E529">
        <f t="shared" si="142"/>
        <v>24</v>
      </c>
      <c r="F529">
        <f t="shared" si="139"/>
        <v>1.92</v>
      </c>
    </row>
    <row r="530" spans="1:6" x14ac:dyDescent="0.25">
      <c r="A530" t="str">
        <f t="shared" si="137"/>
        <v>Greg Studer</v>
      </c>
      <c r="C530">
        <v>0.91900000000000004</v>
      </c>
      <c r="D530" t="s">
        <v>36</v>
      </c>
      <c r="E530">
        <f t="shared" si="142"/>
        <v>24</v>
      </c>
      <c r="F530">
        <f t="shared" si="139"/>
        <v>22.056000000000001</v>
      </c>
    </row>
    <row r="531" spans="1:6" x14ac:dyDescent="0.25">
      <c r="A531" t="str">
        <f t="shared" si="137"/>
        <v>Greg Studer</v>
      </c>
      <c r="E531">
        <f t="shared" si="142"/>
        <v>24</v>
      </c>
      <c r="F531">
        <f t="shared" si="139"/>
        <v>0</v>
      </c>
    </row>
    <row r="532" spans="1:6" x14ac:dyDescent="0.25">
      <c r="A532" t="str">
        <f t="shared" si="137"/>
        <v>Greg Studer</v>
      </c>
      <c r="B532" t="s">
        <v>180</v>
      </c>
      <c r="E532">
        <v>9</v>
      </c>
      <c r="F532">
        <f t="shared" si="139"/>
        <v>0</v>
      </c>
    </row>
    <row r="533" spans="1:6" x14ac:dyDescent="0.25">
      <c r="A533" t="str">
        <f t="shared" si="137"/>
        <v>Greg Studer</v>
      </c>
      <c r="E533">
        <f t="shared" ref="E533:E535" si="143">E532</f>
        <v>9</v>
      </c>
      <c r="F533">
        <f t="shared" si="139"/>
        <v>0</v>
      </c>
    </row>
    <row r="534" spans="1:6" x14ac:dyDescent="0.25">
      <c r="A534" t="str">
        <f t="shared" si="137"/>
        <v>Greg Studer</v>
      </c>
      <c r="C534">
        <v>1</v>
      </c>
      <c r="D534" t="s">
        <v>117</v>
      </c>
      <c r="E534">
        <f t="shared" si="143"/>
        <v>9</v>
      </c>
      <c r="F534">
        <f t="shared" si="139"/>
        <v>9</v>
      </c>
    </row>
    <row r="535" spans="1:6" x14ac:dyDescent="0.25">
      <c r="A535" t="str">
        <f t="shared" si="137"/>
        <v>Greg Studer</v>
      </c>
      <c r="E535">
        <f t="shared" si="143"/>
        <v>9</v>
      </c>
      <c r="F535">
        <f t="shared" si="139"/>
        <v>0</v>
      </c>
    </row>
    <row r="536" spans="1:6" x14ac:dyDescent="0.25">
      <c r="A536" t="str">
        <f t="shared" si="137"/>
        <v>Greg Studer</v>
      </c>
      <c r="B536" t="s">
        <v>181</v>
      </c>
      <c r="E536">
        <v>24</v>
      </c>
      <c r="F536">
        <f t="shared" si="139"/>
        <v>0</v>
      </c>
    </row>
    <row r="537" spans="1:6" x14ac:dyDescent="0.25">
      <c r="A537" t="str">
        <f t="shared" si="137"/>
        <v>Greg Studer</v>
      </c>
      <c r="E537">
        <f t="shared" ref="E537:E539" si="144">E536</f>
        <v>24</v>
      </c>
      <c r="F537">
        <f t="shared" si="139"/>
        <v>0</v>
      </c>
    </row>
    <row r="538" spans="1:6" x14ac:dyDescent="0.25">
      <c r="A538" t="str">
        <f t="shared" si="137"/>
        <v>Greg Studer</v>
      </c>
      <c r="C538">
        <v>1</v>
      </c>
      <c r="D538" t="s">
        <v>165</v>
      </c>
      <c r="E538">
        <f t="shared" si="144"/>
        <v>24</v>
      </c>
      <c r="F538">
        <f t="shared" si="139"/>
        <v>24</v>
      </c>
    </row>
    <row r="539" spans="1:6" x14ac:dyDescent="0.25">
      <c r="A539" t="str">
        <f t="shared" si="137"/>
        <v>Greg Studer</v>
      </c>
      <c r="E539">
        <f t="shared" si="144"/>
        <v>24</v>
      </c>
      <c r="F539">
        <f t="shared" si="139"/>
        <v>0</v>
      </c>
    </row>
    <row r="540" spans="1:6" x14ac:dyDescent="0.25">
      <c r="A540" t="str">
        <f t="shared" si="137"/>
        <v>Greg Studer</v>
      </c>
      <c r="B540" t="s">
        <v>182</v>
      </c>
      <c r="E540">
        <v>376</v>
      </c>
      <c r="F540">
        <f t="shared" si="139"/>
        <v>0</v>
      </c>
    </row>
    <row r="541" spans="1:6" x14ac:dyDescent="0.25">
      <c r="A541" t="str">
        <f t="shared" si="137"/>
        <v>Greg Studer</v>
      </c>
      <c r="E541">
        <f t="shared" ref="E541:E543" si="145">E540</f>
        <v>376</v>
      </c>
      <c r="F541">
        <f t="shared" si="139"/>
        <v>0</v>
      </c>
    </row>
    <row r="542" spans="1:6" x14ac:dyDescent="0.25">
      <c r="A542" t="str">
        <f t="shared" si="137"/>
        <v>Greg Studer</v>
      </c>
      <c r="C542">
        <v>1</v>
      </c>
      <c r="D542" t="s">
        <v>165</v>
      </c>
      <c r="E542">
        <f t="shared" si="145"/>
        <v>376</v>
      </c>
      <c r="F542">
        <f t="shared" si="139"/>
        <v>376</v>
      </c>
    </row>
    <row r="543" spans="1:6" x14ac:dyDescent="0.25">
      <c r="A543" t="str">
        <f t="shared" si="137"/>
        <v>Greg Studer</v>
      </c>
      <c r="E543">
        <f t="shared" si="145"/>
        <v>376</v>
      </c>
      <c r="F543">
        <f t="shared" si="139"/>
        <v>0</v>
      </c>
    </row>
    <row r="544" spans="1:6" x14ac:dyDescent="0.25">
      <c r="A544" t="str">
        <f t="shared" si="137"/>
        <v>Greg Studer</v>
      </c>
      <c r="B544" t="s">
        <v>183</v>
      </c>
      <c r="E544">
        <v>1</v>
      </c>
      <c r="F544">
        <f t="shared" si="139"/>
        <v>0</v>
      </c>
    </row>
    <row r="545" spans="1:6" x14ac:dyDescent="0.25">
      <c r="A545" t="str">
        <f t="shared" si="137"/>
        <v>Greg Studer</v>
      </c>
      <c r="E545">
        <f t="shared" ref="E545:E547" si="146">E544</f>
        <v>1</v>
      </c>
      <c r="F545">
        <f t="shared" si="139"/>
        <v>0</v>
      </c>
    </row>
    <row r="546" spans="1:6" x14ac:dyDescent="0.25">
      <c r="A546" t="str">
        <f t="shared" si="137"/>
        <v>Greg Studer</v>
      </c>
      <c r="C546">
        <v>1</v>
      </c>
      <c r="D546" t="s">
        <v>117</v>
      </c>
      <c r="E546">
        <f t="shared" si="146"/>
        <v>1</v>
      </c>
      <c r="F546">
        <f t="shared" si="139"/>
        <v>1</v>
      </c>
    </row>
    <row r="547" spans="1:6" x14ac:dyDescent="0.25">
      <c r="A547" t="s">
        <v>457</v>
      </c>
      <c r="E547">
        <f t="shared" si="146"/>
        <v>1</v>
      </c>
      <c r="F547">
        <f t="shared" si="139"/>
        <v>0</v>
      </c>
    </row>
    <row r="548" spans="1:6" x14ac:dyDescent="0.25">
      <c r="A548" t="str">
        <f t="shared" ref="A548:A579" si="147">A547</f>
        <v>Hari Khalsa</v>
      </c>
      <c r="B548" t="s">
        <v>186</v>
      </c>
      <c r="E548">
        <v>6</v>
      </c>
      <c r="F548">
        <f t="shared" si="139"/>
        <v>0</v>
      </c>
    </row>
    <row r="549" spans="1:6" x14ac:dyDescent="0.25">
      <c r="A549" t="str">
        <f t="shared" si="147"/>
        <v>Hari Khalsa</v>
      </c>
      <c r="E549">
        <f t="shared" ref="E549:E551" si="148">E548</f>
        <v>6</v>
      </c>
      <c r="F549">
        <f t="shared" si="139"/>
        <v>0</v>
      </c>
    </row>
    <row r="550" spans="1:6" x14ac:dyDescent="0.25">
      <c r="A550" t="str">
        <f t="shared" si="147"/>
        <v>Hari Khalsa</v>
      </c>
      <c r="C550">
        <v>1</v>
      </c>
      <c r="D550" t="s">
        <v>38</v>
      </c>
      <c r="E550">
        <f t="shared" si="148"/>
        <v>6</v>
      </c>
      <c r="F550">
        <f t="shared" si="139"/>
        <v>6</v>
      </c>
    </row>
    <row r="551" spans="1:6" x14ac:dyDescent="0.25">
      <c r="A551" t="str">
        <f t="shared" si="147"/>
        <v>Hari Khalsa</v>
      </c>
      <c r="E551">
        <f t="shared" si="148"/>
        <v>6</v>
      </c>
      <c r="F551">
        <f t="shared" si="139"/>
        <v>0</v>
      </c>
    </row>
    <row r="552" spans="1:6" x14ac:dyDescent="0.25">
      <c r="A552" t="str">
        <f t="shared" si="147"/>
        <v>Hari Khalsa</v>
      </c>
      <c r="B552" t="s">
        <v>187</v>
      </c>
      <c r="E552">
        <v>40</v>
      </c>
      <c r="F552">
        <f t="shared" si="139"/>
        <v>0</v>
      </c>
    </row>
    <row r="553" spans="1:6" x14ac:dyDescent="0.25">
      <c r="A553" t="str">
        <f t="shared" si="147"/>
        <v>Hari Khalsa</v>
      </c>
      <c r="E553">
        <f t="shared" ref="E553:E556" si="149">E552</f>
        <v>40</v>
      </c>
      <c r="F553">
        <f t="shared" si="139"/>
        <v>0</v>
      </c>
    </row>
    <row r="554" spans="1:6" x14ac:dyDescent="0.25">
      <c r="A554" t="str">
        <f t="shared" si="147"/>
        <v>Hari Khalsa</v>
      </c>
      <c r="C554">
        <v>3.6999999999999998E-2</v>
      </c>
      <c r="D554" t="s">
        <v>45</v>
      </c>
      <c r="E554">
        <f t="shared" si="149"/>
        <v>40</v>
      </c>
      <c r="F554">
        <f t="shared" si="139"/>
        <v>1.48</v>
      </c>
    </row>
    <row r="555" spans="1:6" x14ac:dyDescent="0.25">
      <c r="A555" t="str">
        <f t="shared" si="147"/>
        <v>Hari Khalsa</v>
      </c>
      <c r="C555">
        <v>0.96199999999999997</v>
      </c>
      <c r="D555" t="s">
        <v>38</v>
      </c>
      <c r="E555">
        <f t="shared" si="149"/>
        <v>40</v>
      </c>
      <c r="F555">
        <f t="shared" si="139"/>
        <v>38.479999999999997</v>
      </c>
    </row>
    <row r="556" spans="1:6" x14ac:dyDescent="0.25">
      <c r="A556" t="str">
        <f t="shared" si="147"/>
        <v>Hari Khalsa</v>
      </c>
      <c r="E556">
        <f t="shared" si="149"/>
        <v>40</v>
      </c>
      <c r="F556">
        <f t="shared" si="139"/>
        <v>0</v>
      </c>
    </row>
    <row r="557" spans="1:6" x14ac:dyDescent="0.25">
      <c r="A557" t="str">
        <f t="shared" si="147"/>
        <v>Hari Khalsa</v>
      </c>
      <c r="B557" t="s">
        <v>188</v>
      </c>
      <c r="E557">
        <v>14</v>
      </c>
      <c r="F557">
        <f t="shared" si="139"/>
        <v>0</v>
      </c>
    </row>
    <row r="558" spans="1:6" x14ac:dyDescent="0.25">
      <c r="A558" t="str">
        <f t="shared" si="147"/>
        <v>Hari Khalsa</v>
      </c>
      <c r="E558">
        <f t="shared" ref="E558:E560" si="150">E557</f>
        <v>14</v>
      </c>
      <c r="F558">
        <f t="shared" si="139"/>
        <v>0</v>
      </c>
    </row>
    <row r="559" spans="1:6" x14ac:dyDescent="0.25">
      <c r="A559" t="str">
        <f t="shared" si="147"/>
        <v>Hari Khalsa</v>
      </c>
      <c r="C559">
        <v>1</v>
      </c>
      <c r="D559" t="s">
        <v>102</v>
      </c>
      <c r="E559">
        <f t="shared" si="150"/>
        <v>14</v>
      </c>
      <c r="F559">
        <f t="shared" si="139"/>
        <v>14</v>
      </c>
    </row>
    <row r="560" spans="1:6" x14ac:dyDescent="0.25">
      <c r="A560" t="str">
        <f t="shared" si="147"/>
        <v>Hari Khalsa</v>
      </c>
      <c r="E560">
        <f t="shared" si="150"/>
        <v>14</v>
      </c>
      <c r="F560">
        <f t="shared" si="139"/>
        <v>0</v>
      </c>
    </row>
    <row r="561" spans="1:6" x14ac:dyDescent="0.25">
      <c r="A561" t="str">
        <f t="shared" si="147"/>
        <v>Hari Khalsa</v>
      </c>
      <c r="B561" t="s">
        <v>189</v>
      </c>
      <c r="E561">
        <v>4</v>
      </c>
      <c r="F561">
        <f t="shared" si="139"/>
        <v>0</v>
      </c>
    </row>
    <row r="562" spans="1:6" x14ac:dyDescent="0.25">
      <c r="A562" t="str">
        <f t="shared" si="147"/>
        <v>Hari Khalsa</v>
      </c>
      <c r="E562">
        <f t="shared" ref="E562:E564" si="151">E561</f>
        <v>4</v>
      </c>
      <c r="F562">
        <f t="shared" si="139"/>
        <v>0</v>
      </c>
    </row>
    <row r="563" spans="1:6" x14ac:dyDescent="0.25">
      <c r="A563" t="str">
        <f t="shared" si="147"/>
        <v>Hari Khalsa</v>
      </c>
      <c r="C563">
        <v>1</v>
      </c>
      <c r="D563" t="s">
        <v>45</v>
      </c>
      <c r="E563">
        <f t="shared" si="151"/>
        <v>4</v>
      </c>
      <c r="F563">
        <f t="shared" si="139"/>
        <v>4</v>
      </c>
    </row>
    <row r="564" spans="1:6" x14ac:dyDescent="0.25">
      <c r="A564" t="str">
        <f t="shared" si="147"/>
        <v>Hari Khalsa</v>
      </c>
      <c r="E564">
        <f t="shared" si="151"/>
        <v>4</v>
      </c>
      <c r="F564">
        <f t="shared" si="139"/>
        <v>0</v>
      </c>
    </row>
    <row r="565" spans="1:6" x14ac:dyDescent="0.25">
      <c r="A565" t="str">
        <f t="shared" si="147"/>
        <v>Hari Khalsa</v>
      </c>
      <c r="B565" t="s">
        <v>190</v>
      </c>
      <c r="E565">
        <v>149</v>
      </c>
      <c r="F565">
        <f t="shared" si="139"/>
        <v>0</v>
      </c>
    </row>
    <row r="566" spans="1:6" x14ac:dyDescent="0.25">
      <c r="A566" t="str">
        <f t="shared" si="147"/>
        <v>Hari Khalsa</v>
      </c>
      <c r="E566">
        <f t="shared" ref="E566:E570" si="152">E565</f>
        <v>149</v>
      </c>
      <c r="F566">
        <f t="shared" si="139"/>
        <v>0</v>
      </c>
    </row>
    <row r="567" spans="1:6" x14ac:dyDescent="0.25">
      <c r="A567" t="str">
        <f t="shared" si="147"/>
        <v>Hari Khalsa</v>
      </c>
      <c r="C567">
        <v>0.46700000000000003</v>
      </c>
      <c r="D567" t="s">
        <v>45</v>
      </c>
      <c r="E567">
        <f t="shared" si="152"/>
        <v>149</v>
      </c>
      <c r="F567">
        <f t="shared" si="139"/>
        <v>69.582999999999998</v>
      </c>
    </row>
    <row r="568" spans="1:6" x14ac:dyDescent="0.25">
      <c r="A568" t="str">
        <f t="shared" si="147"/>
        <v>Hari Khalsa</v>
      </c>
      <c r="C568">
        <v>8.6999999999999994E-2</v>
      </c>
      <c r="D568" t="s">
        <v>191</v>
      </c>
      <c r="E568">
        <f t="shared" si="152"/>
        <v>149</v>
      </c>
      <c r="F568">
        <f t="shared" si="139"/>
        <v>12.962999999999999</v>
      </c>
    </row>
    <row r="569" spans="1:6" x14ac:dyDescent="0.25">
      <c r="A569" t="str">
        <f t="shared" si="147"/>
        <v>Hari Khalsa</v>
      </c>
      <c r="C569">
        <v>0.44400000000000001</v>
      </c>
      <c r="D569" t="s">
        <v>102</v>
      </c>
      <c r="E569">
        <f t="shared" si="152"/>
        <v>149</v>
      </c>
      <c r="F569">
        <f t="shared" si="139"/>
        <v>66.156000000000006</v>
      </c>
    </row>
    <row r="570" spans="1:6" x14ac:dyDescent="0.25">
      <c r="A570" t="str">
        <f t="shared" si="147"/>
        <v>Hari Khalsa</v>
      </c>
      <c r="E570">
        <f t="shared" si="152"/>
        <v>149</v>
      </c>
      <c r="F570">
        <f t="shared" si="139"/>
        <v>0</v>
      </c>
    </row>
    <row r="571" spans="1:6" x14ac:dyDescent="0.25">
      <c r="A571" t="str">
        <f t="shared" si="147"/>
        <v>Hari Khalsa</v>
      </c>
      <c r="B571" t="s">
        <v>192</v>
      </c>
      <c r="E571">
        <v>17</v>
      </c>
      <c r="F571">
        <f t="shared" si="139"/>
        <v>0</v>
      </c>
    </row>
    <row r="572" spans="1:6" x14ac:dyDescent="0.25">
      <c r="A572" t="str">
        <f t="shared" si="147"/>
        <v>Hari Khalsa</v>
      </c>
      <c r="E572">
        <f t="shared" ref="E572:E574" si="153">E571</f>
        <v>17</v>
      </c>
      <c r="F572">
        <f t="shared" si="139"/>
        <v>0</v>
      </c>
    </row>
    <row r="573" spans="1:6" x14ac:dyDescent="0.25">
      <c r="A573" t="str">
        <f t="shared" si="147"/>
        <v>Hari Khalsa</v>
      </c>
      <c r="C573">
        <v>1</v>
      </c>
      <c r="D573" t="s">
        <v>38</v>
      </c>
      <c r="E573">
        <f t="shared" si="153"/>
        <v>17</v>
      </c>
      <c r="F573">
        <f t="shared" si="139"/>
        <v>17</v>
      </c>
    </row>
    <row r="574" spans="1:6" x14ac:dyDescent="0.25">
      <c r="A574" t="str">
        <f t="shared" si="147"/>
        <v>Hari Khalsa</v>
      </c>
      <c r="E574">
        <f t="shared" si="153"/>
        <v>17</v>
      </c>
      <c r="F574">
        <f t="shared" si="139"/>
        <v>0</v>
      </c>
    </row>
    <row r="575" spans="1:6" x14ac:dyDescent="0.25">
      <c r="A575" t="str">
        <f t="shared" si="147"/>
        <v>Hari Khalsa</v>
      </c>
      <c r="B575" t="s">
        <v>193</v>
      </c>
      <c r="E575">
        <v>10</v>
      </c>
      <c r="F575">
        <f t="shared" si="139"/>
        <v>0</v>
      </c>
    </row>
    <row r="576" spans="1:6" x14ac:dyDescent="0.25">
      <c r="A576" t="str">
        <f t="shared" si="147"/>
        <v>Hari Khalsa</v>
      </c>
      <c r="E576">
        <f t="shared" ref="E576:E578" si="154">E575</f>
        <v>10</v>
      </c>
      <c r="F576">
        <f t="shared" si="139"/>
        <v>0</v>
      </c>
    </row>
    <row r="577" spans="1:6" x14ac:dyDescent="0.25">
      <c r="A577" t="str">
        <f t="shared" si="147"/>
        <v>Hari Khalsa</v>
      </c>
      <c r="C577">
        <v>1</v>
      </c>
      <c r="D577" t="s">
        <v>26</v>
      </c>
      <c r="E577">
        <f t="shared" si="154"/>
        <v>10</v>
      </c>
      <c r="F577">
        <f t="shared" si="139"/>
        <v>10</v>
      </c>
    </row>
    <row r="578" spans="1:6" x14ac:dyDescent="0.25">
      <c r="A578" t="str">
        <f t="shared" si="147"/>
        <v>Hari Khalsa</v>
      </c>
      <c r="E578">
        <f t="shared" si="154"/>
        <v>10</v>
      </c>
      <c r="F578">
        <f t="shared" si="139"/>
        <v>0</v>
      </c>
    </row>
    <row r="579" spans="1:6" x14ac:dyDescent="0.25">
      <c r="A579" t="str">
        <f t="shared" si="147"/>
        <v>Hari Khalsa</v>
      </c>
      <c r="B579" t="s">
        <v>194</v>
      </c>
      <c r="E579">
        <v>359</v>
      </c>
      <c r="F579">
        <f t="shared" ref="F579:F642" si="155">E579*C579</f>
        <v>0</v>
      </c>
    </row>
    <row r="580" spans="1:6" x14ac:dyDescent="0.25">
      <c r="A580" t="str">
        <f t="shared" ref="A580:A611" si="156">A579</f>
        <v>Hari Khalsa</v>
      </c>
      <c r="E580">
        <f t="shared" ref="E580:E583" si="157">E579</f>
        <v>359</v>
      </c>
      <c r="F580">
        <f t="shared" si="155"/>
        <v>0</v>
      </c>
    </row>
    <row r="581" spans="1:6" x14ac:dyDescent="0.25">
      <c r="A581" t="str">
        <f t="shared" si="156"/>
        <v>Hari Khalsa</v>
      </c>
      <c r="C581">
        <v>0.58599999999999997</v>
      </c>
      <c r="D581" t="s">
        <v>45</v>
      </c>
      <c r="E581">
        <f t="shared" si="157"/>
        <v>359</v>
      </c>
      <c r="F581">
        <f t="shared" si="155"/>
        <v>210.374</v>
      </c>
    </row>
    <row r="582" spans="1:6" x14ac:dyDescent="0.25">
      <c r="A582" t="str">
        <f t="shared" si="156"/>
        <v>Hari Khalsa</v>
      </c>
      <c r="C582">
        <v>0.41299999999999998</v>
      </c>
      <c r="D582" t="s">
        <v>38</v>
      </c>
      <c r="E582">
        <f t="shared" si="157"/>
        <v>359</v>
      </c>
      <c r="F582">
        <f t="shared" si="155"/>
        <v>148.267</v>
      </c>
    </row>
    <row r="583" spans="1:6" x14ac:dyDescent="0.25">
      <c r="A583" t="str">
        <f t="shared" si="156"/>
        <v>Hari Khalsa</v>
      </c>
      <c r="E583">
        <f t="shared" si="157"/>
        <v>359</v>
      </c>
      <c r="F583">
        <f t="shared" si="155"/>
        <v>0</v>
      </c>
    </row>
    <row r="584" spans="1:6" x14ac:dyDescent="0.25">
      <c r="A584" t="str">
        <f t="shared" si="156"/>
        <v>Hari Khalsa</v>
      </c>
      <c r="B584" t="s">
        <v>195</v>
      </c>
      <c r="E584">
        <v>12</v>
      </c>
      <c r="F584">
        <f t="shared" si="155"/>
        <v>0</v>
      </c>
    </row>
    <row r="585" spans="1:6" x14ac:dyDescent="0.25">
      <c r="A585" t="str">
        <f t="shared" si="156"/>
        <v>Hari Khalsa</v>
      </c>
      <c r="E585">
        <f t="shared" ref="E585:E587" si="158">E584</f>
        <v>12</v>
      </c>
      <c r="F585">
        <f t="shared" si="155"/>
        <v>0</v>
      </c>
    </row>
    <row r="586" spans="1:6" x14ac:dyDescent="0.25">
      <c r="A586" t="str">
        <f t="shared" si="156"/>
        <v>Hari Khalsa</v>
      </c>
      <c r="C586">
        <v>1</v>
      </c>
      <c r="D586" t="s">
        <v>38</v>
      </c>
      <c r="E586">
        <f t="shared" si="158"/>
        <v>12</v>
      </c>
      <c r="F586">
        <f t="shared" si="155"/>
        <v>12</v>
      </c>
    </row>
    <row r="587" spans="1:6" x14ac:dyDescent="0.25">
      <c r="A587" t="str">
        <f t="shared" si="156"/>
        <v>Hari Khalsa</v>
      </c>
      <c r="E587">
        <f t="shared" si="158"/>
        <v>12</v>
      </c>
      <c r="F587">
        <f t="shared" si="155"/>
        <v>0</v>
      </c>
    </row>
    <row r="588" spans="1:6" x14ac:dyDescent="0.25">
      <c r="A588" t="str">
        <f t="shared" si="156"/>
        <v>Hari Khalsa</v>
      </c>
      <c r="B588" t="s">
        <v>196</v>
      </c>
      <c r="E588">
        <v>6</v>
      </c>
      <c r="F588">
        <f t="shared" si="155"/>
        <v>0</v>
      </c>
    </row>
    <row r="589" spans="1:6" x14ac:dyDescent="0.25">
      <c r="A589" t="str">
        <f t="shared" si="156"/>
        <v>Hari Khalsa</v>
      </c>
      <c r="E589">
        <f t="shared" ref="E589:E591" si="159">E588</f>
        <v>6</v>
      </c>
      <c r="F589">
        <f t="shared" si="155"/>
        <v>0</v>
      </c>
    </row>
    <row r="590" spans="1:6" x14ac:dyDescent="0.25">
      <c r="A590" t="str">
        <f t="shared" si="156"/>
        <v>Hari Khalsa</v>
      </c>
      <c r="C590">
        <v>1</v>
      </c>
      <c r="D590" t="s">
        <v>38</v>
      </c>
      <c r="E590">
        <f t="shared" si="159"/>
        <v>6</v>
      </c>
      <c r="F590">
        <f t="shared" si="155"/>
        <v>6</v>
      </c>
    </row>
    <row r="591" spans="1:6" x14ac:dyDescent="0.25">
      <c r="A591" t="str">
        <f t="shared" si="156"/>
        <v>Hari Khalsa</v>
      </c>
      <c r="E591">
        <f t="shared" si="159"/>
        <v>6</v>
      </c>
      <c r="F591">
        <f t="shared" si="155"/>
        <v>0</v>
      </c>
    </row>
    <row r="592" spans="1:6" x14ac:dyDescent="0.25">
      <c r="A592" t="str">
        <f t="shared" si="156"/>
        <v>Hari Khalsa</v>
      </c>
      <c r="B592" t="s">
        <v>197</v>
      </c>
      <c r="E592">
        <v>2</v>
      </c>
      <c r="F592">
        <f t="shared" si="155"/>
        <v>0</v>
      </c>
    </row>
    <row r="593" spans="1:6" x14ac:dyDescent="0.25">
      <c r="A593" t="str">
        <f t="shared" si="156"/>
        <v>Hari Khalsa</v>
      </c>
      <c r="E593">
        <f t="shared" ref="E593:E595" si="160">E592</f>
        <v>2</v>
      </c>
      <c r="F593">
        <f t="shared" si="155"/>
        <v>0</v>
      </c>
    </row>
    <row r="594" spans="1:6" x14ac:dyDescent="0.25">
      <c r="A594" t="str">
        <f t="shared" si="156"/>
        <v>Hari Khalsa</v>
      </c>
      <c r="C594">
        <v>1</v>
      </c>
      <c r="D594" t="s">
        <v>10</v>
      </c>
      <c r="E594">
        <f t="shared" si="160"/>
        <v>2</v>
      </c>
      <c r="F594">
        <f t="shared" si="155"/>
        <v>2</v>
      </c>
    </row>
    <row r="595" spans="1:6" x14ac:dyDescent="0.25">
      <c r="A595" t="str">
        <f t="shared" si="156"/>
        <v>Hari Khalsa</v>
      </c>
      <c r="E595">
        <f t="shared" si="160"/>
        <v>2</v>
      </c>
      <c r="F595">
        <f t="shared" si="155"/>
        <v>0</v>
      </c>
    </row>
    <row r="596" spans="1:6" x14ac:dyDescent="0.25">
      <c r="A596" t="str">
        <f t="shared" si="156"/>
        <v>Hari Khalsa</v>
      </c>
      <c r="B596" t="s">
        <v>198</v>
      </c>
      <c r="E596">
        <v>59</v>
      </c>
      <c r="F596">
        <f t="shared" si="155"/>
        <v>0</v>
      </c>
    </row>
    <row r="597" spans="1:6" x14ac:dyDescent="0.25">
      <c r="A597" t="str">
        <f t="shared" si="156"/>
        <v>Hari Khalsa</v>
      </c>
      <c r="E597">
        <f t="shared" ref="E597:E600" si="161">E596</f>
        <v>59</v>
      </c>
      <c r="F597">
        <f t="shared" si="155"/>
        <v>0</v>
      </c>
    </row>
    <row r="598" spans="1:6" x14ac:dyDescent="0.25">
      <c r="A598" t="str">
        <f t="shared" si="156"/>
        <v>Hari Khalsa</v>
      </c>
      <c r="C598">
        <v>4.2000000000000003E-2</v>
      </c>
      <c r="D598" t="s">
        <v>25</v>
      </c>
      <c r="E598">
        <f t="shared" si="161"/>
        <v>59</v>
      </c>
      <c r="F598">
        <f t="shared" si="155"/>
        <v>2.4780000000000002</v>
      </c>
    </row>
    <row r="599" spans="1:6" x14ac:dyDescent="0.25">
      <c r="A599" t="str">
        <f t="shared" si="156"/>
        <v>Hari Khalsa</v>
      </c>
      <c r="C599">
        <v>0.95699999999999996</v>
      </c>
      <c r="D599" t="s">
        <v>38</v>
      </c>
      <c r="E599">
        <f t="shared" si="161"/>
        <v>59</v>
      </c>
      <c r="F599">
        <f t="shared" si="155"/>
        <v>56.463000000000001</v>
      </c>
    </row>
    <row r="600" spans="1:6" x14ac:dyDescent="0.25">
      <c r="A600" t="str">
        <f t="shared" si="156"/>
        <v>Hari Khalsa</v>
      </c>
      <c r="E600">
        <f t="shared" si="161"/>
        <v>59</v>
      </c>
      <c r="F600">
        <f t="shared" si="155"/>
        <v>0</v>
      </c>
    </row>
    <row r="601" spans="1:6" x14ac:dyDescent="0.25">
      <c r="A601" t="str">
        <f t="shared" si="156"/>
        <v>Hari Khalsa</v>
      </c>
      <c r="B601" t="s">
        <v>199</v>
      </c>
      <c r="E601">
        <v>971</v>
      </c>
      <c r="F601">
        <f t="shared" si="155"/>
        <v>0</v>
      </c>
    </row>
    <row r="602" spans="1:6" x14ac:dyDescent="0.25">
      <c r="A602" t="str">
        <f t="shared" si="156"/>
        <v>Hari Khalsa</v>
      </c>
      <c r="E602">
        <f t="shared" ref="E602:E605" si="162">E601</f>
        <v>971</v>
      </c>
      <c r="F602">
        <f t="shared" si="155"/>
        <v>0</v>
      </c>
    </row>
    <row r="603" spans="1:6" x14ac:dyDescent="0.25">
      <c r="A603" t="str">
        <f t="shared" si="156"/>
        <v>Hari Khalsa</v>
      </c>
      <c r="C603">
        <v>0.996</v>
      </c>
      <c r="D603" t="s">
        <v>38</v>
      </c>
      <c r="E603">
        <f t="shared" si="162"/>
        <v>971</v>
      </c>
      <c r="F603">
        <f t="shared" si="155"/>
        <v>967.11599999999999</v>
      </c>
    </row>
    <row r="604" spans="1:6" x14ac:dyDescent="0.25">
      <c r="A604" t="str">
        <f t="shared" si="156"/>
        <v>Hari Khalsa</v>
      </c>
      <c r="C604">
        <v>3.0000000000000001E-3</v>
      </c>
      <c r="D604" t="s">
        <v>102</v>
      </c>
      <c r="E604">
        <f t="shared" si="162"/>
        <v>971</v>
      </c>
      <c r="F604">
        <f t="shared" si="155"/>
        <v>2.9130000000000003</v>
      </c>
    </row>
    <row r="605" spans="1:6" x14ac:dyDescent="0.25">
      <c r="A605" t="str">
        <f t="shared" si="156"/>
        <v>Hari Khalsa</v>
      </c>
      <c r="E605">
        <f t="shared" si="162"/>
        <v>971</v>
      </c>
      <c r="F605">
        <f t="shared" si="155"/>
        <v>0</v>
      </c>
    </row>
    <row r="606" spans="1:6" x14ac:dyDescent="0.25">
      <c r="A606" t="str">
        <f t="shared" si="156"/>
        <v>Hari Khalsa</v>
      </c>
      <c r="B606" t="s">
        <v>200</v>
      </c>
      <c r="E606">
        <v>11</v>
      </c>
      <c r="F606">
        <f t="shared" si="155"/>
        <v>0</v>
      </c>
    </row>
    <row r="607" spans="1:6" x14ac:dyDescent="0.25">
      <c r="A607" t="str">
        <f t="shared" si="156"/>
        <v>Hari Khalsa</v>
      </c>
      <c r="E607">
        <f t="shared" ref="E607:E609" si="163">E606</f>
        <v>11</v>
      </c>
      <c r="F607">
        <f t="shared" si="155"/>
        <v>0</v>
      </c>
    </row>
    <row r="608" spans="1:6" x14ac:dyDescent="0.25">
      <c r="A608" t="str">
        <f t="shared" si="156"/>
        <v>Hari Khalsa</v>
      </c>
      <c r="C608">
        <v>1</v>
      </c>
      <c r="D608" t="s">
        <v>38</v>
      </c>
      <c r="E608">
        <f t="shared" si="163"/>
        <v>11</v>
      </c>
      <c r="F608">
        <f t="shared" si="155"/>
        <v>11</v>
      </c>
    </row>
    <row r="609" spans="1:6" x14ac:dyDescent="0.25">
      <c r="A609" t="str">
        <f t="shared" si="156"/>
        <v>Hari Khalsa</v>
      </c>
      <c r="E609">
        <f t="shared" si="163"/>
        <v>11</v>
      </c>
      <c r="F609">
        <f t="shared" si="155"/>
        <v>0</v>
      </c>
    </row>
    <row r="610" spans="1:6" x14ac:dyDescent="0.25">
      <c r="A610" t="str">
        <f t="shared" si="156"/>
        <v>Hari Khalsa</v>
      </c>
      <c r="B610" t="s">
        <v>201</v>
      </c>
      <c r="E610">
        <v>3</v>
      </c>
      <c r="F610">
        <f t="shared" si="155"/>
        <v>0</v>
      </c>
    </row>
    <row r="611" spans="1:6" x14ac:dyDescent="0.25">
      <c r="A611" t="str">
        <f t="shared" si="156"/>
        <v>Hari Khalsa</v>
      </c>
      <c r="E611">
        <f t="shared" ref="E611:E613" si="164">E610</f>
        <v>3</v>
      </c>
      <c r="F611">
        <f t="shared" si="155"/>
        <v>0</v>
      </c>
    </row>
    <row r="612" spans="1:6" x14ac:dyDescent="0.25">
      <c r="A612" t="str">
        <f t="shared" ref="A612:A643" si="165">A611</f>
        <v>Hari Khalsa</v>
      </c>
      <c r="C612">
        <v>1</v>
      </c>
      <c r="D612" t="s">
        <v>38</v>
      </c>
      <c r="E612">
        <f t="shared" si="164"/>
        <v>3</v>
      </c>
      <c r="F612">
        <f t="shared" si="155"/>
        <v>3</v>
      </c>
    </row>
    <row r="613" spans="1:6" x14ac:dyDescent="0.25">
      <c r="A613" t="str">
        <f t="shared" si="165"/>
        <v>Hari Khalsa</v>
      </c>
      <c r="E613">
        <f t="shared" si="164"/>
        <v>3</v>
      </c>
      <c r="F613">
        <f t="shared" si="155"/>
        <v>0</v>
      </c>
    </row>
    <row r="614" spans="1:6" x14ac:dyDescent="0.25">
      <c r="A614" t="str">
        <f t="shared" si="165"/>
        <v>Hari Khalsa</v>
      </c>
      <c r="B614" t="s">
        <v>202</v>
      </c>
      <c r="E614">
        <v>147</v>
      </c>
      <c r="F614">
        <f t="shared" si="155"/>
        <v>0</v>
      </c>
    </row>
    <row r="615" spans="1:6" x14ac:dyDescent="0.25">
      <c r="A615" t="str">
        <f t="shared" si="165"/>
        <v>Hari Khalsa</v>
      </c>
      <c r="E615">
        <f t="shared" ref="E615:E617" si="166">E614</f>
        <v>147</v>
      </c>
      <c r="F615">
        <f t="shared" si="155"/>
        <v>0</v>
      </c>
    </row>
    <row r="616" spans="1:6" x14ac:dyDescent="0.25">
      <c r="A616" t="str">
        <f t="shared" si="165"/>
        <v>Hari Khalsa</v>
      </c>
      <c r="C616">
        <v>1</v>
      </c>
      <c r="D616" t="s">
        <v>38</v>
      </c>
      <c r="E616">
        <f t="shared" si="166"/>
        <v>147</v>
      </c>
      <c r="F616">
        <f t="shared" si="155"/>
        <v>147</v>
      </c>
    </row>
    <row r="617" spans="1:6" x14ac:dyDescent="0.25">
      <c r="A617" t="str">
        <f t="shared" si="165"/>
        <v>Hari Khalsa</v>
      </c>
      <c r="E617">
        <f t="shared" si="166"/>
        <v>147</v>
      </c>
      <c r="F617">
        <f t="shared" si="155"/>
        <v>0</v>
      </c>
    </row>
    <row r="618" spans="1:6" x14ac:dyDescent="0.25">
      <c r="A618" t="str">
        <f t="shared" si="165"/>
        <v>Hari Khalsa</v>
      </c>
      <c r="B618" t="s">
        <v>203</v>
      </c>
      <c r="E618">
        <v>109</v>
      </c>
      <c r="F618">
        <f t="shared" si="155"/>
        <v>0</v>
      </c>
    </row>
    <row r="619" spans="1:6" x14ac:dyDescent="0.25">
      <c r="A619" t="str">
        <f t="shared" si="165"/>
        <v>Hari Khalsa</v>
      </c>
      <c r="E619">
        <f t="shared" ref="E619:E623" si="167">E618</f>
        <v>109</v>
      </c>
      <c r="F619">
        <f t="shared" si="155"/>
        <v>0</v>
      </c>
    </row>
    <row r="620" spans="1:6" x14ac:dyDescent="0.25">
      <c r="A620" t="str">
        <f t="shared" si="165"/>
        <v>Hari Khalsa</v>
      </c>
      <c r="C620">
        <v>0.93</v>
      </c>
      <c r="D620" t="s">
        <v>45</v>
      </c>
      <c r="E620">
        <f t="shared" si="167"/>
        <v>109</v>
      </c>
      <c r="F620">
        <f t="shared" si="155"/>
        <v>101.37</v>
      </c>
    </row>
    <row r="621" spans="1:6" x14ac:dyDescent="0.25">
      <c r="A621" t="str">
        <f t="shared" si="165"/>
        <v>Hari Khalsa</v>
      </c>
      <c r="C621">
        <v>2.5000000000000001E-2</v>
      </c>
      <c r="D621" t="s">
        <v>55</v>
      </c>
      <c r="E621">
        <f t="shared" si="167"/>
        <v>109</v>
      </c>
      <c r="F621">
        <f t="shared" si="155"/>
        <v>2.7250000000000001</v>
      </c>
    </row>
    <row r="622" spans="1:6" x14ac:dyDescent="0.25">
      <c r="A622" t="str">
        <f t="shared" si="165"/>
        <v>Hari Khalsa</v>
      </c>
      <c r="C622">
        <v>4.2999999999999997E-2</v>
      </c>
      <c r="D622" t="s">
        <v>38</v>
      </c>
      <c r="E622">
        <f t="shared" si="167"/>
        <v>109</v>
      </c>
      <c r="F622">
        <f t="shared" si="155"/>
        <v>4.6869999999999994</v>
      </c>
    </row>
    <row r="623" spans="1:6" x14ac:dyDescent="0.25">
      <c r="A623" t="str">
        <f t="shared" si="165"/>
        <v>Hari Khalsa</v>
      </c>
      <c r="E623">
        <f t="shared" si="167"/>
        <v>109</v>
      </c>
      <c r="F623">
        <f t="shared" si="155"/>
        <v>0</v>
      </c>
    </row>
    <row r="624" spans="1:6" x14ac:dyDescent="0.25">
      <c r="A624" t="str">
        <f t="shared" si="165"/>
        <v>Hari Khalsa</v>
      </c>
      <c r="B624" t="s">
        <v>204</v>
      </c>
      <c r="E624">
        <v>228</v>
      </c>
      <c r="F624">
        <f t="shared" si="155"/>
        <v>0</v>
      </c>
    </row>
    <row r="625" spans="1:6" x14ac:dyDescent="0.25">
      <c r="A625" t="str">
        <f t="shared" si="165"/>
        <v>Hari Khalsa</v>
      </c>
      <c r="E625">
        <f t="shared" ref="E625:E628" si="168">E624</f>
        <v>228</v>
      </c>
      <c r="F625">
        <f t="shared" si="155"/>
        <v>0</v>
      </c>
    </row>
    <row r="626" spans="1:6" x14ac:dyDescent="0.25">
      <c r="A626" t="str">
        <f t="shared" si="165"/>
        <v>Hari Khalsa</v>
      </c>
      <c r="C626">
        <v>0.91400000000000003</v>
      </c>
      <c r="D626" t="s">
        <v>38</v>
      </c>
      <c r="E626">
        <f t="shared" si="168"/>
        <v>228</v>
      </c>
      <c r="F626">
        <f t="shared" si="155"/>
        <v>208.392</v>
      </c>
    </row>
    <row r="627" spans="1:6" x14ac:dyDescent="0.25">
      <c r="A627" t="str">
        <f t="shared" si="165"/>
        <v>Hari Khalsa</v>
      </c>
      <c r="C627">
        <v>8.5000000000000006E-2</v>
      </c>
      <c r="D627" t="s">
        <v>102</v>
      </c>
      <c r="E627">
        <f t="shared" si="168"/>
        <v>228</v>
      </c>
      <c r="F627">
        <f t="shared" si="155"/>
        <v>19.380000000000003</v>
      </c>
    </row>
    <row r="628" spans="1:6" x14ac:dyDescent="0.25">
      <c r="A628" t="str">
        <f t="shared" si="165"/>
        <v>Hari Khalsa</v>
      </c>
      <c r="E628">
        <f t="shared" si="168"/>
        <v>228</v>
      </c>
      <c r="F628">
        <f t="shared" si="155"/>
        <v>0</v>
      </c>
    </row>
    <row r="629" spans="1:6" x14ac:dyDescent="0.25">
      <c r="A629" t="str">
        <f t="shared" si="165"/>
        <v>Hari Khalsa</v>
      </c>
      <c r="B629" t="s">
        <v>205</v>
      </c>
      <c r="E629">
        <v>2</v>
      </c>
      <c r="F629">
        <f t="shared" si="155"/>
        <v>0</v>
      </c>
    </row>
    <row r="630" spans="1:6" x14ac:dyDescent="0.25">
      <c r="A630" t="str">
        <f t="shared" si="165"/>
        <v>Hari Khalsa</v>
      </c>
      <c r="E630">
        <f t="shared" ref="E630:E632" si="169">E629</f>
        <v>2</v>
      </c>
      <c r="F630">
        <f t="shared" si="155"/>
        <v>0</v>
      </c>
    </row>
    <row r="631" spans="1:6" x14ac:dyDescent="0.25">
      <c r="A631" t="str">
        <f t="shared" si="165"/>
        <v>Hari Khalsa</v>
      </c>
      <c r="C631">
        <v>1</v>
      </c>
      <c r="D631" t="s">
        <v>38</v>
      </c>
      <c r="E631">
        <f t="shared" si="169"/>
        <v>2</v>
      </c>
      <c r="F631">
        <f t="shared" si="155"/>
        <v>2</v>
      </c>
    </row>
    <row r="632" spans="1:6" x14ac:dyDescent="0.25">
      <c r="A632" t="str">
        <f t="shared" si="165"/>
        <v>Hari Khalsa</v>
      </c>
      <c r="E632">
        <f t="shared" si="169"/>
        <v>2</v>
      </c>
      <c r="F632">
        <f t="shared" si="155"/>
        <v>0</v>
      </c>
    </row>
    <row r="633" spans="1:6" x14ac:dyDescent="0.25">
      <c r="A633" t="str">
        <f t="shared" si="165"/>
        <v>Hari Khalsa</v>
      </c>
      <c r="B633" t="s">
        <v>206</v>
      </c>
      <c r="E633">
        <v>106</v>
      </c>
      <c r="F633">
        <f t="shared" si="155"/>
        <v>0</v>
      </c>
    </row>
    <row r="634" spans="1:6" x14ac:dyDescent="0.25">
      <c r="A634" t="str">
        <f t="shared" si="165"/>
        <v>Hari Khalsa</v>
      </c>
      <c r="E634">
        <f t="shared" ref="E634:E638" si="170">E633</f>
        <v>106</v>
      </c>
      <c r="F634">
        <f t="shared" si="155"/>
        <v>0</v>
      </c>
    </row>
    <row r="635" spans="1:6" x14ac:dyDescent="0.25">
      <c r="A635" t="str">
        <f t="shared" si="165"/>
        <v>Hari Khalsa</v>
      </c>
      <c r="C635">
        <v>0.63800000000000001</v>
      </c>
      <c r="D635" t="s">
        <v>45</v>
      </c>
      <c r="E635">
        <f t="shared" si="170"/>
        <v>106</v>
      </c>
      <c r="F635">
        <f t="shared" si="155"/>
        <v>67.628</v>
      </c>
    </row>
    <row r="636" spans="1:6" x14ac:dyDescent="0.25">
      <c r="A636" t="str">
        <f t="shared" si="165"/>
        <v>Hari Khalsa</v>
      </c>
      <c r="C636">
        <v>4.8000000000000001E-2</v>
      </c>
      <c r="D636" t="s">
        <v>38</v>
      </c>
      <c r="E636">
        <f t="shared" si="170"/>
        <v>106</v>
      </c>
      <c r="F636">
        <f t="shared" si="155"/>
        <v>5.0880000000000001</v>
      </c>
    </row>
    <row r="637" spans="1:6" x14ac:dyDescent="0.25">
      <c r="A637" t="str">
        <f t="shared" si="165"/>
        <v>Hari Khalsa</v>
      </c>
      <c r="C637">
        <v>0.312</v>
      </c>
      <c r="D637" t="s">
        <v>102</v>
      </c>
      <c r="E637">
        <f t="shared" si="170"/>
        <v>106</v>
      </c>
      <c r="F637">
        <f t="shared" si="155"/>
        <v>33.072000000000003</v>
      </c>
    </row>
    <row r="638" spans="1:6" x14ac:dyDescent="0.25">
      <c r="A638" t="str">
        <f t="shared" si="165"/>
        <v>Hari Khalsa</v>
      </c>
      <c r="E638">
        <f t="shared" si="170"/>
        <v>106</v>
      </c>
      <c r="F638">
        <f t="shared" si="155"/>
        <v>0</v>
      </c>
    </row>
    <row r="639" spans="1:6" x14ac:dyDescent="0.25">
      <c r="A639" t="str">
        <f t="shared" si="165"/>
        <v>Hari Khalsa</v>
      </c>
      <c r="B639" t="s">
        <v>207</v>
      </c>
      <c r="E639">
        <v>81</v>
      </c>
      <c r="F639">
        <f t="shared" si="155"/>
        <v>0</v>
      </c>
    </row>
    <row r="640" spans="1:6" x14ac:dyDescent="0.25">
      <c r="A640" t="str">
        <f t="shared" si="165"/>
        <v>Hari Khalsa</v>
      </c>
      <c r="E640">
        <f t="shared" ref="E640:E643" si="171">E639</f>
        <v>81</v>
      </c>
      <c r="F640">
        <f t="shared" si="155"/>
        <v>0</v>
      </c>
    </row>
    <row r="641" spans="1:6" x14ac:dyDescent="0.25">
      <c r="A641" t="str">
        <f t="shared" si="165"/>
        <v>Hari Khalsa</v>
      </c>
      <c r="C641">
        <v>0.874</v>
      </c>
      <c r="D641" t="s">
        <v>45</v>
      </c>
      <c r="E641">
        <f t="shared" si="171"/>
        <v>81</v>
      </c>
      <c r="F641">
        <f t="shared" si="155"/>
        <v>70.793999999999997</v>
      </c>
    </row>
    <row r="642" spans="1:6" x14ac:dyDescent="0.25">
      <c r="A642" t="str">
        <f t="shared" si="165"/>
        <v>Hari Khalsa</v>
      </c>
      <c r="C642">
        <v>0.125</v>
      </c>
      <c r="D642" t="s">
        <v>121</v>
      </c>
      <c r="E642">
        <f t="shared" si="171"/>
        <v>81</v>
      </c>
      <c r="F642">
        <f t="shared" si="155"/>
        <v>10.125</v>
      </c>
    </row>
    <row r="643" spans="1:6" x14ac:dyDescent="0.25">
      <c r="A643" t="str">
        <f t="shared" si="165"/>
        <v>Hari Khalsa</v>
      </c>
      <c r="E643">
        <f t="shared" si="171"/>
        <v>81</v>
      </c>
      <c r="F643">
        <f t="shared" ref="F643:F706" si="172">E643*C643</f>
        <v>0</v>
      </c>
    </row>
    <row r="644" spans="1:6" x14ac:dyDescent="0.25">
      <c r="A644" t="str">
        <f t="shared" ref="A644:A650" si="173">A643</f>
        <v>Hari Khalsa</v>
      </c>
      <c r="B644" t="s">
        <v>208</v>
      </c>
      <c r="E644">
        <v>84</v>
      </c>
      <c r="F644">
        <f t="shared" si="172"/>
        <v>0</v>
      </c>
    </row>
    <row r="645" spans="1:6" x14ac:dyDescent="0.25">
      <c r="A645" t="str">
        <f t="shared" si="173"/>
        <v>Hari Khalsa</v>
      </c>
      <c r="E645">
        <f t="shared" ref="E645:E647" si="174">E644</f>
        <v>84</v>
      </c>
      <c r="F645">
        <f t="shared" si="172"/>
        <v>0</v>
      </c>
    </row>
    <row r="646" spans="1:6" x14ac:dyDescent="0.25">
      <c r="A646" t="str">
        <f t="shared" si="173"/>
        <v>Hari Khalsa</v>
      </c>
      <c r="C646">
        <v>1</v>
      </c>
      <c r="D646" t="s">
        <v>45</v>
      </c>
      <c r="E646">
        <f t="shared" si="174"/>
        <v>84</v>
      </c>
      <c r="F646">
        <f t="shared" si="172"/>
        <v>84</v>
      </c>
    </row>
    <row r="647" spans="1:6" x14ac:dyDescent="0.25">
      <c r="A647" t="str">
        <f t="shared" si="173"/>
        <v>Hari Khalsa</v>
      </c>
      <c r="E647">
        <f t="shared" si="174"/>
        <v>84</v>
      </c>
      <c r="F647">
        <f t="shared" si="172"/>
        <v>0</v>
      </c>
    </row>
    <row r="648" spans="1:6" x14ac:dyDescent="0.25">
      <c r="A648" t="str">
        <f t="shared" si="173"/>
        <v>Hari Khalsa</v>
      </c>
      <c r="B648" t="s">
        <v>209</v>
      </c>
      <c r="E648">
        <v>34</v>
      </c>
      <c r="F648">
        <f t="shared" si="172"/>
        <v>0</v>
      </c>
    </row>
    <row r="649" spans="1:6" x14ac:dyDescent="0.25">
      <c r="A649" t="str">
        <f t="shared" si="173"/>
        <v>Hari Khalsa</v>
      </c>
      <c r="E649">
        <f t="shared" ref="E649:E651" si="175">E648</f>
        <v>34</v>
      </c>
      <c r="F649">
        <f t="shared" si="172"/>
        <v>0</v>
      </c>
    </row>
    <row r="650" spans="1:6" x14ac:dyDescent="0.25">
      <c r="A650" t="str">
        <f t="shared" si="173"/>
        <v>Hari Khalsa</v>
      </c>
      <c r="C650">
        <v>1</v>
      </c>
      <c r="D650" t="s">
        <v>38</v>
      </c>
      <c r="E650">
        <f t="shared" si="175"/>
        <v>34</v>
      </c>
      <c r="F650">
        <f t="shared" si="172"/>
        <v>34</v>
      </c>
    </row>
    <row r="651" spans="1:6" x14ac:dyDescent="0.25">
      <c r="A651" t="s">
        <v>458</v>
      </c>
      <c r="E651">
        <f t="shared" si="175"/>
        <v>34</v>
      </c>
      <c r="F651">
        <f t="shared" si="172"/>
        <v>0</v>
      </c>
    </row>
    <row r="652" spans="1:6" x14ac:dyDescent="0.25">
      <c r="A652" t="str">
        <f t="shared" ref="A652:A659" si="176">A651</f>
        <v xml:space="preserve">hawka </v>
      </c>
      <c r="B652" t="s">
        <v>211</v>
      </c>
      <c r="E652">
        <v>1</v>
      </c>
      <c r="F652">
        <f t="shared" si="172"/>
        <v>0</v>
      </c>
    </row>
    <row r="653" spans="1:6" x14ac:dyDescent="0.25">
      <c r="A653" t="str">
        <f t="shared" si="176"/>
        <v xml:space="preserve">hawka </v>
      </c>
      <c r="E653">
        <f t="shared" ref="E653:E655" si="177">E652</f>
        <v>1</v>
      </c>
      <c r="F653">
        <f t="shared" si="172"/>
        <v>0</v>
      </c>
    </row>
    <row r="654" spans="1:6" x14ac:dyDescent="0.25">
      <c r="A654" t="str">
        <f t="shared" si="176"/>
        <v xml:space="preserve">hawka </v>
      </c>
      <c r="C654">
        <v>1</v>
      </c>
      <c r="D654" t="s">
        <v>14</v>
      </c>
      <c r="E654">
        <f t="shared" si="177"/>
        <v>1</v>
      </c>
      <c r="F654">
        <f t="shared" si="172"/>
        <v>1</v>
      </c>
    </row>
    <row r="655" spans="1:6" x14ac:dyDescent="0.25">
      <c r="A655" t="str">
        <f t="shared" si="176"/>
        <v xml:space="preserve">hawka </v>
      </c>
      <c r="E655">
        <f t="shared" si="177"/>
        <v>1</v>
      </c>
      <c r="F655">
        <f t="shared" si="172"/>
        <v>0</v>
      </c>
    </row>
    <row r="656" spans="1:6" x14ac:dyDescent="0.25">
      <c r="A656" t="str">
        <f t="shared" si="176"/>
        <v xml:space="preserve">hawka </v>
      </c>
      <c r="B656" t="s">
        <v>212</v>
      </c>
      <c r="E656">
        <v>66</v>
      </c>
      <c r="F656">
        <f t="shared" si="172"/>
        <v>0</v>
      </c>
    </row>
    <row r="657" spans="1:6" x14ac:dyDescent="0.25">
      <c r="A657" t="str">
        <f t="shared" si="176"/>
        <v xml:space="preserve">hawka </v>
      </c>
      <c r="E657">
        <f t="shared" ref="E657:E660" si="178">E656</f>
        <v>66</v>
      </c>
      <c r="F657">
        <f t="shared" si="172"/>
        <v>0</v>
      </c>
    </row>
    <row r="658" spans="1:6" x14ac:dyDescent="0.25">
      <c r="A658" t="str">
        <f t="shared" si="176"/>
        <v xml:space="preserve">hawka </v>
      </c>
      <c r="C658">
        <v>0.5</v>
      </c>
      <c r="D658" t="s">
        <v>10</v>
      </c>
      <c r="E658">
        <f t="shared" si="178"/>
        <v>66</v>
      </c>
      <c r="F658">
        <f t="shared" si="172"/>
        <v>33</v>
      </c>
    </row>
    <row r="659" spans="1:6" x14ac:dyDescent="0.25">
      <c r="A659" t="str">
        <f t="shared" si="176"/>
        <v xml:space="preserve">hawka </v>
      </c>
      <c r="C659">
        <v>0.5</v>
      </c>
      <c r="D659" t="s">
        <v>25</v>
      </c>
      <c r="E659">
        <f t="shared" si="178"/>
        <v>66</v>
      </c>
      <c r="F659">
        <f t="shared" si="172"/>
        <v>33</v>
      </c>
    </row>
    <row r="660" spans="1:6" x14ac:dyDescent="0.25">
      <c r="A660" t="s">
        <v>459</v>
      </c>
      <c r="E660">
        <f t="shared" si="178"/>
        <v>66</v>
      </c>
      <c r="F660">
        <f t="shared" si="172"/>
        <v>0</v>
      </c>
    </row>
    <row r="661" spans="1:6" x14ac:dyDescent="0.25">
      <c r="A661" t="str">
        <f t="shared" ref="A661:A701" si="179">A660</f>
        <v>Jason Rassi</v>
      </c>
      <c r="B661" t="s">
        <v>215</v>
      </c>
      <c r="E661">
        <v>91</v>
      </c>
      <c r="F661">
        <f t="shared" si="172"/>
        <v>0</v>
      </c>
    </row>
    <row r="662" spans="1:6" x14ac:dyDescent="0.25">
      <c r="A662" t="str">
        <f t="shared" si="179"/>
        <v>Jason Rassi</v>
      </c>
      <c r="E662">
        <f t="shared" ref="E662:E665" si="180">E661</f>
        <v>91</v>
      </c>
      <c r="F662">
        <f t="shared" si="172"/>
        <v>0</v>
      </c>
    </row>
    <row r="663" spans="1:6" x14ac:dyDescent="0.25">
      <c r="A663" t="str">
        <f t="shared" si="179"/>
        <v>Jason Rassi</v>
      </c>
      <c r="C663">
        <v>0.755</v>
      </c>
      <c r="D663" t="s">
        <v>10</v>
      </c>
      <c r="E663">
        <f t="shared" si="180"/>
        <v>91</v>
      </c>
      <c r="F663">
        <f t="shared" si="172"/>
        <v>68.704999999999998</v>
      </c>
    </row>
    <row r="664" spans="1:6" x14ac:dyDescent="0.25">
      <c r="A664" t="str">
        <f t="shared" si="179"/>
        <v>Jason Rassi</v>
      </c>
      <c r="C664">
        <v>0.24399999999999999</v>
      </c>
      <c r="D664" t="s">
        <v>81</v>
      </c>
      <c r="E664">
        <f t="shared" si="180"/>
        <v>91</v>
      </c>
      <c r="F664">
        <f t="shared" si="172"/>
        <v>22.204000000000001</v>
      </c>
    </row>
    <row r="665" spans="1:6" x14ac:dyDescent="0.25">
      <c r="A665" t="str">
        <f t="shared" si="179"/>
        <v>Jason Rassi</v>
      </c>
      <c r="E665">
        <f t="shared" si="180"/>
        <v>91</v>
      </c>
      <c r="F665">
        <f t="shared" si="172"/>
        <v>0</v>
      </c>
    </row>
    <row r="666" spans="1:6" x14ac:dyDescent="0.25">
      <c r="A666" t="str">
        <f t="shared" si="179"/>
        <v>Jason Rassi</v>
      </c>
      <c r="B666" t="s">
        <v>216</v>
      </c>
      <c r="E666">
        <v>5</v>
      </c>
      <c r="F666">
        <f t="shared" si="172"/>
        <v>0</v>
      </c>
    </row>
    <row r="667" spans="1:6" x14ac:dyDescent="0.25">
      <c r="A667" t="str">
        <f t="shared" si="179"/>
        <v>Jason Rassi</v>
      </c>
      <c r="E667">
        <f t="shared" ref="E667:E669" si="181">E666</f>
        <v>5</v>
      </c>
      <c r="F667">
        <f t="shared" si="172"/>
        <v>0</v>
      </c>
    </row>
    <row r="668" spans="1:6" x14ac:dyDescent="0.25">
      <c r="A668" t="str">
        <f t="shared" si="179"/>
        <v>Jason Rassi</v>
      </c>
      <c r="C668">
        <v>1</v>
      </c>
      <c r="D668" t="s">
        <v>81</v>
      </c>
      <c r="E668">
        <f t="shared" si="181"/>
        <v>5</v>
      </c>
      <c r="F668">
        <f t="shared" si="172"/>
        <v>5</v>
      </c>
    </row>
    <row r="669" spans="1:6" x14ac:dyDescent="0.25">
      <c r="A669" t="str">
        <f t="shared" si="179"/>
        <v>Jason Rassi</v>
      </c>
      <c r="E669">
        <f t="shared" si="181"/>
        <v>5</v>
      </c>
      <c r="F669">
        <f t="shared" si="172"/>
        <v>0</v>
      </c>
    </row>
    <row r="670" spans="1:6" x14ac:dyDescent="0.25">
      <c r="A670" t="str">
        <f t="shared" si="179"/>
        <v>Jason Rassi</v>
      </c>
      <c r="B670" t="s">
        <v>217</v>
      </c>
      <c r="E670">
        <v>399</v>
      </c>
      <c r="F670">
        <f t="shared" si="172"/>
        <v>0</v>
      </c>
    </row>
    <row r="671" spans="1:6" x14ac:dyDescent="0.25">
      <c r="A671" t="str">
        <f t="shared" si="179"/>
        <v>Jason Rassi</v>
      </c>
      <c r="E671">
        <f t="shared" ref="E671:E674" si="182">E670</f>
        <v>399</v>
      </c>
      <c r="F671">
        <f t="shared" si="172"/>
        <v>0</v>
      </c>
    </row>
    <row r="672" spans="1:6" x14ac:dyDescent="0.25">
      <c r="A672" t="str">
        <f t="shared" si="179"/>
        <v>Jason Rassi</v>
      </c>
      <c r="C672">
        <v>4.2000000000000003E-2</v>
      </c>
      <c r="D672" t="s">
        <v>25</v>
      </c>
      <c r="E672">
        <f t="shared" si="182"/>
        <v>399</v>
      </c>
      <c r="F672">
        <f t="shared" si="172"/>
        <v>16.758000000000003</v>
      </c>
    </row>
    <row r="673" spans="1:6" x14ac:dyDescent="0.25">
      <c r="A673" t="str">
        <f t="shared" si="179"/>
        <v>Jason Rassi</v>
      </c>
      <c r="C673">
        <v>0.95699999999999996</v>
      </c>
      <c r="D673" t="s">
        <v>38</v>
      </c>
      <c r="E673">
        <f t="shared" si="182"/>
        <v>399</v>
      </c>
      <c r="F673">
        <f t="shared" si="172"/>
        <v>381.84299999999996</v>
      </c>
    </row>
    <row r="674" spans="1:6" x14ac:dyDescent="0.25">
      <c r="A674" t="str">
        <f t="shared" si="179"/>
        <v>Jason Rassi</v>
      </c>
      <c r="E674">
        <f t="shared" si="182"/>
        <v>399</v>
      </c>
      <c r="F674">
        <f t="shared" si="172"/>
        <v>0</v>
      </c>
    </row>
    <row r="675" spans="1:6" x14ac:dyDescent="0.25">
      <c r="A675" t="str">
        <f t="shared" si="179"/>
        <v>Jason Rassi</v>
      </c>
      <c r="B675" t="s">
        <v>218</v>
      </c>
      <c r="E675">
        <v>126</v>
      </c>
      <c r="F675">
        <f t="shared" si="172"/>
        <v>0</v>
      </c>
    </row>
    <row r="676" spans="1:6" x14ac:dyDescent="0.25">
      <c r="A676" t="str">
        <f t="shared" si="179"/>
        <v>Jason Rassi</v>
      </c>
      <c r="E676">
        <f t="shared" ref="E676:E681" si="183">E675</f>
        <v>126</v>
      </c>
      <c r="F676">
        <f t="shared" si="172"/>
        <v>0</v>
      </c>
    </row>
    <row r="677" spans="1:6" x14ac:dyDescent="0.25">
      <c r="A677" t="str">
        <f t="shared" si="179"/>
        <v>Jason Rassi</v>
      </c>
      <c r="C677">
        <v>0.72499999999999998</v>
      </c>
      <c r="D677" t="s">
        <v>10</v>
      </c>
      <c r="E677">
        <f t="shared" si="183"/>
        <v>126</v>
      </c>
      <c r="F677">
        <f t="shared" si="172"/>
        <v>91.35</v>
      </c>
    </row>
    <row r="678" spans="1:6" x14ac:dyDescent="0.25">
      <c r="A678" t="str">
        <f t="shared" si="179"/>
        <v>Jason Rassi</v>
      </c>
      <c r="C678">
        <v>9.9000000000000005E-2</v>
      </c>
      <c r="D678" t="s">
        <v>32</v>
      </c>
      <c r="E678">
        <f t="shared" si="183"/>
        <v>126</v>
      </c>
      <c r="F678">
        <f t="shared" si="172"/>
        <v>12.474</v>
      </c>
    </row>
    <row r="679" spans="1:6" x14ac:dyDescent="0.25">
      <c r="A679" t="str">
        <f t="shared" si="179"/>
        <v>Jason Rassi</v>
      </c>
      <c r="C679">
        <v>0.08</v>
      </c>
      <c r="D679" t="s">
        <v>165</v>
      </c>
      <c r="E679">
        <f t="shared" si="183"/>
        <v>126</v>
      </c>
      <c r="F679">
        <f t="shared" si="172"/>
        <v>10.08</v>
      </c>
    </row>
    <row r="680" spans="1:6" x14ac:dyDescent="0.25">
      <c r="A680" t="str">
        <f t="shared" si="179"/>
        <v>Jason Rassi</v>
      </c>
      <c r="C680">
        <v>9.4E-2</v>
      </c>
      <c r="D680" t="s">
        <v>117</v>
      </c>
      <c r="E680">
        <f t="shared" si="183"/>
        <v>126</v>
      </c>
      <c r="F680">
        <f t="shared" si="172"/>
        <v>11.843999999999999</v>
      </c>
    </row>
    <row r="681" spans="1:6" x14ac:dyDescent="0.25">
      <c r="A681" t="str">
        <f t="shared" si="179"/>
        <v>Jason Rassi</v>
      </c>
      <c r="E681">
        <f t="shared" si="183"/>
        <v>126</v>
      </c>
      <c r="F681">
        <f t="shared" si="172"/>
        <v>0</v>
      </c>
    </row>
    <row r="682" spans="1:6" x14ac:dyDescent="0.25">
      <c r="A682" t="str">
        <f t="shared" si="179"/>
        <v>Jason Rassi</v>
      </c>
      <c r="B682" t="s">
        <v>219</v>
      </c>
      <c r="E682">
        <v>3</v>
      </c>
      <c r="F682">
        <f t="shared" si="172"/>
        <v>0</v>
      </c>
    </row>
    <row r="683" spans="1:6" x14ac:dyDescent="0.25">
      <c r="A683" t="str">
        <f t="shared" si="179"/>
        <v>Jason Rassi</v>
      </c>
      <c r="E683">
        <f t="shared" ref="E683:E685" si="184">E682</f>
        <v>3</v>
      </c>
      <c r="F683">
        <f t="shared" si="172"/>
        <v>0</v>
      </c>
    </row>
    <row r="684" spans="1:6" x14ac:dyDescent="0.25">
      <c r="A684" t="str">
        <f t="shared" si="179"/>
        <v>Jason Rassi</v>
      </c>
      <c r="C684">
        <v>1</v>
      </c>
      <c r="D684" t="s">
        <v>165</v>
      </c>
      <c r="E684">
        <f t="shared" si="184"/>
        <v>3</v>
      </c>
      <c r="F684">
        <f t="shared" si="172"/>
        <v>3</v>
      </c>
    </row>
    <row r="685" spans="1:6" x14ac:dyDescent="0.25">
      <c r="A685" t="str">
        <f t="shared" si="179"/>
        <v>Jason Rassi</v>
      </c>
      <c r="E685">
        <f t="shared" si="184"/>
        <v>3</v>
      </c>
      <c r="F685">
        <f t="shared" si="172"/>
        <v>0</v>
      </c>
    </row>
    <row r="686" spans="1:6" x14ac:dyDescent="0.25">
      <c r="A686" t="str">
        <f t="shared" si="179"/>
        <v>Jason Rassi</v>
      </c>
      <c r="B686" t="s">
        <v>220</v>
      </c>
      <c r="E686">
        <v>12</v>
      </c>
      <c r="F686">
        <f t="shared" si="172"/>
        <v>0</v>
      </c>
    </row>
    <row r="687" spans="1:6" x14ac:dyDescent="0.25">
      <c r="A687" t="str">
        <f t="shared" si="179"/>
        <v>Jason Rassi</v>
      </c>
      <c r="E687">
        <f t="shared" ref="E687:E689" si="185">E686</f>
        <v>12</v>
      </c>
      <c r="F687">
        <f t="shared" si="172"/>
        <v>0</v>
      </c>
    </row>
    <row r="688" spans="1:6" x14ac:dyDescent="0.25">
      <c r="A688" t="str">
        <f t="shared" si="179"/>
        <v>Jason Rassi</v>
      </c>
      <c r="C688">
        <v>1</v>
      </c>
      <c r="D688" t="s">
        <v>221</v>
      </c>
      <c r="E688">
        <f t="shared" si="185"/>
        <v>12</v>
      </c>
      <c r="F688">
        <f t="shared" si="172"/>
        <v>12</v>
      </c>
    </row>
    <row r="689" spans="1:6" x14ac:dyDescent="0.25">
      <c r="A689" t="str">
        <f t="shared" si="179"/>
        <v>Jason Rassi</v>
      </c>
      <c r="E689">
        <f t="shared" si="185"/>
        <v>12</v>
      </c>
      <c r="F689">
        <f t="shared" si="172"/>
        <v>0</v>
      </c>
    </row>
    <row r="690" spans="1:6" x14ac:dyDescent="0.25">
      <c r="A690" t="str">
        <f t="shared" si="179"/>
        <v>Jason Rassi</v>
      </c>
      <c r="B690" t="s">
        <v>222</v>
      </c>
      <c r="E690">
        <v>33</v>
      </c>
      <c r="F690">
        <f t="shared" si="172"/>
        <v>0</v>
      </c>
    </row>
    <row r="691" spans="1:6" x14ac:dyDescent="0.25">
      <c r="A691" t="str">
        <f t="shared" si="179"/>
        <v>Jason Rassi</v>
      </c>
      <c r="E691">
        <f t="shared" ref="E691:E693" si="186">E690</f>
        <v>33</v>
      </c>
      <c r="F691">
        <f t="shared" si="172"/>
        <v>0</v>
      </c>
    </row>
    <row r="692" spans="1:6" x14ac:dyDescent="0.25">
      <c r="A692" t="str">
        <f t="shared" si="179"/>
        <v>Jason Rassi</v>
      </c>
      <c r="C692">
        <v>1</v>
      </c>
      <c r="D692" t="s">
        <v>45</v>
      </c>
      <c r="E692">
        <f t="shared" si="186"/>
        <v>33</v>
      </c>
      <c r="F692">
        <f t="shared" si="172"/>
        <v>33</v>
      </c>
    </row>
    <row r="693" spans="1:6" x14ac:dyDescent="0.25">
      <c r="A693" t="str">
        <f t="shared" si="179"/>
        <v>Jason Rassi</v>
      </c>
      <c r="E693">
        <f t="shared" si="186"/>
        <v>33</v>
      </c>
      <c r="F693">
        <f t="shared" si="172"/>
        <v>0</v>
      </c>
    </row>
    <row r="694" spans="1:6" x14ac:dyDescent="0.25">
      <c r="A694" t="str">
        <f t="shared" si="179"/>
        <v>Jason Rassi</v>
      </c>
      <c r="B694" t="s">
        <v>223</v>
      </c>
      <c r="E694">
        <v>27</v>
      </c>
      <c r="F694">
        <f t="shared" si="172"/>
        <v>0</v>
      </c>
    </row>
    <row r="695" spans="1:6" x14ac:dyDescent="0.25">
      <c r="A695" t="str">
        <f t="shared" si="179"/>
        <v>Jason Rassi</v>
      </c>
      <c r="E695">
        <f t="shared" ref="E695:E697" si="187">E694</f>
        <v>27</v>
      </c>
      <c r="F695">
        <f t="shared" si="172"/>
        <v>0</v>
      </c>
    </row>
    <row r="696" spans="1:6" x14ac:dyDescent="0.25">
      <c r="A696" t="str">
        <f t="shared" si="179"/>
        <v>Jason Rassi</v>
      </c>
      <c r="C696">
        <v>1</v>
      </c>
      <c r="D696" t="s">
        <v>38</v>
      </c>
      <c r="E696">
        <f t="shared" si="187"/>
        <v>27</v>
      </c>
      <c r="F696">
        <f t="shared" si="172"/>
        <v>27</v>
      </c>
    </row>
    <row r="697" spans="1:6" x14ac:dyDescent="0.25">
      <c r="A697" t="str">
        <f t="shared" si="179"/>
        <v>Jason Rassi</v>
      </c>
      <c r="E697">
        <f t="shared" si="187"/>
        <v>27</v>
      </c>
      <c r="F697">
        <f t="shared" si="172"/>
        <v>0</v>
      </c>
    </row>
    <row r="698" spans="1:6" x14ac:dyDescent="0.25">
      <c r="A698" t="str">
        <f t="shared" si="179"/>
        <v>Jason Rassi</v>
      </c>
      <c r="B698" t="s">
        <v>224</v>
      </c>
      <c r="E698">
        <v>4</v>
      </c>
      <c r="F698">
        <f t="shared" si="172"/>
        <v>0</v>
      </c>
    </row>
    <row r="699" spans="1:6" x14ac:dyDescent="0.25">
      <c r="A699" t="str">
        <f t="shared" si="179"/>
        <v>Jason Rassi</v>
      </c>
      <c r="E699">
        <f t="shared" ref="E699:E702" si="188">E698</f>
        <v>4</v>
      </c>
      <c r="F699">
        <f t="shared" si="172"/>
        <v>0</v>
      </c>
    </row>
    <row r="700" spans="1:6" x14ac:dyDescent="0.25">
      <c r="A700" t="str">
        <f t="shared" si="179"/>
        <v>Jason Rassi</v>
      </c>
      <c r="C700">
        <v>0.56299999999999994</v>
      </c>
      <c r="D700" t="s">
        <v>10</v>
      </c>
      <c r="E700">
        <f t="shared" si="188"/>
        <v>4</v>
      </c>
      <c r="F700">
        <f t="shared" si="172"/>
        <v>2.2519999999999998</v>
      </c>
    </row>
    <row r="701" spans="1:6" x14ac:dyDescent="0.25">
      <c r="A701" t="str">
        <f t="shared" si="179"/>
        <v>Jason Rassi</v>
      </c>
      <c r="C701">
        <v>0.436</v>
      </c>
      <c r="D701" t="s">
        <v>122</v>
      </c>
      <c r="E701">
        <f t="shared" si="188"/>
        <v>4</v>
      </c>
      <c r="F701">
        <f t="shared" si="172"/>
        <v>1.744</v>
      </c>
    </row>
    <row r="702" spans="1:6" x14ac:dyDescent="0.25">
      <c r="A702" t="s">
        <v>460</v>
      </c>
      <c r="E702">
        <f t="shared" si="188"/>
        <v>4</v>
      </c>
      <c r="F702">
        <f t="shared" si="172"/>
        <v>0</v>
      </c>
    </row>
    <row r="703" spans="1:6" x14ac:dyDescent="0.25">
      <c r="A703" t="str">
        <f t="shared" ref="A703:A715" si="189">A702</f>
        <v>Kaloian Manassiev</v>
      </c>
      <c r="B703" t="s">
        <v>227</v>
      </c>
      <c r="E703">
        <v>33</v>
      </c>
      <c r="F703">
        <f t="shared" si="172"/>
        <v>0</v>
      </c>
    </row>
    <row r="704" spans="1:6" x14ac:dyDescent="0.25">
      <c r="A704" t="str">
        <f t="shared" si="189"/>
        <v>Kaloian Manassiev</v>
      </c>
      <c r="E704">
        <f t="shared" ref="E704:E707" si="190">E703</f>
        <v>33</v>
      </c>
      <c r="F704">
        <f t="shared" si="172"/>
        <v>0</v>
      </c>
    </row>
    <row r="705" spans="1:6" x14ac:dyDescent="0.25">
      <c r="A705" t="str">
        <f t="shared" si="189"/>
        <v>Kaloian Manassiev</v>
      </c>
      <c r="C705">
        <v>0.23499999999999999</v>
      </c>
      <c r="D705" t="s">
        <v>14</v>
      </c>
      <c r="E705">
        <f t="shared" si="190"/>
        <v>33</v>
      </c>
      <c r="F705">
        <f t="shared" si="172"/>
        <v>7.7549999999999999</v>
      </c>
    </row>
    <row r="706" spans="1:6" x14ac:dyDescent="0.25">
      <c r="A706" t="str">
        <f t="shared" si="189"/>
        <v>Kaloian Manassiev</v>
      </c>
      <c r="C706">
        <v>0.76400000000000001</v>
      </c>
      <c r="D706" t="s">
        <v>228</v>
      </c>
      <c r="E706">
        <f t="shared" si="190"/>
        <v>33</v>
      </c>
      <c r="F706">
        <f t="shared" si="172"/>
        <v>25.212</v>
      </c>
    </row>
    <row r="707" spans="1:6" x14ac:dyDescent="0.25">
      <c r="A707" t="str">
        <f t="shared" si="189"/>
        <v>Kaloian Manassiev</v>
      </c>
      <c r="E707">
        <f t="shared" si="190"/>
        <v>33</v>
      </c>
      <c r="F707">
        <f t="shared" ref="F707:F770" si="191">E707*C707</f>
        <v>0</v>
      </c>
    </row>
    <row r="708" spans="1:6" x14ac:dyDescent="0.25">
      <c r="A708" t="str">
        <f t="shared" si="189"/>
        <v>Kaloian Manassiev</v>
      </c>
      <c r="B708" t="s">
        <v>229</v>
      </c>
      <c r="E708">
        <v>133</v>
      </c>
      <c r="F708">
        <f t="shared" si="191"/>
        <v>0</v>
      </c>
    </row>
    <row r="709" spans="1:6" x14ac:dyDescent="0.25">
      <c r="A709" t="str">
        <f t="shared" si="189"/>
        <v>Kaloian Manassiev</v>
      </c>
      <c r="E709">
        <f t="shared" ref="E709:E712" si="192">E708</f>
        <v>133</v>
      </c>
      <c r="F709">
        <f t="shared" si="191"/>
        <v>0</v>
      </c>
    </row>
    <row r="710" spans="1:6" x14ac:dyDescent="0.25">
      <c r="A710" t="str">
        <f t="shared" si="189"/>
        <v>Kaloian Manassiev</v>
      </c>
      <c r="C710">
        <v>0.27</v>
      </c>
      <c r="D710" t="s">
        <v>84</v>
      </c>
      <c r="E710">
        <f t="shared" si="192"/>
        <v>133</v>
      </c>
      <c r="F710">
        <f t="shared" si="191"/>
        <v>35.910000000000004</v>
      </c>
    </row>
    <row r="711" spans="1:6" x14ac:dyDescent="0.25">
      <c r="A711" t="str">
        <f t="shared" si="189"/>
        <v>Kaloian Manassiev</v>
      </c>
      <c r="C711">
        <v>0.72899999999999998</v>
      </c>
      <c r="D711" t="s">
        <v>65</v>
      </c>
      <c r="E711">
        <f t="shared" si="192"/>
        <v>133</v>
      </c>
      <c r="F711">
        <f t="shared" si="191"/>
        <v>96.956999999999994</v>
      </c>
    </row>
    <row r="712" spans="1:6" x14ac:dyDescent="0.25">
      <c r="A712" t="str">
        <f t="shared" si="189"/>
        <v>Kaloian Manassiev</v>
      </c>
      <c r="E712">
        <f t="shared" si="192"/>
        <v>133</v>
      </c>
      <c r="F712">
        <f t="shared" si="191"/>
        <v>0</v>
      </c>
    </row>
    <row r="713" spans="1:6" x14ac:dyDescent="0.25">
      <c r="A713" t="str">
        <f t="shared" si="189"/>
        <v>Kaloian Manassiev</v>
      </c>
      <c r="B713" t="s">
        <v>230</v>
      </c>
      <c r="E713">
        <v>17</v>
      </c>
      <c r="F713">
        <f t="shared" si="191"/>
        <v>0</v>
      </c>
    </row>
    <row r="714" spans="1:6" x14ac:dyDescent="0.25">
      <c r="A714" t="str">
        <f t="shared" si="189"/>
        <v>Kaloian Manassiev</v>
      </c>
      <c r="E714">
        <f t="shared" ref="E714:E716" si="193">E713</f>
        <v>17</v>
      </c>
      <c r="F714">
        <f t="shared" si="191"/>
        <v>0</v>
      </c>
    </row>
    <row r="715" spans="1:6" x14ac:dyDescent="0.25">
      <c r="A715" t="str">
        <f t="shared" si="189"/>
        <v>Kaloian Manassiev</v>
      </c>
      <c r="C715">
        <v>1</v>
      </c>
      <c r="D715" t="s">
        <v>102</v>
      </c>
      <c r="E715">
        <f t="shared" si="193"/>
        <v>17</v>
      </c>
      <c r="F715">
        <f t="shared" si="191"/>
        <v>17</v>
      </c>
    </row>
    <row r="716" spans="1:6" x14ac:dyDescent="0.25">
      <c r="A716" t="s">
        <v>461</v>
      </c>
      <c r="E716">
        <f t="shared" si="193"/>
        <v>17</v>
      </c>
      <c r="F716">
        <f t="shared" si="191"/>
        <v>0</v>
      </c>
    </row>
    <row r="717" spans="1:6" x14ac:dyDescent="0.25">
      <c r="A717" t="str">
        <f t="shared" ref="A717:A719" si="194">A716</f>
        <v>Kamran Khan</v>
      </c>
      <c r="B717" t="s">
        <v>233</v>
      </c>
      <c r="E717">
        <v>2</v>
      </c>
      <c r="F717">
        <f t="shared" si="191"/>
        <v>0</v>
      </c>
    </row>
    <row r="718" spans="1:6" x14ac:dyDescent="0.25">
      <c r="A718" t="str">
        <f t="shared" si="194"/>
        <v>Kamran Khan</v>
      </c>
      <c r="E718">
        <f t="shared" ref="E718:E720" si="195">E717</f>
        <v>2</v>
      </c>
      <c r="F718">
        <f t="shared" si="191"/>
        <v>0</v>
      </c>
    </row>
    <row r="719" spans="1:6" x14ac:dyDescent="0.25">
      <c r="A719" t="str">
        <f t="shared" si="194"/>
        <v>Kamran Khan</v>
      </c>
      <c r="C719">
        <v>1</v>
      </c>
      <c r="D719" t="s">
        <v>14</v>
      </c>
      <c r="E719">
        <f t="shared" si="195"/>
        <v>2</v>
      </c>
      <c r="F719">
        <f t="shared" si="191"/>
        <v>2</v>
      </c>
    </row>
    <row r="720" spans="1:6" x14ac:dyDescent="0.25">
      <c r="A720" t="s">
        <v>462</v>
      </c>
      <c r="E720">
        <f t="shared" si="195"/>
        <v>2</v>
      </c>
      <c r="F720">
        <f t="shared" si="191"/>
        <v>0</v>
      </c>
    </row>
    <row r="721" spans="1:6" x14ac:dyDescent="0.25">
      <c r="A721" t="str">
        <f t="shared" ref="A721:A752" si="196">A720</f>
        <v>Mark Benvenuto</v>
      </c>
      <c r="B721" t="s">
        <v>236</v>
      </c>
      <c r="E721">
        <v>13</v>
      </c>
      <c r="F721">
        <f t="shared" si="191"/>
        <v>0</v>
      </c>
    </row>
    <row r="722" spans="1:6" x14ac:dyDescent="0.25">
      <c r="A722" t="str">
        <f t="shared" si="196"/>
        <v>Mark Benvenuto</v>
      </c>
      <c r="E722">
        <f t="shared" ref="E722:E724" si="197">E721</f>
        <v>13</v>
      </c>
      <c r="F722">
        <f t="shared" si="191"/>
        <v>0</v>
      </c>
    </row>
    <row r="723" spans="1:6" x14ac:dyDescent="0.25">
      <c r="A723" t="str">
        <f t="shared" si="196"/>
        <v>Mark Benvenuto</v>
      </c>
      <c r="C723">
        <v>1</v>
      </c>
      <c r="D723" t="s">
        <v>102</v>
      </c>
      <c r="E723">
        <f t="shared" si="197"/>
        <v>13</v>
      </c>
      <c r="F723">
        <f t="shared" si="191"/>
        <v>13</v>
      </c>
    </row>
    <row r="724" spans="1:6" x14ac:dyDescent="0.25">
      <c r="A724" t="str">
        <f t="shared" si="196"/>
        <v>Mark Benvenuto</v>
      </c>
      <c r="E724">
        <f t="shared" si="197"/>
        <v>13</v>
      </c>
      <c r="F724">
        <f t="shared" si="191"/>
        <v>0</v>
      </c>
    </row>
    <row r="725" spans="1:6" x14ac:dyDescent="0.25">
      <c r="A725" t="str">
        <f t="shared" si="196"/>
        <v>Mark Benvenuto</v>
      </c>
      <c r="B725" t="s">
        <v>237</v>
      </c>
      <c r="E725">
        <v>16</v>
      </c>
      <c r="F725">
        <f t="shared" si="191"/>
        <v>0</v>
      </c>
    </row>
    <row r="726" spans="1:6" x14ac:dyDescent="0.25">
      <c r="A726" t="str">
        <f t="shared" si="196"/>
        <v>Mark Benvenuto</v>
      </c>
      <c r="E726">
        <f t="shared" ref="E726:E729" si="198">E725</f>
        <v>16</v>
      </c>
      <c r="F726">
        <f t="shared" si="191"/>
        <v>0</v>
      </c>
    </row>
    <row r="727" spans="1:6" x14ac:dyDescent="0.25">
      <c r="A727" t="str">
        <f t="shared" si="196"/>
        <v>Mark Benvenuto</v>
      </c>
      <c r="C727">
        <v>0.35199999999999998</v>
      </c>
      <c r="D727" t="s">
        <v>36</v>
      </c>
      <c r="E727">
        <f t="shared" si="198"/>
        <v>16</v>
      </c>
      <c r="F727">
        <f t="shared" si="191"/>
        <v>5.6319999999999997</v>
      </c>
    </row>
    <row r="728" spans="1:6" x14ac:dyDescent="0.25">
      <c r="A728" t="str">
        <f t="shared" si="196"/>
        <v>Mark Benvenuto</v>
      </c>
      <c r="C728">
        <v>0.64700000000000002</v>
      </c>
      <c r="D728" t="s">
        <v>238</v>
      </c>
      <c r="E728">
        <f t="shared" si="198"/>
        <v>16</v>
      </c>
      <c r="F728">
        <f t="shared" si="191"/>
        <v>10.352</v>
      </c>
    </row>
    <row r="729" spans="1:6" x14ac:dyDescent="0.25">
      <c r="A729" t="str">
        <f t="shared" si="196"/>
        <v>Mark Benvenuto</v>
      </c>
      <c r="E729">
        <f t="shared" si="198"/>
        <v>16</v>
      </c>
      <c r="F729">
        <f t="shared" si="191"/>
        <v>0</v>
      </c>
    </row>
    <row r="730" spans="1:6" x14ac:dyDescent="0.25">
      <c r="A730" t="str">
        <f t="shared" si="196"/>
        <v>Mark Benvenuto</v>
      </c>
      <c r="B730" t="s">
        <v>239</v>
      </c>
      <c r="E730">
        <v>15</v>
      </c>
      <c r="F730">
        <f t="shared" si="191"/>
        <v>0</v>
      </c>
    </row>
    <row r="731" spans="1:6" x14ac:dyDescent="0.25">
      <c r="A731" t="str">
        <f t="shared" si="196"/>
        <v>Mark Benvenuto</v>
      </c>
      <c r="E731">
        <f t="shared" ref="E731:E733" si="199">E730</f>
        <v>15</v>
      </c>
      <c r="F731">
        <f t="shared" si="191"/>
        <v>0</v>
      </c>
    </row>
    <row r="732" spans="1:6" x14ac:dyDescent="0.25">
      <c r="A732" t="str">
        <f t="shared" si="196"/>
        <v>Mark Benvenuto</v>
      </c>
      <c r="C732">
        <v>1</v>
      </c>
      <c r="D732" t="s">
        <v>238</v>
      </c>
      <c r="E732">
        <f t="shared" si="199"/>
        <v>15</v>
      </c>
      <c r="F732">
        <f t="shared" si="191"/>
        <v>15</v>
      </c>
    </row>
    <row r="733" spans="1:6" x14ac:dyDescent="0.25">
      <c r="A733" t="str">
        <f t="shared" si="196"/>
        <v>Mark Benvenuto</v>
      </c>
      <c r="E733">
        <f t="shared" si="199"/>
        <v>15</v>
      </c>
      <c r="F733">
        <f t="shared" si="191"/>
        <v>0</v>
      </c>
    </row>
    <row r="734" spans="1:6" x14ac:dyDescent="0.25">
      <c r="A734" t="str">
        <f t="shared" si="196"/>
        <v>Mark Benvenuto</v>
      </c>
      <c r="B734" t="s">
        <v>240</v>
      </c>
      <c r="E734">
        <v>2</v>
      </c>
      <c r="F734">
        <f t="shared" si="191"/>
        <v>0</v>
      </c>
    </row>
    <row r="735" spans="1:6" x14ac:dyDescent="0.25">
      <c r="A735" t="str">
        <f t="shared" si="196"/>
        <v>Mark Benvenuto</v>
      </c>
      <c r="E735">
        <f t="shared" ref="E735:E737" si="200">E734</f>
        <v>2</v>
      </c>
      <c r="F735">
        <f t="shared" si="191"/>
        <v>0</v>
      </c>
    </row>
    <row r="736" spans="1:6" x14ac:dyDescent="0.25">
      <c r="A736" t="str">
        <f t="shared" si="196"/>
        <v>Mark Benvenuto</v>
      </c>
      <c r="C736">
        <v>1</v>
      </c>
      <c r="D736" t="s">
        <v>81</v>
      </c>
      <c r="E736">
        <f t="shared" si="200"/>
        <v>2</v>
      </c>
      <c r="F736">
        <f t="shared" si="191"/>
        <v>2</v>
      </c>
    </row>
    <row r="737" spans="1:6" x14ac:dyDescent="0.25">
      <c r="A737" t="str">
        <f t="shared" si="196"/>
        <v>Mark Benvenuto</v>
      </c>
      <c r="E737">
        <f t="shared" si="200"/>
        <v>2</v>
      </c>
      <c r="F737">
        <f t="shared" si="191"/>
        <v>0</v>
      </c>
    </row>
    <row r="738" spans="1:6" x14ac:dyDescent="0.25">
      <c r="A738" t="str">
        <f t="shared" si="196"/>
        <v>Mark Benvenuto</v>
      </c>
      <c r="B738" t="s">
        <v>241</v>
      </c>
      <c r="E738">
        <v>193</v>
      </c>
      <c r="F738">
        <f t="shared" si="191"/>
        <v>0</v>
      </c>
    </row>
    <row r="739" spans="1:6" x14ac:dyDescent="0.25">
      <c r="A739" t="str">
        <f t="shared" si="196"/>
        <v>Mark Benvenuto</v>
      </c>
      <c r="E739">
        <f t="shared" ref="E739:E741" si="201">E738</f>
        <v>193</v>
      </c>
      <c r="F739">
        <f t="shared" si="191"/>
        <v>0</v>
      </c>
    </row>
    <row r="740" spans="1:6" x14ac:dyDescent="0.25">
      <c r="A740" t="str">
        <f t="shared" si="196"/>
        <v>Mark Benvenuto</v>
      </c>
      <c r="C740">
        <v>1</v>
      </c>
      <c r="D740" t="s">
        <v>32</v>
      </c>
      <c r="E740">
        <f t="shared" si="201"/>
        <v>193</v>
      </c>
      <c r="F740">
        <f t="shared" si="191"/>
        <v>193</v>
      </c>
    </row>
    <row r="741" spans="1:6" x14ac:dyDescent="0.25">
      <c r="A741" t="str">
        <f t="shared" si="196"/>
        <v>Mark Benvenuto</v>
      </c>
      <c r="E741">
        <f t="shared" si="201"/>
        <v>193</v>
      </c>
      <c r="F741">
        <f t="shared" si="191"/>
        <v>0</v>
      </c>
    </row>
    <row r="742" spans="1:6" x14ac:dyDescent="0.25">
      <c r="A742" t="str">
        <f t="shared" si="196"/>
        <v>Mark Benvenuto</v>
      </c>
      <c r="B742" t="s">
        <v>242</v>
      </c>
      <c r="E742">
        <v>15</v>
      </c>
      <c r="F742">
        <f t="shared" si="191"/>
        <v>0</v>
      </c>
    </row>
    <row r="743" spans="1:6" x14ac:dyDescent="0.25">
      <c r="A743" t="str">
        <f t="shared" si="196"/>
        <v>Mark Benvenuto</v>
      </c>
      <c r="E743">
        <f t="shared" ref="E743:E745" si="202">E742</f>
        <v>15</v>
      </c>
      <c r="F743">
        <f t="shared" si="191"/>
        <v>0</v>
      </c>
    </row>
    <row r="744" spans="1:6" x14ac:dyDescent="0.25">
      <c r="A744" t="str">
        <f t="shared" si="196"/>
        <v>Mark Benvenuto</v>
      </c>
      <c r="C744">
        <v>1</v>
      </c>
      <c r="D744" t="s">
        <v>238</v>
      </c>
      <c r="E744">
        <f t="shared" si="202"/>
        <v>15</v>
      </c>
      <c r="F744">
        <f t="shared" si="191"/>
        <v>15</v>
      </c>
    </row>
    <row r="745" spans="1:6" x14ac:dyDescent="0.25">
      <c r="A745" t="str">
        <f t="shared" si="196"/>
        <v>Mark Benvenuto</v>
      </c>
      <c r="E745">
        <f t="shared" si="202"/>
        <v>15</v>
      </c>
      <c r="F745">
        <f t="shared" si="191"/>
        <v>0</v>
      </c>
    </row>
    <row r="746" spans="1:6" x14ac:dyDescent="0.25">
      <c r="A746" t="str">
        <f t="shared" si="196"/>
        <v>Mark Benvenuto</v>
      </c>
      <c r="B746" t="s">
        <v>243</v>
      </c>
      <c r="E746">
        <v>17</v>
      </c>
      <c r="F746">
        <f t="shared" si="191"/>
        <v>0</v>
      </c>
    </row>
    <row r="747" spans="1:6" x14ac:dyDescent="0.25">
      <c r="A747" t="str">
        <f t="shared" si="196"/>
        <v>Mark Benvenuto</v>
      </c>
      <c r="E747">
        <f t="shared" ref="E747:E750" si="203">E746</f>
        <v>17</v>
      </c>
      <c r="F747">
        <f t="shared" si="191"/>
        <v>0</v>
      </c>
    </row>
    <row r="748" spans="1:6" x14ac:dyDescent="0.25">
      <c r="A748" t="str">
        <f t="shared" si="196"/>
        <v>Mark Benvenuto</v>
      </c>
      <c r="C748">
        <v>3.2000000000000001E-2</v>
      </c>
      <c r="D748" t="s">
        <v>81</v>
      </c>
      <c r="E748">
        <f t="shared" si="203"/>
        <v>17</v>
      </c>
      <c r="F748">
        <f t="shared" si="191"/>
        <v>0.54400000000000004</v>
      </c>
    </row>
    <row r="749" spans="1:6" x14ac:dyDescent="0.25">
      <c r="A749" t="str">
        <f t="shared" si="196"/>
        <v>Mark Benvenuto</v>
      </c>
      <c r="C749">
        <v>0.96699999999999997</v>
      </c>
      <c r="D749" t="s">
        <v>122</v>
      </c>
      <c r="E749">
        <f t="shared" si="203"/>
        <v>17</v>
      </c>
      <c r="F749">
        <f t="shared" si="191"/>
        <v>16.439</v>
      </c>
    </row>
    <row r="750" spans="1:6" x14ac:dyDescent="0.25">
      <c r="A750" t="str">
        <f t="shared" si="196"/>
        <v>Mark Benvenuto</v>
      </c>
      <c r="E750">
        <f t="shared" si="203"/>
        <v>17</v>
      </c>
      <c r="F750">
        <f t="shared" si="191"/>
        <v>0</v>
      </c>
    </row>
    <row r="751" spans="1:6" x14ac:dyDescent="0.25">
      <c r="A751" t="str">
        <f t="shared" si="196"/>
        <v>Mark Benvenuto</v>
      </c>
      <c r="B751" t="s">
        <v>244</v>
      </c>
      <c r="E751">
        <v>193</v>
      </c>
      <c r="F751">
        <f t="shared" si="191"/>
        <v>0</v>
      </c>
    </row>
    <row r="752" spans="1:6" x14ac:dyDescent="0.25">
      <c r="A752" t="str">
        <f t="shared" si="196"/>
        <v>Mark Benvenuto</v>
      </c>
      <c r="E752">
        <f t="shared" ref="E752:E754" si="204">E751</f>
        <v>193</v>
      </c>
      <c r="F752">
        <f t="shared" si="191"/>
        <v>0</v>
      </c>
    </row>
    <row r="753" spans="1:6" x14ac:dyDescent="0.25">
      <c r="A753" t="str">
        <f t="shared" ref="A753:A772" si="205">A752</f>
        <v>Mark Benvenuto</v>
      </c>
      <c r="C753">
        <v>1</v>
      </c>
      <c r="D753" t="s">
        <v>32</v>
      </c>
      <c r="E753">
        <f t="shared" si="204"/>
        <v>193</v>
      </c>
      <c r="F753">
        <f t="shared" si="191"/>
        <v>193</v>
      </c>
    </row>
    <row r="754" spans="1:6" x14ac:dyDescent="0.25">
      <c r="A754" t="str">
        <f t="shared" si="205"/>
        <v>Mark Benvenuto</v>
      </c>
      <c r="E754">
        <f t="shared" si="204"/>
        <v>193</v>
      </c>
      <c r="F754">
        <f t="shared" si="191"/>
        <v>0</v>
      </c>
    </row>
    <row r="755" spans="1:6" x14ac:dyDescent="0.25">
      <c r="A755" t="str">
        <f t="shared" si="205"/>
        <v>Mark Benvenuto</v>
      </c>
      <c r="B755" t="s">
        <v>245</v>
      </c>
      <c r="E755">
        <v>19</v>
      </c>
      <c r="F755">
        <f t="shared" si="191"/>
        <v>0</v>
      </c>
    </row>
    <row r="756" spans="1:6" x14ac:dyDescent="0.25">
      <c r="A756" t="str">
        <f t="shared" si="205"/>
        <v>Mark Benvenuto</v>
      </c>
      <c r="E756">
        <f t="shared" ref="E756:E759" si="206">E755</f>
        <v>19</v>
      </c>
      <c r="F756">
        <f t="shared" si="191"/>
        <v>0</v>
      </c>
    </row>
    <row r="757" spans="1:6" x14ac:dyDescent="0.25">
      <c r="A757" t="str">
        <f t="shared" si="205"/>
        <v>Mark Benvenuto</v>
      </c>
      <c r="C757">
        <v>0.94099999999999995</v>
      </c>
      <c r="D757" t="s">
        <v>81</v>
      </c>
      <c r="E757">
        <f t="shared" si="206"/>
        <v>19</v>
      </c>
      <c r="F757">
        <f t="shared" si="191"/>
        <v>17.878999999999998</v>
      </c>
    </row>
    <row r="758" spans="1:6" x14ac:dyDescent="0.25">
      <c r="A758" t="str">
        <f t="shared" si="205"/>
        <v>Mark Benvenuto</v>
      </c>
      <c r="C758">
        <v>5.8000000000000003E-2</v>
      </c>
      <c r="D758" t="s">
        <v>121</v>
      </c>
      <c r="E758">
        <f t="shared" si="206"/>
        <v>19</v>
      </c>
      <c r="F758">
        <f t="shared" si="191"/>
        <v>1.1020000000000001</v>
      </c>
    </row>
    <row r="759" spans="1:6" x14ac:dyDescent="0.25">
      <c r="A759" t="str">
        <f t="shared" si="205"/>
        <v>Mark Benvenuto</v>
      </c>
      <c r="E759">
        <f t="shared" si="206"/>
        <v>19</v>
      </c>
      <c r="F759">
        <f t="shared" si="191"/>
        <v>0</v>
      </c>
    </row>
    <row r="760" spans="1:6" x14ac:dyDescent="0.25">
      <c r="A760" t="str">
        <f t="shared" si="205"/>
        <v>Mark Benvenuto</v>
      </c>
      <c r="B760" t="s">
        <v>246</v>
      </c>
      <c r="E760">
        <v>12</v>
      </c>
      <c r="F760">
        <f t="shared" si="191"/>
        <v>0</v>
      </c>
    </row>
    <row r="761" spans="1:6" x14ac:dyDescent="0.25">
      <c r="A761" t="str">
        <f t="shared" si="205"/>
        <v>Mark Benvenuto</v>
      </c>
      <c r="E761">
        <f t="shared" ref="E761:E765" si="207">E760</f>
        <v>12</v>
      </c>
      <c r="F761">
        <f t="shared" si="191"/>
        <v>0</v>
      </c>
    </row>
    <row r="762" spans="1:6" x14ac:dyDescent="0.25">
      <c r="A762" t="str">
        <f t="shared" si="205"/>
        <v>Mark Benvenuto</v>
      </c>
      <c r="C762">
        <v>0.52400000000000002</v>
      </c>
      <c r="D762" t="s">
        <v>57</v>
      </c>
      <c r="E762">
        <f t="shared" si="207"/>
        <v>12</v>
      </c>
      <c r="F762">
        <f t="shared" si="191"/>
        <v>6.2880000000000003</v>
      </c>
    </row>
    <row r="763" spans="1:6" x14ac:dyDescent="0.25">
      <c r="A763" t="str">
        <f t="shared" si="205"/>
        <v>Mark Benvenuto</v>
      </c>
      <c r="C763">
        <v>0.27400000000000002</v>
      </c>
      <c r="D763" t="s">
        <v>55</v>
      </c>
      <c r="E763">
        <f t="shared" si="207"/>
        <v>12</v>
      </c>
      <c r="F763">
        <f t="shared" si="191"/>
        <v>3.2880000000000003</v>
      </c>
    </row>
    <row r="764" spans="1:6" x14ac:dyDescent="0.25">
      <c r="A764" t="str">
        <f t="shared" si="205"/>
        <v>Mark Benvenuto</v>
      </c>
      <c r="C764">
        <v>0.2</v>
      </c>
      <c r="D764" t="s">
        <v>38</v>
      </c>
      <c r="E764">
        <f t="shared" si="207"/>
        <v>12</v>
      </c>
      <c r="F764">
        <f t="shared" si="191"/>
        <v>2.4000000000000004</v>
      </c>
    </row>
    <row r="765" spans="1:6" x14ac:dyDescent="0.25">
      <c r="A765" t="str">
        <f t="shared" si="205"/>
        <v>Mark Benvenuto</v>
      </c>
      <c r="E765">
        <f t="shared" si="207"/>
        <v>12</v>
      </c>
      <c r="F765">
        <f t="shared" si="191"/>
        <v>0</v>
      </c>
    </row>
    <row r="766" spans="1:6" x14ac:dyDescent="0.25">
      <c r="A766" t="str">
        <f t="shared" si="205"/>
        <v>Mark Benvenuto</v>
      </c>
      <c r="B766" t="s">
        <v>247</v>
      </c>
      <c r="E766">
        <v>7</v>
      </c>
      <c r="F766">
        <f t="shared" si="191"/>
        <v>0</v>
      </c>
    </row>
    <row r="767" spans="1:6" x14ac:dyDescent="0.25">
      <c r="A767" t="str">
        <f t="shared" si="205"/>
        <v>Mark Benvenuto</v>
      </c>
      <c r="E767">
        <f t="shared" ref="E767:E769" si="208">E766</f>
        <v>7</v>
      </c>
      <c r="F767">
        <f t="shared" si="191"/>
        <v>0</v>
      </c>
    </row>
    <row r="768" spans="1:6" x14ac:dyDescent="0.25">
      <c r="A768" t="str">
        <f t="shared" si="205"/>
        <v>Mark Benvenuto</v>
      </c>
      <c r="C768">
        <v>1</v>
      </c>
      <c r="D768" t="s">
        <v>102</v>
      </c>
      <c r="E768">
        <f t="shared" si="208"/>
        <v>7</v>
      </c>
      <c r="F768">
        <f t="shared" si="191"/>
        <v>7</v>
      </c>
    </row>
    <row r="769" spans="1:6" x14ac:dyDescent="0.25">
      <c r="A769" t="str">
        <f t="shared" si="205"/>
        <v>Mark Benvenuto</v>
      </c>
      <c r="E769">
        <f t="shared" si="208"/>
        <v>7</v>
      </c>
      <c r="F769">
        <f t="shared" si="191"/>
        <v>0</v>
      </c>
    </row>
    <row r="770" spans="1:6" x14ac:dyDescent="0.25">
      <c r="A770" t="str">
        <f t="shared" si="205"/>
        <v>Mark Benvenuto</v>
      </c>
      <c r="B770" t="s">
        <v>248</v>
      </c>
      <c r="E770">
        <v>3</v>
      </c>
      <c r="F770">
        <f t="shared" si="191"/>
        <v>0</v>
      </c>
    </row>
    <row r="771" spans="1:6" x14ac:dyDescent="0.25">
      <c r="A771" t="str">
        <f t="shared" si="205"/>
        <v>Mark Benvenuto</v>
      </c>
      <c r="E771">
        <f t="shared" ref="E771:E773" si="209">E770</f>
        <v>3</v>
      </c>
      <c r="F771">
        <f t="shared" ref="F771:F834" si="210">E771*C771</f>
        <v>0</v>
      </c>
    </row>
    <row r="772" spans="1:6" x14ac:dyDescent="0.25">
      <c r="A772" t="str">
        <f t="shared" si="205"/>
        <v>Mark Benvenuto</v>
      </c>
      <c r="C772">
        <v>1</v>
      </c>
      <c r="D772" t="s">
        <v>238</v>
      </c>
      <c r="E772">
        <f t="shared" si="209"/>
        <v>3</v>
      </c>
      <c r="F772">
        <f t="shared" si="210"/>
        <v>3</v>
      </c>
    </row>
    <row r="773" spans="1:6" x14ac:dyDescent="0.25">
      <c r="A773" t="s">
        <v>463</v>
      </c>
      <c r="E773">
        <f t="shared" si="209"/>
        <v>3</v>
      </c>
      <c r="F773">
        <f t="shared" si="210"/>
        <v>0</v>
      </c>
    </row>
    <row r="774" spans="1:6" x14ac:dyDescent="0.25">
      <c r="A774" t="str">
        <f t="shared" ref="A774:A805" si="211">A773</f>
        <v>Mathias Stearn</v>
      </c>
      <c r="B774" t="s">
        <v>251</v>
      </c>
      <c r="E774">
        <v>7</v>
      </c>
      <c r="F774">
        <f t="shared" si="210"/>
        <v>0</v>
      </c>
    </row>
    <row r="775" spans="1:6" x14ac:dyDescent="0.25">
      <c r="A775" t="str">
        <f t="shared" si="211"/>
        <v>Mathias Stearn</v>
      </c>
      <c r="E775">
        <f t="shared" ref="E775:E777" si="212">E774</f>
        <v>7</v>
      </c>
      <c r="F775">
        <f t="shared" si="210"/>
        <v>0</v>
      </c>
    </row>
    <row r="776" spans="1:6" x14ac:dyDescent="0.25">
      <c r="A776" t="str">
        <f t="shared" si="211"/>
        <v>Mathias Stearn</v>
      </c>
      <c r="C776">
        <v>1</v>
      </c>
      <c r="D776" t="s">
        <v>30</v>
      </c>
      <c r="E776">
        <f t="shared" si="212"/>
        <v>7</v>
      </c>
      <c r="F776">
        <f t="shared" si="210"/>
        <v>7</v>
      </c>
    </row>
    <row r="777" spans="1:6" x14ac:dyDescent="0.25">
      <c r="A777" t="str">
        <f t="shared" si="211"/>
        <v>Mathias Stearn</v>
      </c>
      <c r="E777">
        <f t="shared" si="212"/>
        <v>7</v>
      </c>
      <c r="F777">
        <f t="shared" si="210"/>
        <v>0</v>
      </c>
    </row>
    <row r="778" spans="1:6" x14ac:dyDescent="0.25">
      <c r="A778" t="str">
        <f t="shared" si="211"/>
        <v>Mathias Stearn</v>
      </c>
      <c r="B778" t="s">
        <v>252</v>
      </c>
      <c r="E778">
        <v>12</v>
      </c>
      <c r="F778">
        <f t="shared" si="210"/>
        <v>0</v>
      </c>
    </row>
    <row r="779" spans="1:6" x14ac:dyDescent="0.25">
      <c r="A779" t="str">
        <f t="shared" si="211"/>
        <v>Mathias Stearn</v>
      </c>
      <c r="E779">
        <f t="shared" ref="E779:E781" si="213">E778</f>
        <v>12</v>
      </c>
      <c r="F779">
        <f t="shared" si="210"/>
        <v>0</v>
      </c>
    </row>
    <row r="780" spans="1:6" x14ac:dyDescent="0.25">
      <c r="A780" t="str">
        <f t="shared" si="211"/>
        <v>Mathias Stearn</v>
      </c>
      <c r="C780">
        <v>1</v>
      </c>
      <c r="D780" t="s">
        <v>102</v>
      </c>
      <c r="E780">
        <f t="shared" si="213"/>
        <v>12</v>
      </c>
      <c r="F780">
        <f t="shared" si="210"/>
        <v>12</v>
      </c>
    </row>
    <row r="781" spans="1:6" x14ac:dyDescent="0.25">
      <c r="A781" t="str">
        <f t="shared" si="211"/>
        <v>Mathias Stearn</v>
      </c>
      <c r="E781">
        <f t="shared" si="213"/>
        <v>12</v>
      </c>
      <c r="F781">
        <f t="shared" si="210"/>
        <v>0</v>
      </c>
    </row>
    <row r="782" spans="1:6" x14ac:dyDescent="0.25">
      <c r="A782" t="str">
        <f t="shared" si="211"/>
        <v>Mathias Stearn</v>
      </c>
      <c r="B782" t="s">
        <v>253</v>
      </c>
      <c r="E782">
        <v>1834</v>
      </c>
      <c r="F782">
        <f t="shared" si="210"/>
        <v>0</v>
      </c>
    </row>
    <row r="783" spans="1:6" x14ac:dyDescent="0.25">
      <c r="A783" t="str">
        <f t="shared" si="211"/>
        <v>Mathias Stearn</v>
      </c>
      <c r="E783">
        <f t="shared" ref="E783:E789" si="214">E782</f>
        <v>1834</v>
      </c>
      <c r="F783">
        <f t="shared" si="210"/>
        <v>0</v>
      </c>
    </row>
    <row r="784" spans="1:6" x14ac:dyDescent="0.25">
      <c r="A784" t="str">
        <f t="shared" si="211"/>
        <v>Mathias Stearn</v>
      </c>
      <c r="C784">
        <v>3.0000000000000001E-3</v>
      </c>
      <c r="D784" t="s">
        <v>20</v>
      </c>
      <c r="E784">
        <f t="shared" si="214"/>
        <v>1834</v>
      </c>
      <c r="F784">
        <f t="shared" si="210"/>
        <v>5.5019999999999998</v>
      </c>
    </row>
    <row r="785" spans="1:6" x14ac:dyDescent="0.25">
      <c r="A785" t="str">
        <f t="shared" si="211"/>
        <v>Mathias Stearn</v>
      </c>
      <c r="C785">
        <v>0.1</v>
      </c>
      <c r="D785" t="s">
        <v>254</v>
      </c>
      <c r="E785">
        <f t="shared" si="214"/>
        <v>1834</v>
      </c>
      <c r="F785">
        <f t="shared" si="210"/>
        <v>183.4</v>
      </c>
    </row>
    <row r="786" spans="1:6" x14ac:dyDescent="0.25">
      <c r="A786" t="str">
        <f t="shared" si="211"/>
        <v>Mathias Stearn</v>
      </c>
      <c r="C786">
        <v>0.39500000000000002</v>
      </c>
      <c r="D786" t="s">
        <v>255</v>
      </c>
      <c r="E786">
        <f t="shared" si="214"/>
        <v>1834</v>
      </c>
      <c r="F786">
        <f t="shared" si="210"/>
        <v>724.43000000000006</v>
      </c>
    </row>
    <row r="787" spans="1:6" x14ac:dyDescent="0.25">
      <c r="A787" t="str">
        <f t="shared" si="211"/>
        <v>Mathias Stearn</v>
      </c>
      <c r="C787">
        <v>0.16800000000000001</v>
      </c>
      <c r="D787" t="s">
        <v>256</v>
      </c>
      <c r="E787">
        <f t="shared" si="214"/>
        <v>1834</v>
      </c>
      <c r="F787">
        <f t="shared" si="210"/>
        <v>308.11200000000002</v>
      </c>
    </row>
    <row r="788" spans="1:6" x14ac:dyDescent="0.25">
      <c r="A788" t="str">
        <f t="shared" si="211"/>
        <v>Mathias Stearn</v>
      </c>
      <c r="C788">
        <v>0.32800000000000001</v>
      </c>
      <c r="D788" t="s">
        <v>257</v>
      </c>
      <c r="E788">
        <f t="shared" si="214"/>
        <v>1834</v>
      </c>
      <c r="F788">
        <f t="shared" si="210"/>
        <v>601.55200000000002</v>
      </c>
    </row>
    <row r="789" spans="1:6" x14ac:dyDescent="0.25">
      <c r="A789" t="str">
        <f t="shared" si="211"/>
        <v>Mathias Stearn</v>
      </c>
      <c r="E789">
        <f t="shared" si="214"/>
        <v>1834</v>
      </c>
      <c r="F789">
        <f t="shared" si="210"/>
        <v>0</v>
      </c>
    </row>
    <row r="790" spans="1:6" x14ac:dyDescent="0.25">
      <c r="A790" t="str">
        <f t="shared" si="211"/>
        <v>Mathias Stearn</v>
      </c>
      <c r="B790" t="s">
        <v>258</v>
      </c>
      <c r="E790">
        <v>16484</v>
      </c>
      <c r="F790">
        <f t="shared" si="210"/>
        <v>0</v>
      </c>
    </row>
    <row r="791" spans="1:6" x14ac:dyDescent="0.25">
      <c r="A791" t="str">
        <f t="shared" si="211"/>
        <v>Mathias Stearn</v>
      </c>
      <c r="E791">
        <f t="shared" ref="E791:E797" si="215">E790</f>
        <v>16484</v>
      </c>
      <c r="F791">
        <f t="shared" si="210"/>
        <v>0</v>
      </c>
    </row>
    <row r="792" spans="1:6" x14ac:dyDescent="0.25">
      <c r="A792" t="str">
        <f t="shared" si="211"/>
        <v>Mathias Stearn</v>
      </c>
      <c r="C792">
        <v>1E-3</v>
      </c>
      <c r="D792" t="s">
        <v>20</v>
      </c>
      <c r="E792">
        <f t="shared" si="215"/>
        <v>16484</v>
      </c>
      <c r="F792">
        <f t="shared" si="210"/>
        <v>16.484000000000002</v>
      </c>
    </row>
    <row r="793" spans="1:6" x14ac:dyDescent="0.25">
      <c r="A793" t="str">
        <f t="shared" si="211"/>
        <v>Mathias Stearn</v>
      </c>
      <c r="C793">
        <v>0.11899999999999999</v>
      </c>
      <c r="D793" t="s">
        <v>254</v>
      </c>
      <c r="E793">
        <f t="shared" si="215"/>
        <v>16484</v>
      </c>
      <c r="F793">
        <f t="shared" si="210"/>
        <v>1961.596</v>
      </c>
    </row>
    <row r="794" spans="1:6" x14ac:dyDescent="0.25">
      <c r="A794" t="str">
        <f t="shared" si="211"/>
        <v>Mathias Stearn</v>
      </c>
      <c r="C794">
        <v>0.38</v>
      </c>
      <c r="D794" t="s">
        <v>255</v>
      </c>
      <c r="E794">
        <f t="shared" si="215"/>
        <v>16484</v>
      </c>
      <c r="F794">
        <f t="shared" si="210"/>
        <v>6263.92</v>
      </c>
    </row>
    <row r="795" spans="1:6" x14ac:dyDescent="0.25">
      <c r="A795" t="str">
        <f t="shared" si="211"/>
        <v>Mathias Stearn</v>
      </c>
      <c r="C795">
        <v>0.38</v>
      </c>
      <c r="D795" t="s">
        <v>84</v>
      </c>
      <c r="E795">
        <f t="shared" si="215"/>
        <v>16484</v>
      </c>
      <c r="F795">
        <f t="shared" si="210"/>
        <v>6263.92</v>
      </c>
    </row>
    <row r="796" spans="1:6" x14ac:dyDescent="0.25">
      <c r="A796" t="str">
        <f t="shared" si="211"/>
        <v>Mathias Stearn</v>
      </c>
      <c r="C796">
        <v>0.11899999999999999</v>
      </c>
      <c r="D796" t="s">
        <v>128</v>
      </c>
      <c r="E796">
        <f t="shared" si="215"/>
        <v>16484</v>
      </c>
      <c r="F796">
        <f t="shared" si="210"/>
        <v>1961.596</v>
      </c>
    </row>
    <row r="797" spans="1:6" x14ac:dyDescent="0.25">
      <c r="A797" t="str">
        <f t="shared" si="211"/>
        <v>Mathias Stearn</v>
      </c>
      <c r="E797">
        <f t="shared" si="215"/>
        <v>16484</v>
      </c>
      <c r="F797">
        <f t="shared" si="210"/>
        <v>0</v>
      </c>
    </row>
    <row r="798" spans="1:6" x14ac:dyDescent="0.25">
      <c r="A798" t="str">
        <f t="shared" si="211"/>
        <v>Mathias Stearn</v>
      </c>
      <c r="B798" t="s">
        <v>259</v>
      </c>
      <c r="E798">
        <v>12</v>
      </c>
      <c r="F798">
        <f t="shared" si="210"/>
        <v>0</v>
      </c>
    </row>
    <row r="799" spans="1:6" x14ac:dyDescent="0.25">
      <c r="A799" t="str">
        <f t="shared" si="211"/>
        <v>Mathias Stearn</v>
      </c>
      <c r="E799">
        <f t="shared" ref="E799:E801" si="216">E798</f>
        <v>12</v>
      </c>
      <c r="F799">
        <f t="shared" si="210"/>
        <v>0</v>
      </c>
    </row>
    <row r="800" spans="1:6" x14ac:dyDescent="0.25">
      <c r="A800" t="str">
        <f t="shared" si="211"/>
        <v>Mathias Stearn</v>
      </c>
      <c r="C800">
        <v>1</v>
      </c>
      <c r="D800" t="s">
        <v>20</v>
      </c>
      <c r="E800">
        <f t="shared" si="216"/>
        <v>12</v>
      </c>
      <c r="F800">
        <f t="shared" si="210"/>
        <v>12</v>
      </c>
    </row>
    <row r="801" spans="1:6" x14ac:dyDescent="0.25">
      <c r="A801" t="str">
        <f t="shared" si="211"/>
        <v>Mathias Stearn</v>
      </c>
      <c r="E801">
        <f t="shared" si="216"/>
        <v>12</v>
      </c>
      <c r="F801">
        <f t="shared" si="210"/>
        <v>0</v>
      </c>
    </row>
    <row r="802" spans="1:6" x14ac:dyDescent="0.25">
      <c r="A802" t="str">
        <f t="shared" si="211"/>
        <v>Mathias Stearn</v>
      </c>
      <c r="B802" t="s">
        <v>260</v>
      </c>
      <c r="E802">
        <v>14</v>
      </c>
      <c r="F802">
        <f t="shared" si="210"/>
        <v>0</v>
      </c>
    </row>
    <row r="803" spans="1:6" x14ac:dyDescent="0.25">
      <c r="A803" t="str">
        <f t="shared" si="211"/>
        <v>Mathias Stearn</v>
      </c>
      <c r="E803">
        <f t="shared" ref="E803:E805" si="217">E802</f>
        <v>14</v>
      </c>
      <c r="F803">
        <f t="shared" si="210"/>
        <v>0</v>
      </c>
    </row>
    <row r="804" spans="1:6" x14ac:dyDescent="0.25">
      <c r="A804" t="str">
        <f t="shared" si="211"/>
        <v>Mathias Stearn</v>
      </c>
      <c r="C804">
        <v>1</v>
      </c>
      <c r="D804" t="s">
        <v>10</v>
      </c>
      <c r="E804">
        <f t="shared" si="217"/>
        <v>14</v>
      </c>
      <c r="F804">
        <f t="shared" si="210"/>
        <v>14</v>
      </c>
    </row>
    <row r="805" spans="1:6" x14ac:dyDescent="0.25">
      <c r="A805" t="str">
        <f t="shared" si="211"/>
        <v>Mathias Stearn</v>
      </c>
      <c r="E805">
        <f t="shared" si="217"/>
        <v>14</v>
      </c>
      <c r="F805">
        <f t="shared" si="210"/>
        <v>0</v>
      </c>
    </row>
    <row r="806" spans="1:6" x14ac:dyDescent="0.25">
      <c r="A806" t="str">
        <f t="shared" ref="A806:A837" si="218">A805</f>
        <v>Mathias Stearn</v>
      </c>
      <c r="B806" t="s">
        <v>261</v>
      </c>
      <c r="E806">
        <v>2</v>
      </c>
      <c r="F806">
        <f t="shared" si="210"/>
        <v>0</v>
      </c>
    </row>
    <row r="807" spans="1:6" x14ac:dyDescent="0.25">
      <c r="A807" t="str">
        <f t="shared" si="218"/>
        <v>Mathias Stearn</v>
      </c>
      <c r="E807">
        <f t="shared" ref="E807:E809" si="219">E806</f>
        <v>2</v>
      </c>
      <c r="F807">
        <f t="shared" si="210"/>
        <v>0</v>
      </c>
    </row>
    <row r="808" spans="1:6" x14ac:dyDescent="0.25">
      <c r="A808" t="str">
        <f t="shared" si="218"/>
        <v>Mathias Stearn</v>
      </c>
      <c r="C808">
        <v>1</v>
      </c>
      <c r="D808" t="s">
        <v>10</v>
      </c>
      <c r="E808">
        <f t="shared" si="219"/>
        <v>2</v>
      </c>
      <c r="F808">
        <f t="shared" si="210"/>
        <v>2</v>
      </c>
    </row>
    <row r="809" spans="1:6" x14ac:dyDescent="0.25">
      <c r="A809" t="str">
        <f t="shared" si="218"/>
        <v>Mathias Stearn</v>
      </c>
      <c r="E809">
        <f t="shared" si="219"/>
        <v>2</v>
      </c>
      <c r="F809">
        <f t="shared" si="210"/>
        <v>0</v>
      </c>
    </row>
    <row r="810" spans="1:6" x14ac:dyDescent="0.25">
      <c r="A810" t="str">
        <f t="shared" si="218"/>
        <v>Mathias Stearn</v>
      </c>
      <c r="B810" t="s">
        <v>262</v>
      </c>
      <c r="E810">
        <v>1</v>
      </c>
      <c r="F810">
        <f t="shared" si="210"/>
        <v>0</v>
      </c>
    </row>
    <row r="811" spans="1:6" x14ac:dyDescent="0.25">
      <c r="A811" t="str">
        <f t="shared" si="218"/>
        <v>Mathias Stearn</v>
      </c>
      <c r="E811">
        <f t="shared" ref="E811:E813" si="220">E810</f>
        <v>1</v>
      </c>
      <c r="F811">
        <f t="shared" si="210"/>
        <v>0</v>
      </c>
    </row>
    <row r="812" spans="1:6" x14ac:dyDescent="0.25">
      <c r="A812" t="str">
        <f t="shared" si="218"/>
        <v>Mathias Stearn</v>
      </c>
      <c r="C812">
        <v>1</v>
      </c>
      <c r="D812" t="s">
        <v>36</v>
      </c>
      <c r="E812">
        <f t="shared" si="220"/>
        <v>1</v>
      </c>
      <c r="F812">
        <f t="shared" si="210"/>
        <v>1</v>
      </c>
    </row>
    <row r="813" spans="1:6" x14ac:dyDescent="0.25">
      <c r="A813" t="str">
        <f t="shared" si="218"/>
        <v>Mathias Stearn</v>
      </c>
      <c r="E813">
        <f t="shared" si="220"/>
        <v>1</v>
      </c>
      <c r="F813">
        <f t="shared" si="210"/>
        <v>0</v>
      </c>
    </row>
    <row r="814" spans="1:6" x14ac:dyDescent="0.25">
      <c r="A814" t="str">
        <f t="shared" si="218"/>
        <v>Mathias Stearn</v>
      </c>
      <c r="B814" t="s">
        <v>263</v>
      </c>
      <c r="E814">
        <v>7</v>
      </c>
      <c r="F814">
        <f t="shared" si="210"/>
        <v>0</v>
      </c>
    </row>
    <row r="815" spans="1:6" x14ac:dyDescent="0.25">
      <c r="A815" t="str">
        <f t="shared" si="218"/>
        <v>Mathias Stearn</v>
      </c>
      <c r="E815">
        <f t="shared" ref="E815:E818" si="221">E814</f>
        <v>7</v>
      </c>
      <c r="F815">
        <f t="shared" si="210"/>
        <v>0</v>
      </c>
    </row>
    <row r="816" spans="1:6" x14ac:dyDescent="0.25">
      <c r="A816" t="str">
        <f t="shared" si="218"/>
        <v>Mathias Stearn</v>
      </c>
      <c r="C816">
        <v>0.13700000000000001</v>
      </c>
      <c r="D816" t="s">
        <v>32</v>
      </c>
      <c r="E816">
        <f t="shared" si="221"/>
        <v>7</v>
      </c>
      <c r="F816">
        <f t="shared" si="210"/>
        <v>0.95900000000000007</v>
      </c>
    </row>
    <row r="817" spans="1:6" x14ac:dyDescent="0.25">
      <c r="A817" t="str">
        <f t="shared" si="218"/>
        <v>Mathias Stearn</v>
      </c>
      <c r="C817">
        <v>0.86199999999999999</v>
      </c>
      <c r="D817" t="s">
        <v>36</v>
      </c>
      <c r="E817">
        <f t="shared" si="221"/>
        <v>7</v>
      </c>
      <c r="F817">
        <f t="shared" si="210"/>
        <v>6.0339999999999998</v>
      </c>
    </row>
    <row r="818" spans="1:6" x14ac:dyDescent="0.25">
      <c r="A818" t="str">
        <f t="shared" si="218"/>
        <v>Mathias Stearn</v>
      </c>
      <c r="E818">
        <f t="shared" si="221"/>
        <v>7</v>
      </c>
      <c r="F818">
        <f t="shared" si="210"/>
        <v>0</v>
      </c>
    </row>
    <row r="819" spans="1:6" x14ac:dyDescent="0.25">
      <c r="A819" t="str">
        <f t="shared" si="218"/>
        <v>Mathias Stearn</v>
      </c>
      <c r="B819" t="s">
        <v>264</v>
      </c>
      <c r="E819">
        <v>8</v>
      </c>
      <c r="F819">
        <f t="shared" si="210"/>
        <v>0</v>
      </c>
    </row>
    <row r="820" spans="1:6" x14ac:dyDescent="0.25">
      <c r="A820" t="str">
        <f t="shared" si="218"/>
        <v>Mathias Stearn</v>
      </c>
      <c r="E820">
        <f t="shared" ref="E820:E822" si="222">E819</f>
        <v>8</v>
      </c>
      <c r="F820">
        <f t="shared" si="210"/>
        <v>0</v>
      </c>
    </row>
    <row r="821" spans="1:6" x14ac:dyDescent="0.25">
      <c r="A821" t="str">
        <f t="shared" si="218"/>
        <v>Mathias Stearn</v>
      </c>
      <c r="C821">
        <v>1</v>
      </c>
      <c r="D821" t="s">
        <v>65</v>
      </c>
      <c r="E821">
        <f t="shared" si="222"/>
        <v>8</v>
      </c>
      <c r="F821">
        <f t="shared" si="210"/>
        <v>8</v>
      </c>
    </row>
    <row r="822" spans="1:6" x14ac:dyDescent="0.25">
      <c r="A822" t="str">
        <f t="shared" si="218"/>
        <v>Mathias Stearn</v>
      </c>
      <c r="E822">
        <f t="shared" si="222"/>
        <v>8</v>
      </c>
      <c r="F822">
        <f t="shared" si="210"/>
        <v>0</v>
      </c>
    </row>
    <row r="823" spans="1:6" x14ac:dyDescent="0.25">
      <c r="A823" t="str">
        <f t="shared" si="218"/>
        <v>Mathias Stearn</v>
      </c>
      <c r="B823" t="s">
        <v>265</v>
      </c>
      <c r="E823">
        <v>2</v>
      </c>
      <c r="F823">
        <f t="shared" si="210"/>
        <v>0</v>
      </c>
    </row>
    <row r="824" spans="1:6" x14ac:dyDescent="0.25">
      <c r="A824" t="str">
        <f t="shared" si="218"/>
        <v>Mathias Stearn</v>
      </c>
      <c r="E824">
        <f t="shared" ref="E824:E826" si="223">E823</f>
        <v>2</v>
      </c>
      <c r="F824">
        <f t="shared" si="210"/>
        <v>0</v>
      </c>
    </row>
    <row r="825" spans="1:6" x14ac:dyDescent="0.25">
      <c r="A825" t="str">
        <f t="shared" si="218"/>
        <v>Mathias Stearn</v>
      </c>
      <c r="C825">
        <v>1</v>
      </c>
      <c r="D825" t="s">
        <v>84</v>
      </c>
      <c r="E825">
        <f t="shared" si="223"/>
        <v>2</v>
      </c>
      <c r="F825">
        <f t="shared" si="210"/>
        <v>2</v>
      </c>
    </row>
    <row r="826" spans="1:6" x14ac:dyDescent="0.25">
      <c r="A826" t="str">
        <f t="shared" si="218"/>
        <v>Mathias Stearn</v>
      </c>
      <c r="E826">
        <f t="shared" si="223"/>
        <v>2</v>
      </c>
      <c r="F826">
        <f t="shared" si="210"/>
        <v>0</v>
      </c>
    </row>
    <row r="827" spans="1:6" x14ac:dyDescent="0.25">
      <c r="A827" t="str">
        <f t="shared" si="218"/>
        <v>Mathias Stearn</v>
      </c>
      <c r="B827" t="s">
        <v>266</v>
      </c>
      <c r="E827">
        <v>7</v>
      </c>
      <c r="F827">
        <f t="shared" si="210"/>
        <v>0</v>
      </c>
    </row>
    <row r="828" spans="1:6" x14ac:dyDescent="0.25">
      <c r="A828" t="str">
        <f t="shared" si="218"/>
        <v>Mathias Stearn</v>
      </c>
      <c r="E828">
        <f t="shared" ref="E828:E832" si="224">E827</f>
        <v>7</v>
      </c>
      <c r="F828">
        <f t="shared" si="210"/>
        <v>0</v>
      </c>
    </row>
    <row r="829" spans="1:6" x14ac:dyDescent="0.25">
      <c r="A829" t="str">
        <f t="shared" si="218"/>
        <v>Mathias Stearn</v>
      </c>
      <c r="C829">
        <v>0.97099999999999997</v>
      </c>
      <c r="D829" t="s">
        <v>20</v>
      </c>
      <c r="E829">
        <f t="shared" si="224"/>
        <v>7</v>
      </c>
      <c r="F829">
        <f t="shared" si="210"/>
        <v>6.7969999999999997</v>
      </c>
    </row>
    <row r="830" spans="1:6" x14ac:dyDescent="0.25">
      <c r="A830" t="str">
        <f t="shared" si="218"/>
        <v>Mathias Stearn</v>
      </c>
      <c r="C830">
        <v>1.4E-2</v>
      </c>
      <c r="D830" t="s">
        <v>10</v>
      </c>
      <c r="E830">
        <f t="shared" si="224"/>
        <v>7</v>
      </c>
      <c r="F830">
        <f t="shared" si="210"/>
        <v>9.8000000000000004E-2</v>
      </c>
    </row>
    <row r="831" spans="1:6" x14ac:dyDescent="0.25">
      <c r="A831" t="str">
        <f t="shared" si="218"/>
        <v>Mathias Stearn</v>
      </c>
      <c r="C831">
        <v>1.4E-2</v>
      </c>
      <c r="D831" t="s">
        <v>25</v>
      </c>
      <c r="E831">
        <f t="shared" si="224"/>
        <v>7</v>
      </c>
      <c r="F831">
        <f t="shared" si="210"/>
        <v>9.8000000000000004E-2</v>
      </c>
    </row>
    <row r="832" spans="1:6" x14ac:dyDescent="0.25">
      <c r="A832" t="str">
        <f t="shared" si="218"/>
        <v>Mathias Stearn</v>
      </c>
      <c r="E832">
        <f t="shared" si="224"/>
        <v>7</v>
      </c>
      <c r="F832">
        <f t="shared" si="210"/>
        <v>0</v>
      </c>
    </row>
    <row r="833" spans="1:6" x14ac:dyDescent="0.25">
      <c r="A833" t="str">
        <f t="shared" si="218"/>
        <v>Mathias Stearn</v>
      </c>
      <c r="B833" t="s">
        <v>267</v>
      </c>
      <c r="E833">
        <v>4</v>
      </c>
      <c r="F833">
        <f t="shared" si="210"/>
        <v>0</v>
      </c>
    </row>
    <row r="834" spans="1:6" x14ac:dyDescent="0.25">
      <c r="A834" t="str">
        <f t="shared" si="218"/>
        <v>Mathias Stearn</v>
      </c>
      <c r="E834">
        <f t="shared" ref="E834:E836" si="225">E833</f>
        <v>4</v>
      </c>
      <c r="F834">
        <f t="shared" si="210"/>
        <v>0</v>
      </c>
    </row>
    <row r="835" spans="1:6" x14ac:dyDescent="0.25">
      <c r="A835" t="str">
        <f t="shared" si="218"/>
        <v>Mathias Stearn</v>
      </c>
      <c r="C835">
        <v>1</v>
      </c>
      <c r="D835" t="s">
        <v>238</v>
      </c>
      <c r="E835">
        <f t="shared" si="225"/>
        <v>4</v>
      </c>
      <c r="F835">
        <f t="shared" ref="F835:F898" si="226">E835*C835</f>
        <v>4</v>
      </c>
    </row>
    <row r="836" spans="1:6" x14ac:dyDescent="0.25">
      <c r="A836" t="str">
        <f t="shared" si="218"/>
        <v>Mathias Stearn</v>
      </c>
      <c r="E836">
        <f t="shared" si="225"/>
        <v>4</v>
      </c>
      <c r="F836">
        <f t="shared" si="226"/>
        <v>0</v>
      </c>
    </row>
    <row r="837" spans="1:6" x14ac:dyDescent="0.25">
      <c r="A837" t="str">
        <f t="shared" si="218"/>
        <v>Mathias Stearn</v>
      </c>
      <c r="B837" t="s">
        <v>268</v>
      </c>
      <c r="E837">
        <v>17</v>
      </c>
      <c r="F837">
        <f t="shared" si="226"/>
        <v>0</v>
      </c>
    </row>
    <row r="838" spans="1:6" x14ac:dyDescent="0.25">
      <c r="A838" t="str">
        <f t="shared" ref="A838:A852" si="227">A837</f>
        <v>Mathias Stearn</v>
      </c>
      <c r="E838">
        <f t="shared" ref="E838:E841" si="228">E837</f>
        <v>17</v>
      </c>
      <c r="F838">
        <f t="shared" si="226"/>
        <v>0</v>
      </c>
    </row>
    <row r="839" spans="1:6" x14ac:dyDescent="0.25">
      <c r="A839" t="str">
        <f t="shared" si="227"/>
        <v>Mathias Stearn</v>
      </c>
      <c r="C839">
        <v>0.39300000000000002</v>
      </c>
      <c r="D839" t="s">
        <v>10</v>
      </c>
      <c r="E839">
        <f t="shared" si="228"/>
        <v>17</v>
      </c>
      <c r="F839">
        <f t="shared" si="226"/>
        <v>6.681</v>
      </c>
    </row>
    <row r="840" spans="1:6" x14ac:dyDescent="0.25">
      <c r="A840" t="str">
        <f t="shared" si="227"/>
        <v>Mathias Stearn</v>
      </c>
      <c r="C840">
        <v>0.60599999999999998</v>
      </c>
      <c r="D840" t="s">
        <v>26</v>
      </c>
      <c r="E840">
        <f t="shared" si="228"/>
        <v>17</v>
      </c>
      <c r="F840">
        <f t="shared" si="226"/>
        <v>10.302</v>
      </c>
    </row>
    <row r="841" spans="1:6" x14ac:dyDescent="0.25">
      <c r="A841" t="str">
        <f t="shared" si="227"/>
        <v>Mathias Stearn</v>
      </c>
      <c r="E841">
        <f t="shared" si="228"/>
        <v>17</v>
      </c>
      <c r="F841">
        <f t="shared" si="226"/>
        <v>0</v>
      </c>
    </row>
    <row r="842" spans="1:6" x14ac:dyDescent="0.25">
      <c r="A842" t="str">
        <f t="shared" si="227"/>
        <v>Mathias Stearn</v>
      </c>
      <c r="B842" t="s">
        <v>269</v>
      </c>
      <c r="E842">
        <v>6</v>
      </c>
      <c r="F842">
        <f t="shared" si="226"/>
        <v>0</v>
      </c>
    </row>
    <row r="843" spans="1:6" x14ac:dyDescent="0.25">
      <c r="A843" t="str">
        <f t="shared" si="227"/>
        <v>Mathias Stearn</v>
      </c>
      <c r="E843">
        <f t="shared" ref="E843:E845" si="229">E842</f>
        <v>6</v>
      </c>
      <c r="F843">
        <f t="shared" si="226"/>
        <v>0</v>
      </c>
    </row>
    <row r="844" spans="1:6" x14ac:dyDescent="0.25">
      <c r="A844" t="str">
        <f t="shared" si="227"/>
        <v>Mathias Stearn</v>
      </c>
      <c r="C844">
        <v>1</v>
      </c>
      <c r="D844" t="s">
        <v>117</v>
      </c>
      <c r="E844">
        <f t="shared" si="229"/>
        <v>6</v>
      </c>
      <c r="F844">
        <f t="shared" si="226"/>
        <v>6</v>
      </c>
    </row>
    <row r="845" spans="1:6" x14ac:dyDescent="0.25">
      <c r="A845" t="str">
        <f t="shared" si="227"/>
        <v>Mathias Stearn</v>
      </c>
      <c r="E845">
        <f t="shared" si="229"/>
        <v>6</v>
      </c>
      <c r="F845">
        <f t="shared" si="226"/>
        <v>0</v>
      </c>
    </row>
    <row r="846" spans="1:6" x14ac:dyDescent="0.25">
      <c r="A846" t="str">
        <f t="shared" si="227"/>
        <v>Mathias Stearn</v>
      </c>
      <c r="B846" t="s">
        <v>270</v>
      </c>
      <c r="E846">
        <v>3</v>
      </c>
      <c r="F846">
        <f t="shared" si="226"/>
        <v>0</v>
      </c>
    </row>
    <row r="847" spans="1:6" x14ac:dyDescent="0.25">
      <c r="A847" t="str">
        <f t="shared" si="227"/>
        <v>Mathias Stearn</v>
      </c>
      <c r="E847">
        <f t="shared" ref="E847:E849" si="230">E846</f>
        <v>3</v>
      </c>
      <c r="F847">
        <f t="shared" si="226"/>
        <v>0</v>
      </c>
    </row>
    <row r="848" spans="1:6" x14ac:dyDescent="0.25">
      <c r="A848" t="str">
        <f t="shared" si="227"/>
        <v>Mathias Stearn</v>
      </c>
      <c r="C848">
        <v>1</v>
      </c>
      <c r="D848" t="s">
        <v>26</v>
      </c>
      <c r="E848">
        <f t="shared" si="230"/>
        <v>3</v>
      </c>
      <c r="F848">
        <f t="shared" si="226"/>
        <v>3</v>
      </c>
    </row>
    <row r="849" spans="1:6" x14ac:dyDescent="0.25">
      <c r="A849" t="str">
        <f t="shared" si="227"/>
        <v>Mathias Stearn</v>
      </c>
      <c r="E849">
        <f t="shared" si="230"/>
        <v>3</v>
      </c>
      <c r="F849">
        <f t="shared" si="226"/>
        <v>0</v>
      </c>
    </row>
    <row r="850" spans="1:6" x14ac:dyDescent="0.25">
      <c r="A850" t="str">
        <f t="shared" si="227"/>
        <v>Mathias Stearn</v>
      </c>
      <c r="B850" t="s">
        <v>271</v>
      </c>
      <c r="E850">
        <v>7</v>
      </c>
      <c r="F850">
        <f t="shared" si="226"/>
        <v>0</v>
      </c>
    </row>
    <row r="851" spans="1:6" x14ac:dyDescent="0.25">
      <c r="A851" t="str">
        <f t="shared" si="227"/>
        <v>Mathias Stearn</v>
      </c>
      <c r="E851">
        <f t="shared" ref="E851:E853" si="231">E850</f>
        <v>7</v>
      </c>
      <c r="F851">
        <f t="shared" si="226"/>
        <v>0</v>
      </c>
    </row>
    <row r="852" spans="1:6" x14ac:dyDescent="0.25">
      <c r="A852" t="str">
        <f t="shared" si="227"/>
        <v>Mathias Stearn</v>
      </c>
      <c r="C852">
        <v>1</v>
      </c>
      <c r="D852" t="s">
        <v>65</v>
      </c>
      <c r="E852">
        <f t="shared" si="231"/>
        <v>7</v>
      </c>
      <c r="F852">
        <f t="shared" si="226"/>
        <v>7</v>
      </c>
    </row>
    <row r="853" spans="1:6" x14ac:dyDescent="0.25">
      <c r="A853" t="s">
        <v>464</v>
      </c>
      <c r="E853">
        <f t="shared" si="231"/>
        <v>7</v>
      </c>
      <c r="F853">
        <f t="shared" si="226"/>
        <v>0</v>
      </c>
    </row>
    <row r="854" spans="1:6" x14ac:dyDescent="0.25">
      <c r="A854" t="str">
        <f t="shared" ref="A854:A885" si="232">A853</f>
        <v>matt dannenberg</v>
      </c>
      <c r="B854" t="s">
        <v>274</v>
      </c>
      <c r="E854">
        <v>60</v>
      </c>
      <c r="F854">
        <f t="shared" si="226"/>
        <v>0</v>
      </c>
    </row>
    <row r="855" spans="1:6" x14ac:dyDescent="0.25">
      <c r="A855" t="str">
        <f t="shared" si="232"/>
        <v>matt dannenberg</v>
      </c>
      <c r="E855">
        <f t="shared" ref="E855:E857" si="233">E854</f>
        <v>60</v>
      </c>
      <c r="F855">
        <f t="shared" si="226"/>
        <v>0</v>
      </c>
    </row>
    <row r="856" spans="1:6" x14ac:dyDescent="0.25">
      <c r="A856" t="str">
        <f t="shared" si="232"/>
        <v>matt dannenberg</v>
      </c>
      <c r="C856">
        <v>1</v>
      </c>
      <c r="D856" t="s">
        <v>89</v>
      </c>
      <c r="E856">
        <f t="shared" si="233"/>
        <v>60</v>
      </c>
      <c r="F856">
        <f t="shared" si="226"/>
        <v>60</v>
      </c>
    </row>
    <row r="857" spans="1:6" x14ac:dyDescent="0.25">
      <c r="A857" t="str">
        <f t="shared" si="232"/>
        <v>matt dannenberg</v>
      </c>
      <c r="E857">
        <f t="shared" si="233"/>
        <v>60</v>
      </c>
      <c r="F857">
        <f t="shared" si="226"/>
        <v>0</v>
      </c>
    </row>
    <row r="858" spans="1:6" x14ac:dyDescent="0.25">
      <c r="A858" t="str">
        <f t="shared" si="232"/>
        <v>matt dannenberg</v>
      </c>
      <c r="B858" t="s">
        <v>275</v>
      </c>
      <c r="E858">
        <v>169</v>
      </c>
      <c r="F858">
        <f t="shared" si="226"/>
        <v>0</v>
      </c>
    </row>
    <row r="859" spans="1:6" x14ac:dyDescent="0.25">
      <c r="A859" t="str">
        <f t="shared" si="232"/>
        <v>matt dannenberg</v>
      </c>
      <c r="E859">
        <f t="shared" ref="E859:E862" si="234">E858</f>
        <v>169</v>
      </c>
      <c r="F859">
        <f t="shared" si="226"/>
        <v>0</v>
      </c>
    </row>
    <row r="860" spans="1:6" x14ac:dyDescent="0.25">
      <c r="A860" t="str">
        <f t="shared" si="232"/>
        <v>matt dannenberg</v>
      </c>
      <c r="C860">
        <v>0.245</v>
      </c>
      <c r="D860" t="s">
        <v>276</v>
      </c>
      <c r="E860">
        <f t="shared" si="234"/>
        <v>169</v>
      </c>
      <c r="F860">
        <f t="shared" si="226"/>
        <v>41.405000000000001</v>
      </c>
    </row>
    <row r="861" spans="1:6" x14ac:dyDescent="0.25">
      <c r="A861" t="str">
        <f t="shared" si="232"/>
        <v>matt dannenberg</v>
      </c>
      <c r="C861">
        <v>0.754</v>
      </c>
      <c r="D861" t="s">
        <v>277</v>
      </c>
      <c r="E861">
        <f t="shared" si="234"/>
        <v>169</v>
      </c>
      <c r="F861">
        <f t="shared" si="226"/>
        <v>127.426</v>
      </c>
    </row>
    <row r="862" spans="1:6" x14ac:dyDescent="0.25">
      <c r="A862" t="str">
        <f t="shared" si="232"/>
        <v>matt dannenberg</v>
      </c>
      <c r="E862">
        <f t="shared" si="234"/>
        <v>169</v>
      </c>
      <c r="F862">
        <f t="shared" si="226"/>
        <v>0</v>
      </c>
    </row>
    <row r="863" spans="1:6" x14ac:dyDescent="0.25">
      <c r="A863" t="str">
        <f t="shared" si="232"/>
        <v>matt dannenberg</v>
      </c>
      <c r="B863" t="s">
        <v>278</v>
      </c>
      <c r="E863">
        <v>4</v>
      </c>
      <c r="F863">
        <f t="shared" si="226"/>
        <v>0</v>
      </c>
    </row>
    <row r="864" spans="1:6" x14ac:dyDescent="0.25">
      <c r="A864" t="str">
        <f t="shared" si="232"/>
        <v>matt dannenberg</v>
      </c>
      <c r="E864">
        <f t="shared" ref="E864:E866" si="235">E863</f>
        <v>4</v>
      </c>
      <c r="F864">
        <f t="shared" si="226"/>
        <v>0</v>
      </c>
    </row>
    <row r="865" spans="1:6" x14ac:dyDescent="0.25">
      <c r="A865" t="str">
        <f t="shared" si="232"/>
        <v>matt dannenberg</v>
      </c>
      <c r="C865">
        <v>1</v>
      </c>
      <c r="D865" t="s">
        <v>30</v>
      </c>
      <c r="E865">
        <f t="shared" si="235"/>
        <v>4</v>
      </c>
      <c r="F865">
        <f t="shared" si="226"/>
        <v>4</v>
      </c>
    </row>
    <row r="866" spans="1:6" x14ac:dyDescent="0.25">
      <c r="A866" t="str">
        <f t="shared" si="232"/>
        <v>matt dannenberg</v>
      </c>
      <c r="E866">
        <f t="shared" si="235"/>
        <v>4</v>
      </c>
      <c r="F866">
        <f t="shared" si="226"/>
        <v>0</v>
      </c>
    </row>
    <row r="867" spans="1:6" x14ac:dyDescent="0.25">
      <c r="A867" t="str">
        <f t="shared" si="232"/>
        <v>matt dannenberg</v>
      </c>
      <c r="B867" t="s">
        <v>279</v>
      </c>
      <c r="E867">
        <v>3</v>
      </c>
      <c r="F867">
        <f t="shared" si="226"/>
        <v>0</v>
      </c>
    </row>
    <row r="868" spans="1:6" x14ac:dyDescent="0.25">
      <c r="A868" t="str">
        <f t="shared" si="232"/>
        <v>matt dannenberg</v>
      </c>
      <c r="E868">
        <f t="shared" ref="E868:E870" si="236">E867</f>
        <v>3</v>
      </c>
      <c r="F868">
        <f t="shared" si="226"/>
        <v>0</v>
      </c>
    </row>
    <row r="869" spans="1:6" x14ac:dyDescent="0.25">
      <c r="A869" t="str">
        <f t="shared" si="232"/>
        <v>matt dannenberg</v>
      </c>
      <c r="C869">
        <v>1</v>
      </c>
      <c r="D869" t="s">
        <v>89</v>
      </c>
      <c r="E869">
        <f t="shared" si="236"/>
        <v>3</v>
      </c>
      <c r="F869">
        <f t="shared" si="226"/>
        <v>3</v>
      </c>
    </row>
    <row r="870" spans="1:6" x14ac:dyDescent="0.25">
      <c r="A870" t="str">
        <f t="shared" si="232"/>
        <v>matt dannenberg</v>
      </c>
      <c r="E870">
        <f t="shared" si="236"/>
        <v>3</v>
      </c>
      <c r="F870">
        <f t="shared" si="226"/>
        <v>0</v>
      </c>
    </row>
    <row r="871" spans="1:6" x14ac:dyDescent="0.25">
      <c r="A871" t="str">
        <f t="shared" si="232"/>
        <v>matt dannenberg</v>
      </c>
      <c r="B871" t="s">
        <v>280</v>
      </c>
      <c r="E871">
        <v>1</v>
      </c>
      <c r="F871">
        <f t="shared" si="226"/>
        <v>0</v>
      </c>
    </row>
    <row r="872" spans="1:6" x14ac:dyDescent="0.25">
      <c r="A872" t="str">
        <f t="shared" si="232"/>
        <v>matt dannenberg</v>
      </c>
      <c r="E872">
        <f t="shared" ref="E872:E874" si="237">E871</f>
        <v>1</v>
      </c>
      <c r="F872">
        <f t="shared" si="226"/>
        <v>0</v>
      </c>
    </row>
    <row r="873" spans="1:6" x14ac:dyDescent="0.25">
      <c r="A873" t="str">
        <f t="shared" si="232"/>
        <v>matt dannenberg</v>
      </c>
      <c r="C873">
        <v>1</v>
      </c>
      <c r="D873" t="s">
        <v>89</v>
      </c>
      <c r="E873">
        <f t="shared" si="237"/>
        <v>1</v>
      </c>
      <c r="F873">
        <f t="shared" si="226"/>
        <v>1</v>
      </c>
    </row>
    <row r="874" spans="1:6" x14ac:dyDescent="0.25">
      <c r="A874" t="str">
        <f t="shared" si="232"/>
        <v>matt dannenberg</v>
      </c>
      <c r="E874">
        <f t="shared" si="237"/>
        <v>1</v>
      </c>
      <c r="F874">
        <f t="shared" si="226"/>
        <v>0</v>
      </c>
    </row>
    <row r="875" spans="1:6" x14ac:dyDescent="0.25">
      <c r="A875" t="str">
        <f t="shared" si="232"/>
        <v>matt dannenberg</v>
      </c>
      <c r="B875" t="s">
        <v>281</v>
      </c>
      <c r="E875">
        <v>2</v>
      </c>
      <c r="F875">
        <f t="shared" si="226"/>
        <v>0</v>
      </c>
    </row>
    <row r="876" spans="1:6" x14ac:dyDescent="0.25">
      <c r="A876" t="str">
        <f t="shared" si="232"/>
        <v>matt dannenberg</v>
      </c>
      <c r="E876">
        <f t="shared" ref="E876:E878" si="238">E875</f>
        <v>2</v>
      </c>
      <c r="F876">
        <f t="shared" si="226"/>
        <v>0</v>
      </c>
    </row>
    <row r="877" spans="1:6" x14ac:dyDescent="0.25">
      <c r="A877" t="str">
        <f t="shared" si="232"/>
        <v>matt dannenberg</v>
      </c>
      <c r="C877">
        <v>1</v>
      </c>
      <c r="D877" t="s">
        <v>14</v>
      </c>
      <c r="E877">
        <f t="shared" si="238"/>
        <v>2</v>
      </c>
      <c r="F877">
        <f t="shared" si="226"/>
        <v>2</v>
      </c>
    </row>
    <row r="878" spans="1:6" x14ac:dyDescent="0.25">
      <c r="A878" t="str">
        <f t="shared" si="232"/>
        <v>matt dannenberg</v>
      </c>
      <c r="E878">
        <f t="shared" si="238"/>
        <v>2</v>
      </c>
      <c r="F878">
        <f t="shared" si="226"/>
        <v>0</v>
      </c>
    </row>
    <row r="879" spans="1:6" x14ac:dyDescent="0.25">
      <c r="A879" t="str">
        <f t="shared" si="232"/>
        <v>matt dannenberg</v>
      </c>
      <c r="B879" t="s">
        <v>282</v>
      </c>
      <c r="E879">
        <v>8</v>
      </c>
      <c r="F879">
        <f t="shared" si="226"/>
        <v>0</v>
      </c>
    </row>
    <row r="880" spans="1:6" x14ac:dyDescent="0.25">
      <c r="A880" t="str">
        <f t="shared" si="232"/>
        <v>matt dannenberg</v>
      </c>
      <c r="E880">
        <f t="shared" ref="E880:E882" si="239">E879</f>
        <v>8</v>
      </c>
      <c r="F880">
        <f t="shared" si="226"/>
        <v>0</v>
      </c>
    </row>
    <row r="881" spans="1:6" x14ac:dyDescent="0.25">
      <c r="A881" t="str">
        <f t="shared" si="232"/>
        <v>matt dannenberg</v>
      </c>
      <c r="C881">
        <v>1</v>
      </c>
      <c r="D881" t="s">
        <v>25</v>
      </c>
      <c r="E881">
        <f t="shared" si="239"/>
        <v>8</v>
      </c>
      <c r="F881">
        <f t="shared" si="226"/>
        <v>8</v>
      </c>
    </row>
    <row r="882" spans="1:6" x14ac:dyDescent="0.25">
      <c r="A882" t="str">
        <f t="shared" si="232"/>
        <v>matt dannenberg</v>
      </c>
      <c r="E882">
        <f t="shared" si="239"/>
        <v>8</v>
      </c>
      <c r="F882">
        <f t="shared" si="226"/>
        <v>0</v>
      </c>
    </row>
    <row r="883" spans="1:6" x14ac:dyDescent="0.25">
      <c r="A883" t="str">
        <f t="shared" si="232"/>
        <v>matt dannenberg</v>
      </c>
      <c r="B883" t="s">
        <v>283</v>
      </c>
      <c r="E883">
        <v>2</v>
      </c>
      <c r="F883">
        <f t="shared" si="226"/>
        <v>0</v>
      </c>
    </row>
    <row r="884" spans="1:6" x14ac:dyDescent="0.25">
      <c r="A884" t="str">
        <f t="shared" si="232"/>
        <v>matt dannenberg</v>
      </c>
      <c r="E884">
        <f t="shared" ref="E884:E886" si="240">E883</f>
        <v>2</v>
      </c>
      <c r="F884">
        <f t="shared" si="226"/>
        <v>0</v>
      </c>
    </row>
    <row r="885" spans="1:6" x14ac:dyDescent="0.25">
      <c r="A885" t="str">
        <f t="shared" si="232"/>
        <v>matt dannenberg</v>
      </c>
      <c r="C885">
        <v>1</v>
      </c>
      <c r="D885" t="s">
        <v>14</v>
      </c>
      <c r="E885">
        <f t="shared" si="240"/>
        <v>2</v>
      </c>
      <c r="F885">
        <f t="shared" si="226"/>
        <v>2</v>
      </c>
    </row>
    <row r="886" spans="1:6" x14ac:dyDescent="0.25">
      <c r="A886" t="str">
        <f t="shared" ref="A886:A917" si="241">A885</f>
        <v>matt dannenberg</v>
      </c>
      <c r="E886">
        <f t="shared" si="240"/>
        <v>2</v>
      </c>
      <c r="F886">
        <f t="shared" si="226"/>
        <v>0</v>
      </c>
    </row>
    <row r="887" spans="1:6" x14ac:dyDescent="0.25">
      <c r="A887" t="str">
        <f t="shared" si="241"/>
        <v>matt dannenberg</v>
      </c>
      <c r="B887" t="s">
        <v>284</v>
      </c>
      <c r="E887">
        <v>77</v>
      </c>
      <c r="F887">
        <f t="shared" si="226"/>
        <v>0</v>
      </c>
    </row>
    <row r="888" spans="1:6" x14ac:dyDescent="0.25">
      <c r="A888" t="str">
        <f t="shared" si="241"/>
        <v>matt dannenberg</v>
      </c>
      <c r="E888">
        <f t="shared" ref="E888:E890" si="242">E887</f>
        <v>77</v>
      </c>
      <c r="F888">
        <f t="shared" si="226"/>
        <v>0</v>
      </c>
    </row>
    <row r="889" spans="1:6" x14ac:dyDescent="0.25">
      <c r="A889" t="str">
        <f t="shared" si="241"/>
        <v>matt dannenberg</v>
      </c>
      <c r="C889">
        <v>1</v>
      </c>
      <c r="D889" t="s">
        <v>80</v>
      </c>
      <c r="E889">
        <f t="shared" si="242"/>
        <v>77</v>
      </c>
      <c r="F889">
        <f t="shared" si="226"/>
        <v>77</v>
      </c>
    </row>
    <row r="890" spans="1:6" x14ac:dyDescent="0.25">
      <c r="A890" t="str">
        <f t="shared" si="241"/>
        <v>matt dannenberg</v>
      </c>
      <c r="E890">
        <f t="shared" si="242"/>
        <v>77</v>
      </c>
      <c r="F890">
        <f t="shared" si="226"/>
        <v>0</v>
      </c>
    </row>
    <row r="891" spans="1:6" x14ac:dyDescent="0.25">
      <c r="A891" t="str">
        <f t="shared" si="241"/>
        <v>matt dannenberg</v>
      </c>
      <c r="B891" t="s">
        <v>285</v>
      </c>
      <c r="E891">
        <v>161</v>
      </c>
      <c r="F891">
        <f t="shared" si="226"/>
        <v>0</v>
      </c>
    </row>
    <row r="892" spans="1:6" x14ac:dyDescent="0.25">
      <c r="A892" t="str">
        <f t="shared" si="241"/>
        <v>matt dannenberg</v>
      </c>
      <c r="E892">
        <f t="shared" ref="E892:E895" si="243">E891</f>
        <v>161</v>
      </c>
      <c r="F892">
        <f t="shared" si="226"/>
        <v>0</v>
      </c>
    </row>
    <row r="893" spans="1:6" x14ac:dyDescent="0.25">
      <c r="A893" t="str">
        <f t="shared" si="241"/>
        <v>matt dannenberg</v>
      </c>
      <c r="C893">
        <v>0.69599999999999995</v>
      </c>
      <c r="D893" t="s">
        <v>121</v>
      </c>
      <c r="E893">
        <f t="shared" si="243"/>
        <v>161</v>
      </c>
      <c r="F893">
        <f t="shared" si="226"/>
        <v>112.056</v>
      </c>
    </row>
    <row r="894" spans="1:6" x14ac:dyDescent="0.25">
      <c r="A894" t="str">
        <f t="shared" si="241"/>
        <v>matt dannenberg</v>
      </c>
      <c r="C894">
        <v>0.30299999999999999</v>
      </c>
      <c r="D894" t="s">
        <v>14</v>
      </c>
      <c r="E894">
        <f t="shared" si="243"/>
        <v>161</v>
      </c>
      <c r="F894">
        <f t="shared" si="226"/>
        <v>48.783000000000001</v>
      </c>
    </row>
    <row r="895" spans="1:6" x14ac:dyDescent="0.25">
      <c r="A895" t="str">
        <f t="shared" si="241"/>
        <v>matt dannenberg</v>
      </c>
      <c r="E895">
        <f t="shared" si="243"/>
        <v>161</v>
      </c>
      <c r="F895">
        <f t="shared" si="226"/>
        <v>0</v>
      </c>
    </row>
    <row r="896" spans="1:6" x14ac:dyDescent="0.25">
      <c r="A896" t="str">
        <f t="shared" si="241"/>
        <v>matt dannenberg</v>
      </c>
      <c r="B896" t="s">
        <v>286</v>
      </c>
      <c r="E896">
        <v>1</v>
      </c>
      <c r="F896">
        <f t="shared" si="226"/>
        <v>0</v>
      </c>
    </row>
    <row r="897" spans="1:6" x14ac:dyDescent="0.25">
      <c r="A897" t="str">
        <f t="shared" si="241"/>
        <v>matt dannenberg</v>
      </c>
      <c r="E897">
        <f t="shared" ref="E897:E899" si="244">E896</f>
        <v>1</v>
      </c>
      <c r="F897">
        <f t="shared" si="226"/>
        <v>0</v>
      </c>
    </row>
    <row r="898" spans="1:6" x14ac:dyDescent="0.25">
      <c r="A898" t="str">
        <f t="shared" si="241"/>
        <v>matt dannenberg</v>
      </c>
      <c r="C898">
        <v>1</v>
      </c>
      <c r="D898" t="s">
        <v>89</v>
      </c>
      <c r="E898">
        <f t="shared" si="244"/>
        <v>1</v>
      </c>
      <c r="F898">
        <f t="shared" si="226"/>
        <v>1</v>
      </c>
    </row>
    <row r="899" spans="1:6" x14ac:dyDescent="0.25">
      <c r="A899" t="str">
        <f t="shared" si="241"/>
        <v>matt dannenberg</v>
      </c>
      <c r="E899">
        <f t="shared" si="244"/>
        <v>1</v>
      </c>
      <c r="F899">
        <f t="shared" ref="F899:F962" si="245">E899*C899</f>
        <v>0</v>
      </c>
    </row>
    <row r="900" spans="1:6" x14ac:dyDescent="0.25">
      <c r="A900" t="str">
        <f t="shared" si="241"/>
        <v>matt dannenberg</v>
      </c>
      <c r="B900" t="s">
        <v>287</v>
      </c>
      <c r="E900">
        <v>8</v>
      </c>
      <c r="F900">
        <f t="shared" si="245"/>
        <v>0</v>
      </c>
    </row>
    <row r="901" spans="1:6" x14ac:dyDescent="0.25">
      <c r="A901" t="str">
        <f t="shared" si="241"/>
        <v>matt dannenberg</v>
      </c>
      <c r="E901">
        <f t="shared" ref="E901:E903" si="246">E900</f>
        <v>8</v>
      </c>
      <c r="F901">
        <f t="shared" si="245"/>
        <v>0</v>
      </c>
    </row>
    <row r="902" spans="1:6" x14ac:dyDescent="0.25">
      <c r="A902" t="str">
        <f t="shared" si="241"/>
        <v>matt dannenberg</v>
      </c>
      <c r="C902">
        <v>1</v>
      </c>
      <c r="D902" t="s">
        <v>14</v>
      </c>
      <c r="E902">
        <f t="shared" si="246"/>
        <v>8</v>
      </c>
      <c r="F902">
        <f t="shared" si="245"/>
        <v>8</v>
      </c>
    </row>
    <row r="903" spans="1:6" x14ac:dyDescent="0.25">
      <c r="A903" t="str">
        <f t="shared" si="241"/>
        <v>matt dannenberg</v>
      </c>
      <c r="E903">
        <f t="shared" si="246"/>
        <v>8</v>
      </c>
      <c r="F903">
        <f t="shared" si="245"/>
        <v>0</v>
      </c>
    </row>
    <row r="904" spans="1:6" x14ac:dyDescent="0.25">
      <c r="A904" t="str">
        <f t="shared" si="241"/>
        <v>matt dannenberg</v>
      </c>
      <c r="B904" t="s">
        <v>288</v>
      </c>
      <c r="E904">
        <v>8</v>
      </c>
      <c r="F904">
        <f t="shared" si="245"/>
        <v>0</v>
      </c>
    </row>
    <row r="905" spans="1:6" x14ac:dyDescent="0.25">
      <c r="A905" t="str">
        <f t="shared" si="241"/>
        <v>matt dannenberg</v>
      </c>
      <c r="E905">
        <f t="shared" ref="E905:E907" si="247">E904</f>
        <v>8</v>
      </c>
      <c r="F905">
        <f t="shared" si="245"/>
        <v>0</v>
      </c>
    </row>
    <row r="906" spans="1:6" x14ac:dyDescent="0.25">
      <c r="A906" t="str">
        <f t="shared" si="241"/>
        <v>matt dannenberg</v>
      </c>
      <c r="C906">
        <v>1</v>
      </c>
      <c r="D906" t="s">
        <v>30</v>
      </c>
      <c r="E906">
        <f t="shared" si="247"/>
        <v>8</v>
      </c>
      <c r="F906">
        <f t="shared" si="245"/>
        <v>8</v>
      </c>
    </row>
    <row r="907" spans="1:6" x14ac:dyDescent="0.25">
      <c r="A907" t="str">
        <f t="shared" si="241"/>
        <v>matt dannenberg</v>
      </c>
      <c r="E907">
        <f t="shared" si="247"/>
        <v>8</v>
      </c>
      <c r="F907">
        <f t="shared" si="245"/>
        <v>0</v>
      </c>
    </row>
    <row r="908" spans="1:6" x14ac:dyDescent="0.25">
      <c r="A908" t="str">
        <f t="shared" si="241"/>
        <v>matt dannenberg</v>
      </c>
      <c r="B908" t="s">
        <v>289</v>
      </c>
      <c r="E908">
        <v>26</v>
      </c>
      <c r="F908">
        <f t="shared" si="245"/>
        <v>0</v>
      </c>
    </row>
    <row r="909" spans="1:6" x14ac:dyDescent="0.25">
      <c r="A909" t="str">
        <f t="shared" si="241"/>
        <v>matt dannenberg</v>
      </c>
      <c r="E909">
        <f t="shared" ref="E909:E911" si="248">E908</f>
        <v>26</v>
      </c>
      <c r="F909">
        <f t="shared" si="245"/>
        <v>0</v>
      </c>
    </row>
    <row r="910" spans="1:6" x14ac:dyDescent="0.25">
      <c r="A910" t="str">
        <f t="shared" si="241"/>
        <v>matt dannenberg</v>
      </c>
      <c r="C910">
        <v>1</v>
      </c>
      <c r="D910" t="s">
        <v>89</v>
      </c>
      <c r="E910">
        <f t="shared" si="248"/>
        <v>26</v>
      </c>
      <c r="F910">
        <f t="shared" si="245"/>
        <v>26</v>
      </c>
    </row>
    <row r="911" spans="1:6" x14ac:dyDescent="0.25">
      <c r="A911" t="str">
        <f t="shared" si="241"/>
        <v>matt dannenberg</v>
      </c>
      <c r="E911">
        <f t="shared" si="248"/>
        <v>26</v>
      </c>
      <c r="F911">
        <f t="shared" si="245"/>
        <v>0</v>
      </c>
    </row>
    <row r="912" spans="1:6" x14ac:dyDescent="0.25">
      <c r="A912" t="str">
        <f t="shared" si="241"/>
        <v>matt dannenberg</v>
      </c>
      <c r="B912" t="s">
        <v>290</v>
      </c>
      <c r="E912">
        <v>8</v>
      </c>
      <c r="F912">
        <f t="shared" si="245"/>
        <v>0</v>
      </c>
    </row>
    <row r="913" spans="1:6" x14ac:dyDescent="0.25">
      <c r="A913" t="str">
        <f t="shared" si="241"/>
        <v>matt dannenberg</v>
      </c>
      <c r="E913">
        <f t="shared" ref="E913:E915" si="249">E912</f>
        <v>8</v>
      </c>
      <c r="F913">
        <f t="shared" si="245"/>
        <v>0</v>
      </c>
    </row>
    <row r="914" spans="1:6" x14ac:dyDescent="0.25">
      <c r="A914" t="str">
        <f t="shared" si="241"/>
        <v>matt dannenberg</v>
      </c>
      <c r="C914">
        <v>1</v>
      </c>
      <c r="D914" t="s">
        <v>14</v>
      </c>
      <c r="E914">
        <f t="shared" si="249"/>
        <v>8</v>
      </c>
      <c r="F914">
        <f t="shared" si="245"/>
        <v>8</v>
      </c>
    </row>
    <row r="915" spans="1:6" x14ac:dyDescent="0.25">
      <c r="A915" t="str">
        <f t="shared" si="241"/>
        <v>matt dannenberg</v>
      </c>
      <c r="E915">
        <f t="shared" si="249"/>
        <v>8</v>
      </c>
      <c r="F915">
        <f t="shared" si="245"/>
        <v>0</v>
      </c>
    </row>
    <row r="916" spans="1:6" x14ac:dyDescent="0.25">
      <c r="A916" t="str">
        <f t="shared" si="241"/>
        <v>matt dannenberg</v>
      </c>
      <c r="B916" t="s">
        <v>291</v>
      </c>
      <c r="E916">
        <v>2</v>
      </c>
      <c r="F916">
        <f t="shared" si="245"/>
        <v>0</v>
      </c>
    </row>
    <row r="917" spans="1:6" x14ac:dyDescent="0.25">
      <c r="A917" t="str">
        <f t="shared" si="241"/>
        <v>matt dannenberg</v>
      </c>
      <c r="E917">
        <f t="shared" ref="E917:E919" si="250">E916</f>
        <v>2</v>
      </c>
      <c r="F917">
        <f t="shared" si="245"/>
        <v>0</v>
      </c>
    </row>
    <row r="918" spans="1:6" x14ac:dyDescent="0.25">
      <c r="A918" t="str">
        <f t="shared" ref="A918:A950" si="251">A917</f>
        <v>matt dannenberg</v>
      </c>
      <c r="C918">
        <v>1</v>
      </c>
      <c r="D918" t="s">
        <v>14</v>
      </c>
      <c r="E918">
        <f t="shared" si="250"/>
        <v>2</v>
      </c>
      <c r="F918">
        <f t="shared" si="245"/>
        <v>2</v>
      </c>
    </row>
    <row r="919" spans="1:6" x14ac:dyDescent="0.25">
      <c r="A919" t="str">
        <f t="shared" si="251"/>
        <v>matt dannenberg</v>
      </c>
      <c r="E919">
        <f t="shared" si="250"/>
        <v>2</v>
      </c>
      <c r="F919">
        <f t="shared" si="245"/>
        <v>0</v>
      </c>
    </row>
    <row r="920" spans="1:6" x14ac:dyDescent="0.25">
      <c r="A920" t="str">
        <f t="shared" si="251"/>
        <v>matt dannenberg</v>
      </c>
      <c r="B920" t="s">
        <v>292</v>
      </c>
      <c r="E920">
        <v>5</v>
      </c>
      <c r="F920">
        <f t="shared" si="245"/>
        <v>0</v>
      </c>
    </row>
    <row r="921" spans="1:6" x14ac:dyDescent="0.25">
      <c r="A921" t="str">
        <f t="shared" si="251"/>
        <v>matt dannenberg</v>
      </c>
      <c r="E921">
        <f t="shared" ref="E921:E923" si="252">E920</f>
        <v>5</v>
      </c>
      <c r="F921">
        <f t="shared" si="245"/>
        <v>0</v>
      </c>
    </row>
    <row r="922" spans="1:6" x14ac:dyDescent="0.25">
      <c r="A922" t="str">
        <f t="shared" si="251"/>
        <v>matt dannenberg</v>
      </c>
      <c r="C922">
        <v>1</v>
      </c>
      <c r="D922" t="s">
        <v>89</v>
      </c>
      <c r="E922">
        <f t="shared" si="252"/>
        <v>5</v>
      </c>
      <c r="F922">
        <f t="shared" si="245"/>
        <v>5</v>
      </c>
    </row>
    <row r="923" spans="1:6" x14ac:dyDescent="0.25">
      <c r="A923" t="str">
        <f t="shared" si="251"/>
        <v>matt dannenberg</v>
      </c>
      <c r="E923">
        <f t="shared" si="252"/>
        <v>5</v>
      </c>
      <c r="F923">
        <f t="shared" si="245"/>
        <v>0</v>
      </c>
    </row>
    <row r="924" spans="1:6" x14ac:dyDescent="0.25">
      <c r="A924" t="str">
        <f t="shared" si="251"/>
        <v>matt dannenberg</v>
      </c>
      <c r="B924" t="s">
        <v>293</v>
      </c>
      <c r="E924">
        <v>6</v>
      </c>
      <c r="F924">
        <f t="shared" si="245"/>
        <v>0</v>
      </c>
    </row>
    <row r="925" spans="1:6" x14ac:dyDescent="0.25">
      <c r="A925" t="str">
        <f t="shared" si="251"/>
        <v>matt dannenberg</v>
      </c>
      <c r="E925">
        <f t="shared" ref="E925:E927" si="253">E924</f>
        <v>6</v>
      </c>
      <c r="F925">
        <f t="shared" si="245"/>
        <v>0</v>
      </c>
    </row>
    <row r="926" spans="1:6" x14ac:dyDescent="0.25">
      <c r="A926" t="str">
        <f t="shared" si="251"/>
        <v>matt dannenberg</v>
      </c>
      <c r="C926">
        <v>1</v>
      </c>
      <c r="D926" t="s">
        <v>14</v>
      </c>
      <c r="E926">
        <f t="shared" si="253"/>
        <v>6</v>
      </c>
      <c r="F926">
        <f t="shared" si="245"/>
        <v>6</v>
      </c>
    </row>
    <row r="927" spans="1:6" x14ac:dyDescent="0.25">
      <c r="A927" t="str">
        <f t="shared" si="251"/>
        <v>matt dannenberg</v>
      </c>
      <c r="E927">
        <f t="shared" si="253"/>
        <v>6</v>
      </c>
      <c r="F927">
        <f t="shared" si="245"/>
        <v>0</v>
      </c>
    </row>
    <row r="928" spans="1:6" x14ac:dyDescent="0.25">
      <c r="A928" t="str">
        <f t="shared" si="251"/>
        <v>matt dannenberg</v>
      </c>
      <c r="B928" t="s">
        <v>294</v>
      </c>
      <c r="E928">
        <v>4</v>
      </c>
      <c r="F928">
        <f t="shared" si="245"/>
        <v>0</v>
      </c>
    </row>
    <row r="929" spans="1:6" x14ac:dyDescent="0.25">
      <c r="A929" t="str">
        <f t="shared" si="251"/>
        <v>matt dannenberg</v>
      </c>
      <c r="E929">
        <f t="shared" ref="E929:E931" si="254">E928</f>
        <v>4</v>
      </c>
      <c r="F929">
        <f t="shared" si="245"/>
        <v>0</v>
      </c>
    </row>
    <row r="930" spans="1:6" x14ac:dyDescent="0.25">
      <c r="A930" t="str">
        <f t="shared" si="251"/>
        <v>matt dannenberg</v>
      </c>
      <c r="C930">
        <v>1</v>
      </c>
      <c r="D930" t="s">
        <v>238</v>
      </c>
      <c r="E930">
        <f t="shared" si="254"/>
        <v>4</v>
      </c>
      <c r="F930">
        <f t="shared" si="245"/>
        <v>4</v>
      </c>
    </row>
    <row r="931" spans="1:6" x14ac:dyDescent="0.25">
      <c r="A931" t="str">
        <f t="shared" si="251"/>
        <v>matt dannenberg</v>
      </c>
      <c r="E931">
        <f t="shared" si="254"/>
        <v>4</v>
      </c>
      <c r="F931">
        <f t="shared" si="245"/>
        <v>0</v>
      </c>
    </row>
    <row r="932" spans="1:6" x14ac:dyDescent="0.25">
      <c r="A932" t="str">
        <f t="shared" si="251"/>
        <v>matt dannenberg</v>
      </c>
      <c r="B932" t="s">
        <v>295</v>
      </c>
      <c r="E932">
        <v>11</v>
      </c>
      <c r="F932">
        <f t="shared" si="245"/>
        <v>0</v>
      </c>
    </row>
    <row r="933" spans="1:6" x14ac:dyDescent="0.25">
      <c r="A933" t="str">
        <f t="shared" si="251"/>
        <v>matt dannenberg</v>
      </c>
      <c r="E933">
        <f t="shared" ref="E933:E935" si="255">E932</f>
        <v>11</v>
      </c>
      <c r="F933">
        <f t="shared" si="245"/>
        <v>0</v>
      </c>
    </row>
    <row r="934" spans="1:6" x14ac:dyDescent="0.25">
      <c r="A934" t="str">
        <f t="shared" si="251"/>
        <v>matt dannenberg</v>
      </c>
      <c r="C934">
        <v>1</v>
      </c>
      <c r="D934" t="s">
        <v>14</v>
      </c>
      <c r="E934">
        <f t="shared" si="255"/>
        <v>11</v>
      </c>
      <c r="F934">
        <f t="shared" si="245"/>
        <v>11</v>
      </c>
    </row>
    <row r="935" spans="1:6" x14ac:dyDescent="0.25">
      <c r="A935" t="str">
        <f t="shared" si="251"/>
        <v>matt dannenberg</v>
      </c>
      <c r="E935">
        <f t="shared" si="255"/>
        <v>11</v>
      </c>
      <c r="F935">
        <f t="shared" si="245"/>
        <v>0</v>
      </c>
    </row>
    <row r="936" spans="1:6" x14ac:dyDescent="0.25">
      <c r="A936" t="str">
        <f t="shared" si="251"/>
        <v>matt dannenberg</v>
      </c>
      <c r="B936" t="s">
        <v>296</v>
      </c>
      <c r="E936">
        <v>139</v>
      </c>
      <c r="F936">
        <f t="shared" si="245"/>
        <v>0</v>
      </c>
    </row>
    <row r="937" spans="1:6" x14ac:dyDescent="0.25">
      <c r="A937" t="str">
        <f t="shared" si="251"/>
        <v>matt dannenberg</v>
      </c>
      <c r="E937">
        <f t="shared" ref="E937:E939" si="256">E936</f>
        <v>139</v>
      </c>
      <c r="F937">
        <f t="shared" si="245"/>
        <v>0</v>
      </c>
    </row>
    <row r="938" spans="1:6" x14ac:dyDescent="0.25">
      <c r="A938" t="str">
        <f t="shared" si="251"/>
        <v>matt dannenberg</v>
      </c>
      <c r="C938">
        <v>1</v>
      </c>
      <c r="D938" t="s">
        <v>14</v>
      </c>
      <c r="E938">
        <f t="shared" si="256"/>
        <v>139</v>
      </c>
      <c r="F938">
        <f t="shared" si="245"/>
        <v>139</v>
      </c>
    </row>
    <row r="939" spans="1:6" x14ac:dyDescent="0.25">
      <c r="A939" t="str">
        <f t="shared" si="251"/>
        <v>matt dannenberg</v>
      </c>
      <c r="E939">
        <f t="shared" si="256"/>
        <v>139</v>
      </c>
      <c r="F939">
        <f t="shared" si="245"/>
        <v>0</v>
      </c>
    </row>
    <row r="940" spans="1:6" x14ac:dyDescent="0.25">
      <c r="A940" t="str">
        <f t="shared" si="251"/>
        <v>matt dannenberg</v>
      </c>
      <c r="B940" t="s">
        <v>297</v>
      </c>
      <c r="E940">
        <v>43</v>
      </c>
      <c r="F940">
        <f t="shared" si="245"/>
        <v>0</v>
      </c>
    </row>
    <row r="941" spans="1:6" x14ac:dyDescent="0.25">
      <c r="A941" t="str">
        <f t="shared" si="251"/>
        <v>matt dannenberg</v>
      </c>
      <c r="E941">
        <f t="shared" ref="E941:E943" si="257">E940</f>
        <v>43</v>
      </c>
      <c r="F941">
        <f t="shared" si="245"/>
        <v>0</v>
      </c>
    </row>
    <row r="942" spans="1:6" x14ac:dyDescent="0.25">
      <c r="A942" t="str">
        <f t="shared" si="251"/>
        <v>matt dannenberg</v>
      </c>
      <c r="C942">
        <v>1</v>
      </c>
      <c r="D942" t="s">
        <v>14</v>
      </c>
      <c r="E942">
        <f t="shared" si="257"/>
        <v>43</v>
      </c>
      <c r="F942">
        <f t="shared" si="245"/>
        <v>43</v>
      </c>
    </row>
    <row r="943" spans="1:6" x14ac:dyDescent="0.25">
      <c r="A943" t="str">
        <f t="shared" si="251"/>
        <v>matt dannenberg</v>
      </c>
      <c r="E943">
        <f t="shared" si="257"/>
        <v>43</v>
      </c>
      <c r="F943">
        <f t="shared" si="245"/>
        <v>0</v>
      </c>
    </row>
    <row r="944" spans="1:6" x14ac:dyDescent="0.25">
      <c r="A944" t="str">
        <f t="shared" si="251"/>
        <v>matt dannenberg</v>
      </c>
      <c r="B944" t="s">
        <v>298</v>
      </c>
      <c r="E944">
        <v>3</v>
      </c>
      <c r="F944">
        <f t="shared" si="245"/>
        <v>0</v>
      </c>
    </row>
    <row r="945" spans="1:6" x14ac:dyDescent="0.25">
      <c r="A945" t="str">
        <f t="shared" si="251"/>
        <v>matt dannenberg</v>
      </c>
      <c r="E945">
        <f t="shared" ref="E945:E947" si="258">E944</f>
        <v>3</v>
      </c>
      <c r="F945">
        <f t="shared" si="245"/>
        <v>0</v>
      </c>
    </row>
    <row r="946" spans="1:6" x14ac:dyDescent="0.25">
      <c r="A946" t="str">
        <f t="shared" si="251"/>
        <v>matt dannenberg</v>
      </c>
      <c r="C946">
        <v>1</v>
      </c>
      <c r="D946" t="s">
        <v>14</v>
      </c>
      <c r="E946">
        <f t="shared" si="258"/>
        <v>3</v>
      </c>
      <c r="F946">
        <f t="shared" si="245"/>
        <v>3</v>
      </c>
    </row>
    <row r="947" spans="1:6" x14ac:dyDescent="0.25">
      <c r="A947" t="str">
        <f t="shared" si="251"/>
        <v>matt dannenberg</v>
      </c>
      <c r="E947">
        <f t="shared" si="258"/>
        <v>3</v>
      </c>
      <c r="F947">
        <f t="shared" si="245"/>
        <v>0</v>
      </c>
    </row>
    <row r="948" spans="1:6" x14ac:dyDescent="0.25">
      <c r="A948" t="str">
        <f t="shared" si="251"/>
        <v>matt dannenberg</v>
      </c>
      <c r="B948" t="s">
        <v>299</v>
      </c>
      <c r="E948">
        <v>9</v>
      </c>
      <c r="F948">
        <f t="shared" si="245"/>
        <v>0</v>
      </c>
    </row>
    <row r="949" spans="1:6" x14ac:dyDescent="0.25">
      <c r="A949" t="str">
        <f t="shared" si="251"/>
        <v>matt dannenberg</v>
      </c>
      <c r="E949">
        <f t="shared" ref="E949:E951" si="259">E948</f>
        <v>9</v>
      </c>
      <c r="F949">
        <f t="shared" si="245"/>
        <v>0</v>
      </c>
    </row>
    <row r="950" spans="1:6" x14ac:dyDescent="0.25">
      <c r="A950" t="str">
        <f t="shared" si="251"/>
        <v>matt dannenberg</v>
      </c>
      <c r="C950">
        <v>1</v>
      </c>
      <c r="D950" t="s">
        <v>14</v>
      </c>
      <c r="E950">
        <f t="shared" si="259"/>
        <v>9</v>
      </c>
      <c r="F950">
        <f t="shared" si="245"/>
        <v>9</v>
      </c>
    </row>
    <row r="951" spans="1:6" x14ac:dyDescent="0.25">
      <c r="A951" t="s">
        <v>465</v>
      </c>
      <c r="E951">
        <f t="shared" si="259"/>
        <v>9</v>
      </c>
      <c r="F951">
        <f t="shared" si="245"/>
        <v>0</v>
      </c>
    </row>
    <row r="952" spans="1:6" x14ac:dyDescent="0.25">
      <c r="A952" t="str">
        <f t="shared" ref="A952:A970" si="260">A951</f>
        <v>Matt Dannenberg</v>
      </c>
      <c r="B952" t="s">
        <v>302</v>
      </c>
      <c r="E952">
        <v>67</v>
      </c>
      <c r="F952">
        <f t="shared" si="245"/>
        <v>0</v>
      </c>
    </row>
    <row r="953" spans="1:6" x14ac:dyDescent="0.25">
      <c r="A953" t="str">
        <f t="shared" si="260"/>
        <v>Matt Dannenberg</v>
      </c>
      <c r="E953">
        <f t="shared" ref="E953:E955" si="261">E952</f>
        <v>67</v>
      </c>
      <c r="F953">
        <f t="shared" si="245"/>
        <v>0</v>
      </c>
    </row>
    <row r="954" spans="1:6" x14ac:dyDescent="0.25">
      <c r="A954" t="str">
        <f t="shared" si="260"/>
        <v>Matt Dannenberg</v>
      </c>
      <c r="C954">
        <v>1</v>
      </c>
      <c r="D954" t="s">
        <v>161</v>
      </c>
      <c r="E954">
        <f t="shared" si="261"/>
        <v>67</v>
      </c>
      <c r="F954">
        <f t="shared" si="245"/>
        <v>67</v>
      </c>
    </row>
    <row r="955" spans="1:6" x14ac:dyDescent="0.25">
      <c r="A955" t="str">
        <f t="shared" si="260"/>
        <v>Matt Dannenberg</v>
      </c>
      <c r="E955">
        <f t="shared" si="261"/>
        <v>67</v>
      </c>
      <c r="F955">
        <f t="shared" si="245"/>
        <v>0</v>
      </c>
    </row>
    <row r="956" spans="1:6" x14ac:dyDescent="0.25">
      <c r="A956" t="str">
        <f t="shared" si="260"/>
        <v>Matt Dannenberg</v>
      </c>
      <c r="B956" t="s">
        <v>303</v>
      </c>
      <c r="E956">
        <v>55</v>
      </c>
      <c r="F956">
        <f t="shared" si="245"/>
        <v>0</v>
      </c>
    </row>
    <row r="957" spans="1:6" x14ac:dyDescent="0.25">
      <c r="A957" t="str">
        <f t="shared" si="260"/>
        <v>Matt Dannenberg</v>
      </c>
      <c r="E957">
        <f t="shared" ref="E957:E959" si="262">E956</f>
        <v>55</v>
      </c>
      <c r="F957">
        <f t="shared" si="245"/>
        <v>0</v>
      </c>
    </row>
    <row r="958" spans="1:6" x14ac:dyDescent="0.25">
      <c r="A958" t="str">
        <f t="shared" si="260"/>
        <v>Matt Dannenberg</v>
      </c>
      <c r="C958">
        <v>1</v>
      </c>
      <c r="D958" t="s">
        <v>256</v>
      </c>
      <c r="E958">
        <f t="shared" si="262"/>
        <v>55</v>
      </c>
      <c r="F958">
        <f t="shared" si="245"/>
        <v>55</v>
      </c>
    </row>
    <row r="959" spans="1:6" x14ac:dyDescent="0.25">
      <c r="A959" t="str">
        <f t="shared" si="260"/>
        <v>Matt Dannenberg</v>
      </c>
      <c r="E959">
        <f t="shared" si="262"/>
        <v>55</v>
      </c>
      <c r="F959">
        <f t="shared" si="245"/>
        <v>0</v>
      </c>
    </row>
    <row r="960" spans="1:6" x14ac:dyDescent="0.25">
      <c r="A960" t="str">
        <f t="shared" si="260"/>
        <v>Matt Dannenberg</v>
      </c>
      <c r="B960" t="s">
        <v>304</v>
      </c>
      <c r="E960">
        <v>67</v>
      </c>
      <c r="F960">
        <f t="shared" si="245"/>
        <v>0</v>
      </c>
    </row>
    <row r="961" spans="1:6" x14ac:dyDescent="0.25">
      <c r="A961" t="str">
        <f t="shared" si="260"/>
        <v>Matt Dannenberg</v>
      </c>
      <c r="E961">
        <f t="shared" ref="E961:E963" si="263">E960</f>
        <v>67</v>
      </c>
      <c r="F961">
        <f t="shared" si="245"/>
        <v>0</v>
      </c>
    </row>
    <row r="962" spans="1:6" x14ac:dyDescent="0.25">
      <c r="A962" t="str">
        <f t="shared" si="260"/>
        <v>Matt Dannenberg</v>
      </c>
      <c r="C962">
        <v>1</v>
      </c>
      <c r="D962" t="s">
        <v>161</v>
      </c>
      <c r="E962">
        <f t="shared" si="263"/>
        <v>67</v>
      </c>
      <c r="F962">
        <f t="shared" si="245"/>
        <v>67</v>
      </c>
    </row>
    <row r="963" spans="1:6" x14ac:dyDescent="0.25">
      <c r="A963" t="str">
        <f t="shared" si="260"/>
        <v>Matt Dannenberg</v>
      </c>
      <c r="E963">
        <f t="shared" si="263"/>
        <v>67</v>
      </c>
      <c r="F963">
        <f t="shared" ref="F963:F1026" si="264">E963*C963</f>
        <v>0</v>
      </c>
    </row>
    <row r="964" spans="1:6" x14ac:dyDescent="0.25">
      <c r="A964" t="str">
        <f t="shared" si="260"/>
        <v>Matt Dannenberg</v>
      </c>
      <c r="B964" t="s">
        <v>305</v>
      </c>
      <c r="E964">
        <v>55</v>
      </c>
      <c r="F964">
        <f t="shared" si="264"/>
        <v>0</v>
      </c>
    </row>
    <row r="965" spans="1:6" x14ac:dyDescent="0.25">
      <c r="A965" t="str">
        <f t="shared" si="260"/>
        <v>Matt Dannenberg</v>
      </c>
      <c r="E965">
        <f t="shared" ref="E965:E967" si="265">E964</f>
        <v>55</v>
      </c>
      <c r="F965">
        <f t="shared" si="264"/>
        <v>0</v>
      </c>
    </row>
    <row r="966" spans="1:6" x14ac:dyDescent="0.25">
      <c r="A966" t="str">
        <f t="shared" si="260"/>
        <v>Matt Dannenberg</v>
      </c>
      <c r="C966">
        <v>1</v>
      </c>
      <c r="D966" t="s">
        <v>256</v>
      </c>
      <c r="E966">
        <f t="shared" si="265"/>
        <v>55</v>
      </c>
      <c r="F966">
        <f t="shared" si="264"/>
        <v>55</v>
      </c>
    </row>
    <row r="967" spans="1:6" x14ac:dyDescent="0.25">
      <c r="A967" t="str">
        <f t="shared" si="260"/>
        <v>Matt Dannenberg</v>
      </c>
      <c r="E967">
        <f t="shared" si="265"/>
        <v>55</v>
      </c>
      <c r="F967">
        <f t="shared" si="264"/>
        <v>0</v>
      </c>
    </row>
    <row r="968" spans="1:6" x14ac:dyDescent="0.25">
      <c r="A968" t="str">
        <f t="shared" si="260"/>
        <v>Matt Dannenberg</v>
      </c>
      <c r="B968" t="s">
        <v>306</v>
      </c>
      <c r="E968">
        <v>2</v>
      </c>
      <c r="F968">
        <f t="shared" si="264"/>
        <v>0</v>
      </c>
    </row>
    <row r="969" spans="1:6" x14ac:dyDescent="0.25">
      <c r="A969" t="str">
        <f t="shared" si="260"/>
        <v>Matt Dannenberg</v>
      </c>
      <c r="E969">
        <f t="shared" ref="E969:E971" si="266">E968</f>
        <v>2</v>
      </c>
      <c r="F969">
        <f t="shared" si="264"/>
        <v>0</v>
      </c>
    </row>
    <row r="970" spans="1:6" x14ac:dyDescent="0.25">
      <c r="A970" t="str">
        <f t="shared" si="260"/>
        <v>Matt Dannenberg</v>
      </c>
      <c r="C970">
        <v>1</v>
      </c>
      <c r="D970" t="s">
        <v>14</v>
      </c>
      <c r="E970">
        <f t="shared" si="266"/>
        <v>2</v>
      </c>
      <c r="F970">
        <f t="shared" si="264"/>
        <v>2</v>
      </c>
    </row>
    <row r="971" spans="1:6" x14ac:dyDescent="0.25">
      <c r="A971" t="s">
        <v>466</v>
      </c>
      <c r="E971">
        <f t="shared" si="266"/>
        <v>2</v>
      </c>
      <c r="F971">
        <f t="shared" si="264"/>
        <v>0</v>
      </c>
    </row>
    <row r="972" spans="1:6" x14ac:dyDescent="0.25">
      <c r="A972" t="str">
        <f t="shared" ref="A972:A992" si="267">A971</f>
        <v>Matt Kangas</v>
      </c>
      <c r="B972" t="s">
        <v>308</v>
      </c>
      <c r="E972">
        <v>774</v>
      </c>
      <c r="F972">
        <f t="shared" si="264"/>
        <v>0</v>
      </c>
    </row>
    <row r="973" spans="1:6" x14ac:dyDescent="0.25">
      <c r="A973" t="str">
        <f t="shared" si="267"/>
        <v>Matt Kangas</v>
      </c>
      <c r="E973">
        <f t="shared" ref="E973:E976" si="268">E972</f>
        <v>774</v>
      </c>
      <c r="F973">
        <f t="shared" si="264"/>
        <v>0</v>
      </c>
    </row>
    <row r="974" spans="1:6" x14ac:dyDescent="0.25">
      <c r="A974" t="str">
        <f t="shared" si="267"/>
        <v>Matt Kangas</v>
      </c>
      <c r="C974">
        <v>0.5</v>
      </c>
      <c r="D974" t="s">
        <v>10</v>
      </c>
      <c r="E974">
        <f t="shared" si="268"/>
        <v>774</v>
      </c>
      <c r="F974">
        <f t="shared" si="264"/>
        <v>387</v>
      </c>
    </row>
    <row r="975" spans="1:6" x14ac:dyDescent="0.25">
      <c r="A975" t="str">
        <f t="shared" si="267"/>
        <v>Matt Kangas</v>
      </c>
      <c r="C975">
        <v>0.5</v>
      </c>
      <c r="D975" t="s">
        <v>254</v>
      </c>
      <c r="E975">
        <f t="shared" si="268"/>
        <v>774</v>
      </c>
      <c r="F975">
        <f t="shared" si="264"/>
        <v>387</v>
      </c>
    </row>
    <row r="976" spans="1:6" x14ac:dyDescent="0.25">
      <c r="A976" t="str">
        <f t="shared" si="267"/>
        <v>Matt Kangas</v>
      </c>
      <c r="E976">
        <f t="shared" si="268"/>
        <v>774</v>
      </c>
      <c r="F976">
        <f t="shared" si="264"/>
        <v>0</v>
      </c>
    </row>
    <row r="977" spans="1:6" x14ac:dyDescent="0.25">
      <c r="A977" t="str">
        <f t="shared" si="267"/>
        <v>Matt Kangas</v>
      </c>
      <c r="B977" t="s">
        <v>309</v>
      </c>
      <c r="E977">
        <v>24</v>
      </c>
      <c r="F977">
        <f t="shared" si="264"/>
        <v>0</v>
      </c>
    </row>
    <row r="978" spans="1:6" x14ac:dyDescent="0.25">
      <c r="A978" t="str">
        <f t="shared" si="267"/>
        <v>Matt Kangas</v>
      </c>
      <c r="E978">
        <f t="shared" ref="E978:E985" si="269">E977</f>
        <v>24</v>
      </c>
      <c r="F978">
        <f t="shared" si="264"/>
        <v>0</v>
      </c>
    </row>
    <row r="979" spans="1:6" x14ac:dyDescent="0.25">
      <c r="A979" t="str">
        <f t="shared" si="267"/>
        <v>Matt Kangas</v>
      </c>
      <c r="C979">
        <v>0.11</v>
      </c>
      <c r="D979" t="s">
        <v>310</v>
      </c>
      <c r="E979">
        <f t="shared" si="269"/>
        <v>24</v>
      </c>
      <c r="F979">
        <f t="shared" si="264"/>
        <v>2.64</v>
      </c>
    </row>
    <row r="980" spans="1:6" x14ac:dyDescent="0.25">
      <c r="A980" t="str">
        <f t="shared" si="267"/>
        <v>Matt Kangas</v>
      </c>
      <c r="C980">
        <v>6.0999999999999999E-2</v>
      </c>
      <c r="D980" t="s">
        <v>81</v>
      </c>
      <c r="E980">
        <f t="shared" si="269"/>
        <v>24</v>
      </c>
      <c r="F980">
        <f t="shared" si="264"/>
        <v>1.464</v>
      </c>
    </row>
    <row r="981" spans="1:6" x14ac:dyDescent="0.25">
      <c r="A981" t="str">
        <f t="shared" si="267"/>
        <v>Matt Kangas</v>
      </c>
      <c r="C981">
        <v>0.21099999999999999</v>
      </c>
      <c r="D981" t="s">
        <v>45</v>
      </c>
      <c r="E981">
        <f t="shared" si="269"/>
        <v>24</v>
      </c>
      <c r="F981">
        <f t="shared" si="264"/>
        <v>5.0640000000000001</v>
      </c>
    </row>
    <row r="982" spans="1:6" x14ac:dyDescent="0.25">
      <c r="A982" t="str">
        <f t="shared" si="267"/>
        <v>Matt Kangas</v>
      </c>
      <c r="C982">
        <v>0.21099999999999999</v>
      </c>
      <c r="D982" t="s">
        <v>38</v>
      </c>
      <c r="E982">
        <f t="shared" si="269"/>
        <v>24</v>
      </c>
      <c r="F982">
        <f t="shared" si="264"/>
        <v>5.0640000000000001</v>
      </c>
    </row>
    <row r="983" spans="1:6" x14ac:dyDescent="0.25">
      <c r="A983" t="str">
        <f t="shared" si="267"/>
        <v>Matt Kangas</v>
      </c>
      <c r="C983">
        <v>4.2999999999999997E-2</v>
      </c>
      <c r="D983" t="s">
        <v>311</v>
      </c>
      <c r="E983">
        <f t="shared" si="269"/>
        <v>24</v>
      </c>
      <c r="F983">
        <f t="shared" si="264"/>
        <v>1.032</v>
      </c>
    </row>
    <row r="984" spans="1:6" x14ac:dyDescent="0.25">
      <c r="A984" t="str">
        <f t="shared" si="267"/>
        <v>Matt Kangas</v>
      </c>
      <c r="C984">
        <v>0.36</v>
      </c>
      <c r="D984" t="s">
        <v>36</v>
      </c>
      <c r="E984">
        <f t="shared" si="269"/>
        <v>24</v>
      </c>
      <c r="F984">
        <f t="shared" si="264"/>
        <v>8.64</v>
      </c>
    </row>
    <row r="985" spans="1:6" x14ac:dyDescent="0.25">
      <c r="A985" t="str">
        <f t="shared" si="267"/>
        <v>Matt Kangas</v>
      </c>
      <c r="E985">
        <f t="shared" si="269"/>
        <v>24</v>
      </c>
      <c r="F985">
        <f t="shared" si="264"/>
        <v>0</v>
      </c>
    </row>
    <row r="986" spans="1:6" x14ac:dyDescent="0.25">
      <c r="A986" t="str">
        <f t="shared" si="267"/>
        <v>Matt Kangas</v>
      </c>
      <c r="B986" t="s">
        <v>312</v>
      </c>
      <c r="E986">
        <v>20</v>
      </c>
      <c r="F986">
        <f t="shared" si="264"/>
        <v>0</v>
      </c>
    </row>
    <row r="987" spans="1:6" x14ac:dyDescent="0.25">
      <c r="A987" t="str">
        <f t="shared" si="267"/>
        <v>Matt Kangas</v>
      </c>
      <c r="E987">
        <f t="shared" ref="E987:E989" si="270">E986</f>
        <v>20</v>
      </c>
      <c r="F987">
        <f t="shared" si="264"/>
        <v>0</v>
      </c>
    </row>
    <row r="988" spans="1:6" x14ac:dyDescent="0.25">
      <c r="A988" t="str">
        <f t="shared" si="267"/>
        <v>Matt Kangas</v>
      </c>
      <c r="C988">
        <v>1</v>
      </c>
      <c r="D988" t="s">
        <v>38</v>
      </c>
      <c r="E988">
        <f t="shared" si="270"/>
        <v>20</v>
      </c>
      <c r="F988">
        <f t="shared" si="264"/>
        <v>20</v>
      </c>
    </row>
    <row r="989" spans="1:6" x14ac:dyDescent="0.25">
      <c r="A989" t="str">
        <f t="shared" si="267"/>
        <v>Matt Kangas</v>
      </c>
      <c r="E989">
        <f t="shared" si="270"/>
        <v>20</v>
      </c>
      <c r="F989">
        <f t="shared" si="264"/>
        <v>0</v>
      </c>
    </row>
    <row r="990" spans="1:6" x14ac:dyDescent="0.25">
      <c r="A990" t="str">
        <f t="shared" si="267"/>
        <v>Matt Kangas</v>
      </c>
      <c r="B990" t="s">
        <v>313</v>
      </c>
      <c r="E990">
        <v>4</v>
      </c>
      <c r="F990">
        <f t="shared" si="264"/>
        <v>0</v>
      </c>
    </row>
    <row r="991" spans="1:6" x14ac:dyDescent="0.25">
      <c r="A991" t="str">
        <f t="shared" si="267"/>
        <v>Matt Kangas</v>
      </c>
      <c r="E991">
        <f t="shared" ref="E991:E993" si="271">E990</f>
        <v>4</v>
      </c>
      <c r="F991">
        <f t="shared" si="264"/>
        <v>0</v>
      </c>
    </row>
    <row r="992" spans="1:6" x14ac:dyDescent="0.25">
      <c r="A992" t="str">
        <f t="shared" si="267"/>
        <v>Matt Kangas</v>
      </c>
      <c r="C992">
        <v>1</v>
      </c>
      <c r="D992" t="s">
        <v>36</v>
      </c>
      <c r="E992">
        <f t="shared" si="271"/>
        <v>4</v>
      </c>
      <c r="F992">
        <f t="shared" si="264"/>
        <v>4</v>
      </c>
    </row>
    <row r="993" spans="1:6" x14ac:dyDescent="0.25">
      <c r="A993" t="s">
        <v>467</v>
      </c>
      <c r="E993">
        <f t="shared" si="271"/>
        <v>4</v>
      </c>
      <c r="F993">
        <f t="shared" si="264"/>
        <v>0</v>
      </c>
    </row>
    <row r="994" spans="1:6" x14ac:dyDescent="0.25">
      <c r="A994" t="str">
        <f t="shared" ref="A994:A996" si="272">A993</f>
        <v>Quentin Conner</v>
      </c>
      <c r="B994" t="s">
        <v>316</v>
      </c>
      <c r="E994">
        <v>2</v>
      </c>
      <c r="F994">
        <f t="shared" si="264"/>
        <v>0</v>
      </c>
    </row>
    <row r="995" spans="1:6" x14ac:dyDescent="0.25">
      <c r="A995" t="str">
        <f t="shared" si="272"/>
        <v>Quentin Conner</v>
      </c>
      <c r="E995">
        <f t="shared" ref="E995:E997" si="273">E994</f>
        <v>2</v>
      </c>
      <c r="F995">
        <f t="shared" si="264"/>
        <v>0</v>
      </c>
    </row>
    <row r="996" spans="1:6" x14ac:dyDescent="0.25">
      <c r="A996" t="str">
        <f t="shared" si="272"/>
        <v>Quentin Conner</v>
      </c>
      <c r="C996">
        <v>1</v>
      </c>
      <c r="D996" t="s">
        <v>14</v>
      </c>
      <c r="E996">
        <f t="shared" si="273"/>
        <v>2</v>
      </c>
      <c r="F996">
        <f t="shared" si="264"/>
        <v>2</v>
      </c>
    </row>
    <row r="997" spans="1:6" x14ac:dyDescent="0.25">
      <c r="A997" t="s">
        <v>468</v>
      </c>
      <c r="E997">
        <f t="shared" si="273"/>
        <v>2</v>
      </c>
      <c r="F997">
        <f t="shared" si="264"/>
        <v>0</v>
      </c>
    </row>
    <row r="998" spans="1:6" x14ac:dyDescent="0.25">
      <c r="A998" t="str">
        <f t="shared" ref="A998:A1029" si="274">A997</f>
        <v>Randolph Tan</v>
      </c>
      <c r="B998" t="s">
        <v>319</v>
      </c>
      <c r="E998">
        <v>6</v>
      </c>
      <c r="F998">
        <f t="shared" si="264"/>
        <v>0</v>
      </c>
    </row>
    <row r="999" spans="1:6" x14ac:dyDescent="0.25">
      <c r="A999" t="str">
        <f t="shared" si="274"/>
        <v>Randolph Tan</v>
      </c>
      <c r="E999">
        <f t="shared" ref="E999:E1001" si="275">E998</f>
        <v>6</v>
      </c>
      <c r="F999">
        <f t="shared" si="264"/>
        <v>0</v>
      </c>
    </row>
    <row r="1000" spans="1:6" x14ac:dyDescent="0.25">
      <c r="A1000" t="str">
        <f t="shared" si="274"/>
        <v>Randolph Tan</v>
      </c>
      <c r="C1000">
        <v>1</v>
      </c>
      <c r="D1000" t="s">
        <v>30</v>
      </c>
      <c r="E1000">
        <f t="shared" si="275"/>
        <v>6</v>
      </c>
      <c r="F1000">
        <f t="shared" si="264"/>
        <v>6</v>
      </c>
    </row>
    <row r="1001" spans="1:6" x14ac:dyDescent="0.25">
      <c r="A1001" t="str">
        <f t="shared" si="274"/>
        <v>Randolph Tan</v>
      </c>
      <c r="E1001">
        <f t="shared" si="275"/>
        <v>6</v>
      </c>
      <c r="F1001">
        <f t="shared" si="264"/>
        <v>0</v>
      </c>
    </row>
    <row r="1002" spans="1:6" x14ac:dyDescent="0.25">
      <c r="A1002" t="str">
        <f t="shared" si="274"/>
        <v>Randolph Tan</v>
      </c>
      <c r="B1002" t="s">
        <v>320</v>
      </c>
      <c r="E1002">
        <v>32</v>
      </c>
      <c r="F1002">
        <f t="shared" si="264"/>
        <v>0</v>
      </c>
    </row>
    <row r="1003" spans="1:6" x14ac:dyDescent="0.25">
      <c r="A1003" t="str">
        <f t="shared" si="274"/>
        <v>Randolph Tan</v>
      </c>
      <c r="E1003">
        <f t="shared" ref="E1003:E1005" si="276">E1002</f>
        <v>32</v>
      </c>
      <c r="F1003">
        <f t="shared" si="264"/>
        <v>0</v>
      </c>
    </row>
    <row r="1004" spans="1:6" x14ac:dyDescent="0.25">
      <c r="A1004" t="str">
        <f t="shared" si="274"/>
        <v>Randolph Tan</v>
      </c>
      <c r="C1004">
        <v>1</v>
      </c>
      <c r="D1004" t="s">
        <v>65</v>
      </c>
      <c r="E1004">
        <f t="shared" si="276"/>
        <v>32</v>
      </c>
      <c r="F1004">
        <f t="shared" si="264"/>
        <v>32</v>
      </c>
    </row>
    <row r="1005" spans="1:6" x14ac:dyDescent="0.25">
      <c r="A1005" t="str">
        <f t="shared" si="274"/>
        <v>Randolph Tan</v>
      </c>
      <c r="E1005">
        <f t="shared" si="276"/>
        <v>32</v>
      </c>
      <c r="F1005">
        <f t="shared" si="264"/>
        <v>0</v>
      </c>
    </row>
    <row r="1006" spans="1:6" x14ac:dyDescent="0.25">
      <c r="A1006" t="str">
        <f t="shared" si="274"/>
        <v>Randolph Tan</v>
      </c>
      <c r="B1006" t="s">
        <v>321</v>
      </c>
      <c r="E1006">
        <v>29</v>
      </c>
      <c r="F1006">
        <f t="shared" si="264"/>
        <v>0</v>
      </c>
    </row>
    <row r="1007" spans="1:6" x14ac:dyDescent="0.25">
      <c r="A1007" t="str">
        <f t="shared" si="274"/>
        <v>Randolph Tan</v>
      </c>
      <c r="E1007">
        <f t="shared" ref="E1007:E1010" si="277">E1006</f>
        <v>29</v>
      </c>
      <c r="F1007">
        <f t="shared" si="264"/>
        <v>0</v>
      </c>
    </row>
    <row r="1008" spans="1:6" x14ac:dyDescent="0.25">
      <c r="A1008" t="str">
        <f t="shared" si="274"/>
        <v>Randolph Tan</v>
      </c>
      <c r="C1008">
        <v>0.08</v>
      </c>
      <c r="D1008" t="s">
        <v>161</v>
      </c>
      <c r="E1008">
        <f t="shared" si="277"/>
        <v>29</v>
      </c>
      <c r="F1008">
        <f t="shared" si="264"/>
        <v>2.3199999999999998</v>
      </c>
    </row>
    <row r="1009" spans="1:6" x14ac:dyDescent="0.25">
      <c r="A1009" t="str">
        <f t="shared" si="274"/>
        <v>Randolph Tan</v>
      </c>
      <c r="C1009">
        <v>0.91900000000000004</v>
      </c>
      <c r="D1009" t="s">
        <v>117</v>
      </c>
      <c r="E1009">
        <f t="shared" si="277"/>
        <v>29</v>
      </c>
      <c r="F1009">
        <f t="shared" si="264"/>
        <v>26.651</v>
      </c>
    </row>
    <row r="1010" spans="1:6" x14ac:dyDescent="0.25">
      <c r="A1010" t="str">
        <f t="shared" si="274"/>
        <v>Randolph Tan</v>
      </c>
      <c r="E1010">
        <f t="shared" si="277"/>
        <v>29</v>
      </c>
      <c r="F1010">
        <f t="shared" si="264"/>
        <v>0</v>
      </c>
    </row>
    <row r="1011" spans="1:6" x14ac:dyDescent="0.25">
      <c r="A1011" t="str">
        <f t="shared" si="274"/>
        <v>Randolph Tan</v>
      </c>
      <c r="B1011" t="s">
        <v>322</v>
      </c>
      <c r="E1011">
        <v>352</v>
      </c>
      <c r="F1011">
        <f t="shared" si="264"/>
        <v>0</v>
      </c>
    </row>
    <row r="1012" spans="1:6" x14ac:dyDescent="0.25">
      <c r="A1012" t="str">
        <f t="shared" si="274"/>
        <v>Randolph Tan</v>
      </c>
      <c r="E1012">
        <f t="shared" ref="E1012:E1015" si="278">E1011</f>
        <v>352</v>
      </c>
      <c r="F1012">
        <f t="shared" si="264"/>
        <v>0</v>
      </c>
    </row>
    <row r="1013" spans="1:6" x14ac:dyDescent="0.25">
      <c r="A1013" t="str">
        <f t="shared" si="274"/>
        <v>Randolph Tan</v>
      </c>
      <c r="C1013">
        <v>2E-3</v>
      </c>
      <c r="D1013" t="s">
        <v>20</v>
      </c>
      <c r="E1013">
        <f t="shared" si="278"/>
        <v>352</v>
      </c>
      <c r="F1013">
        <f t="shared" si="264"/>
        <v>0.70399999999999996</v>
      </c>
    </row>
    <row r="1014" spans="1:6" x14ac:dyDescent="0.25">
      <c r="A1014" t="str">
        <f t="shared" si="274"/>
        <v>Randolph Tan</v>
      </c>
      <c r="C1014">
        <v>0.997</v>
      </c>
      <c r="D1014" t="s">
        <v>323</v>
      </c>
      <c r="E1014">
        <f t="shared" si="278"/>
        <v>352</v>
      </c>
      <c r="F1014">
        <f t="shared" si="264"/>
        <v>350.94400000000002</v>
      </c>
    </row>
    <row r="1015" spans="1:6" x14ac:dyDescent="0.25">
      <c r="A1015" t="str">
        <f t="shared" si="274"/>
        <v>Randolph Tan</v>
      </c>
      <c r="E1015">
        <f t="shared" si="278"/>
        <v>352</v>
      </c>
      <c r="F1015">
        <f t="shared" si="264"/>
        <v>0</v>
      </c>
    </row>
    <row r="1016" spans="1:6" x14ac:dyDescent="0.25">
      <c r="A1016" t="str">
        <f t="shared" si="274"/>
        <v>Randolph Tan</v>
      </c>
      <c r="B1016" t="s">
        <v>324</v>
      </c>
      <c r="E1016">
        <v>7</v>
      </c>
      <c r="F1016">
        <f t="shared" si="264"/>
        <v>0</v>
      </c>
    </row>
    <row r="1017" spans="1:6" x14ac:dyDescent="0.25">
      <c r="A1017" t="str">
        <f t="shared" si="274"/>
        <v>Randolph Tan</v>
      </c>
      <c r="E1017">
        <f t="shared" ref="E1017:E1019" si="279">E1016</f>
        <v>7</v>
      </c>
      <c r="F1017">
        <f t="shared" si="264"/>
        <v>0</v>
      </c>
    </row>
    <row r="1018" spans="1:6" x14ac:dyDescent="0.25">
      <c r="A1018" t="str">
        <f t="shared" si="274"/>
        <v>Randolph Tan</v>
      </c>
      <c r="C1018">
        <v>1</v>
      </c>
      <c r="D1018" t="s">
        <v>80</v>
      </c>
      <c r="E1018">
        <f t="shared" si="279"/>
        <v>7</v>
      </c>
      <c r="F1018">
        <f t="shared" si="264"/>
        <v>7</v>
      </c>
    </row>
    <row r="1019" spans="1:6" x14ac:dyDescent="0.25">
      <c r="A1019" t="str">
        <f t="shared" si="274"/>
        <v>Randolph Tan</v>
      </c>
      <c r="E1019">
        <f t="shared" si="279"/>
        <v>7</v>
      </c>
      <c r="F1019">
        <f t="shared" si="264"/>
        <v>0</v>
      </c>
    </row>
    <row r="1020" spans="1:6" x14ac:dyDescent="0.25">
      <c r="A1020" t="str">
        <f t="shared" si="274"/>
        <v>Randolph Tan</v>
      </c>
      <c r="B1020" t="s">
        <v>325</v>
      </c>
      <c r="E1020">
        <v>1</v>
      </c>
      <c r="F1020">
        <f t="shared" si="264"/>
        <v>0</v>
      </c>
    </row>
    <row r="1021" spans="1:6" x14ac:dyDescent="0.25">
      <c r="A1021" t="str">
        <f t="shared" si="274"/>
        <v>Randolph Tan</v>
      </c>
      <c r="E1021">
        <f t="shared" ref="E1021:E1023" si="280">E1020</f>
        <v>1</v>
      </c>
      <c r="F1021">
        <f t="shared" si="264"/>
        <v>0</v>
      </c>
    </row>
    <row r="1022" spans="1:6" x14ac:dyDescent="0.25">
      <c r="A1022" t="str">
        <f t="shared" si="274"/>
        <v>Randolph Tan</v>
      </c>
      <c r="C1022">
        <v>1</v>
      </c>
      <c r="D1022" t="s">
        <v>117</v>
      </c>
      <c r="E1022">
        <f t="shared" si="280"/>
        <v>1</v>
      </c>
      <c r="F1022">
        <f t="shared" si="264"/>
        <v>1</v>
      </c>
    </row>
    <row r="1023" spans="1:6" x14ac:dyDescent="0.25">
      <c r="A1023" t="str">
        <f t="shared" si="274"/>
        <v>Randolph Tan</v>
      </c>
      <c r="E1023">
        <f t="shared" si="280"/>
        <v>1</v>
      </c>
      <c r="F1023">
        <f t="shared" si="264"/>
        <v>0</v>
      </c>
    </row>
    <row r="1024" spans="1:6" x14ac:dyDescent="0.25">
      <c r="A1024" t="str">
        <f t="shared" si="274"/>
        <v>Randolph Tan</v>
      </c>
      <c r="B1024" t="s">
        <v>326</v>
      </c>
      <c r="E1024">
        <v>4</v>
      </c>
      <c r="F1024">
        <f t="shared" si="264"/>
        <v>0</v>
      </c>
    </row>
    <row r="1025" spans="1:6" x14ac:dyDescent="0.25">
      <c r="A1025" t="str">
        <f t="shared" si="274"/>
        <v>Randolph Tan</v>
      </c>
      <c r="E1025">
        <f t="shared" ref="E1025:E1027" si="281">E1024</f>
        <v>4</v>
      </c>
      <c r="F1025">
        <f t="shared" si="264"/>
        <v>0</v>
      </c>
    </row>
    <row r="1026" spans="1:6" x14ac:dyDescent="0.25">
      <c r="A1026" t="str">
        <f t="shared" si="274"/>
        <v>Randolph Tan</v>
      </c>
      <c r="C1026">
        <v>1</v>
      </c>
      <c r="D1026" t="s">
        <v>327</v>
      </c>
      <c r="E1026">
        <f t="shared" si="281"/>
        <v>4</v>
      </c>
      <c r="F1026">
        <f t="shared" si="264"/>
        <v>4</v>
      </c>
    </row>
    <row r="1027" spans="1:6" x14ac:dyDescent="0.25">
      <c r="A1027" t="str">
        <f t="shared" si="274"/>
        <v>Randolph Tan</v>
      </c>
      <c r="E1027">
        <f t="shared" si="281"/>
        <v>4</v>
      </c>
      <c r="F1027">
        <f t="shared" ref="F1027:F1090" si="282">E1027*C1027</f>
        <v>0</v>
      </c>
    </row>
    <row r="1028" spans="1:6" x14ac:dyDescent="0.25">
      <c r="A1028" t="str">
        <f t="shared" si="274"/>
        <v>Randolph Tan</v>
      </c>
      <c r="B1028" t="s">
        <v>328</v>
      </c>
      <c r="E1028">
        <v>10</v>
      </c>
      <c r="F1028">
        <f t="shared" si="282"/>
        <v>0</v>
      </c>
    </row>
    <row r="1029" spans="1:6" x14ac:dyDescent="0.25">
      <c r="A1029" t="str">
        <f t="shared" si="274"/>
        <v>Randolph Tan</v>
      </c>
      <c r="E1029">
        <f t="shared" ref="E1029:E1031" si="283">E1028</f>
        <v>10</v>
      </c>
      <c r="F1029">
        <f t="shared" si="282"/>
        <v>0</v>
      </c>
    </row>
    <row r="1030" spans="1:6" x14ac:dyDescent="0.25">
      <c r="A1030" t="str">
        <f t="shared" ref="A1030:A1061" si="284">A1029</f>
        <v>Randolph Tan</v>
      </c>
      <c r="C1030">
        <v>1</v>
      </c>
      <c r="D1030" t="s">
        <v>30</v>
      </c>
      <c r="E1030">
        <f t="shared" si="283"/>
        <v>10</v>
      </c>
      <c r="F1030">
        <f t="shared" si="282"/>
        <v>10</v>
      </c>
    </row>
    <row r="1031" spans="1:6" x14ac:dyDescent="0.25">
      <c r="A1031" t="str">
        <f t="shared" si="284"/>
        <v>Randolph Tan</v>
      </c>
      <c r="E1031">
        <f t="shared" si="283"/>
        <v>10</v>
      </c>
      <c r="F1031">
        <f t="shared" si="282"/>
        <v>0</v>
      </c>
    </row>
    <row r="1032" spans="1:6" x14ac:dyDescent="0.25">
      <c r="A1032" t="str">
        <f t="shared" si="284"/>
        <v>Randolph Tan</v>
      </c>
      <c r="B1032" t="s">
        <v>329</v>
      </c>
      <c r="E1032">
        <v>22</v>
      </c>
      <c r="F1032">
        <f t="shared" si="282"/>
        <v>0</v>
      </c>
    </row>
    <row r="1033" spans="1:6" x14ac:dyDescent="0.25">
      <c r="A1033" t="str">
        <f t="shared" si="284"/>
        <v>Randolph Tan</v>
      </c>
      <c r="E1033">
        <f t="shared" ref="E1033:E1035" si="285">E1032</f>
        <v>22</v>
      </c>
      <c r="F1033">
        <f t="shared" si="282"/>
        <v>0</v>
      </c>
    </row>
    <row r="1034" spans="1:6" x14ac:dyDescent="0.25">
      <c r="A1034" t="str">
        <f t="shared" si="284"/>
        <v>Randolph Tan</v>
      </c>
      <c r="C1034">
        <v>1</v>
      </c>
      <c r="D1034" t="s">
        <v>117</v>
      </c>
      <c r="E1034">
        <f t="shared" si="285"/>
        <v>22</v>
      </c>
      <c r="F1034">
        <f t="shared" si="282"/>
        <v>22</v>
      </c>
    </row>
    <row r="1035" spans="1:6" x14ac:dyDescent="0.25">
      <c r="A1035" t="str">
        <f t="shared" si="284"/>
        <v>Randolph Tan</v>
      </c>
      <c r="E1035">
        <f t="shared" si="285"/>
        <v>22</v>
      </c>
      <c r="F1035">
        <f t="shared" si="282"/>
        <v>0</v>
      </c>
    </row>
    <row r="1036" spans="1:6" x14ac:dyDescent="0.25">
      <c r="A1036" t="str">
        <f t="shared" si="284"/>
        <v>Randolph Tan</v>
      </c>
      <c r="B1036" t="s">
        <v>330</v>
      </c>
      <c r="E1036">
        <v>762</v>
      </c>
      <c r="F1036">
        <f t="shared" si="282"/>
        <v>0</v>
      </c>
    </row>
    <row r="1037" spans="1:6" x14ac:dyDescent="0.25">
      <c r="A1037" t="str">
        <f t="shared" si="284"/>
        <v>Randolph Tan</v>
      </c>
      <c r="E1037">
        <f t="shared" ref="E1037:E1040" si="286">E1036</f>
        <v>762</v>
      </c>
      <c r="F1037">
        <f t="shared" si="282"/>
        <v>0</v>
      </c>
    </row>
    <row r="1038" spans="1:6" x14ac:dyDescent="0.25">
      <c r="A1038" t="str">
        <f t="shared" si="284"/>
        <v>Randolph Tan</v>
      </c>
      <c r="C1038">
        <v>0.502</v>
      </c>
      <c r="D1038" t="s">
        <v>30</v>
      </c>
      <c r="E1038">
        <f t="shared" si="286"/>
        <v>762</v>
      </c>
      <c r="F1038">
        <f t="shared" si="282"/>
        <v>382.524</v>
      </c>
    </row>
    <row r="1039" spans="1:6" x14ac:dyDescent="0.25">
      <c r="A1039" t="str">
        <f t="shared" si="284"/>
        <v>Randolph Tan</v>
      </c>
      <c r="C1039">
        <v>0.497</v>
      </c>
      <c r="D1039" t="s">
        <v>84</v>
      </c>
      <c r="E1039">
        <f t="shared" si="286"/>
        <v>762</v>
      </c>
      <c r="F1039">
        <f t="shared" si="282"/>
        <v>378.714</v>
      </c>
    </row>
    <row r="1040" spans="1:6" x14ac:dyDescent="0.25">
      <c r="A1040" t="str">
        <f t="shared" si="284"/>
        <v>Randolph Tan</v>
      </c>
      <c r="E1040">
        <f t="shared" si="286"/>
        <v>762</v>
      </c>
      <c r="F1040">
        <f t="shared" si="282"/>
        <v>0</v>
      </c>
    </row>
    <row r="1041" spans="1:6" x14ac:dyDescent="0.25">
      <c r="A1041" t="str">
        <f t="shared" si="284"/>
        <v>Randolph Tan</v>
      </c>
      <c r="B1041" t="s">
        <v>331</v>
      </c>
      <c r="E1041">
        <v>6</v>
      </c>
      <c r="F1041">
        <f t="shared" si="282"/>
        <v>0</v>
      </c>
    </row>
    <row r="1042" spans="1:6" x14ac:dyDescent="0.25">
      <c r="A1042" t="str">
        <f t="shared" si="284"/>
        <v>Randolph Tan</v>
      </c>
      <c r="E1042">
        <f t="shared" ref="E1042:E1044" si="287">E1041</f>
        <v>6</v>
      </c>
      <c r="F1042">
        <f t="shared" si="282"/>
        <v>0</v>
      </c>
    </row>
    <row r="1043" spans="1:6" x14ac:dyDescent="0.25">
      <c r="A1043" t="str">
        <f t="shared" si="284"/>
        <v>Randolph Tan</v>
      </c>
      <c r="C1043">
        <v>1</v>
      </c>
      <c r="D1043" t="s">
        <v>327</v>
      </c>
      <c r="E1043">
        <f t="shared" si="287"/>
        <v>6</v>
      </c>
      <c r="F1043">
        <f t="shared" si="282"/>
        <v>6</v>
      </c>
    </row>
    <row r="1044" spans="1:6" x14ac:dyDescent="0.25">
      <c r="A1044" t="str">
        <f t="shared" si="284"/>
        <v>Randolph Tan</v>
      </c>
      <c r="E1044">
        <f t="shared" si="287"/>
        <v>6</v>
      </c>
      <c r="F1044">
        <f t="shared" si="282"/>
        <v>0</v>
      </c>
    </row>
    <row r="1045" spans="1:6" x14ac:dyDescent="0.25">
      <c r="A1045" t="str">
        <f t="shared" si="284"/>
        <v>Randolph Tan</v>
      </c>
      <c r="B1045" t="s">
        <v>332</v>
      </c>
      <c r="E1045">
        <v>752</v>
      </c>
      <c r="F1045">
        <f t="shared" si="282"/>
        <v>0</v>
      </c>
    </row>
    <row r="1046" spans="1:6" x14ac:dyDescent="0.25">
      <c r="A1046" t="str">
        <f t="shared" si="284"/>
        <v>Randolph Tan</v>
      </c>
      <c r="E1046">
        <f t="shared" ref="E1046:E1049" si="288">E1045</f>
        <v>752</v>
      </c>
      <c r="F1046">
        <f t="shared" si="282"/>
        <v>0</v>
      </c>
    </row>
    <row r="1047" spans="1:6" x14ac:dyDescent="0.25">
      <c r="A1047" t="str">
        <f t="shared" si="284"/>
        <v>Randolph Tan</v>
      </c>
      <c r="C1047">
        <v>3.0000000000000001E-3</v>
      </c>
      <c r="D1047" t="s">
        <v>20</v>
      </c>
      <c r="E1047">
        <f t="shared" si="288"/>
        <v>752</v>
      </c>
      <c r="F1047">
        <f t="shared" si="282"/>
        <v>2.2560000000000002</v>
      </c>
    </row>
    <row r="1048" spans="1:6" x14ac:dyDescent="0.25">
      <c r="A1048" t="str">
        <f t="shared" si="284"/>
        <v>Randolph Tan</v>
      </c>
      <c r="C1048">
        <v>0.996</v>
      </c>
      <c r="D1048" t="s">
        <v>30</v>
      </c>
      <c r="E1048">
        <f t="shared" si="288"/>
        <v>752</v>
      </c>
      <c r="F1048">
        <f t="shared" si="282"/>
        <v>748.99199999999996</v>
      </c>
    </row>
    <row r="1049" spans="1:6" x14ac:dyDescent="0.25">
      <c r="A1049" t="str">
        <f t="shared" si="284"/>
        <v>Randolph Tan</v>
      </c>
      <c r="E1049">
        <f t="shared" si="288"/>
        <v>752</v>
      </c>
      <c r="F1049">
        <f t="shared" si="282"/>
        <v>0</v>
      </c>
    </row>
    <row r="1050" spans="1:6" x14ac:dyDescent="0.25">
      <c r="A1050" t="str">
        <f t="shared" si="284"/>
        <v>Randolph Tan</v>
      </c>
      <c r="B1050" t="s">
        <v>333</v>
      </c>
      <c r="E1050">
        <v>362</v>
      </c>
      <c r="F1050">
        <f t="shared" si="282"/>
        <v>0</v>
      </c>
    </row>
    <row r="1051" spans="1:6" x14ac:dyDescent="0.25">
      <c r="A1051" t="str">
        <f t="shared" si="284"/>
        <v>Randolph Tan</v>
      </c>
      <c r="E1051">
        <f t="shared" ref="E1051:E1056" si="289">E1050</f>
        <v>362</v>
      </c>
      <c r="F1051">
        <f t="shared" si="282"/>
        <v>0</v>
      </c>
    </row>
    <row r="1052" spans="1:6" x14ac:dyDescent="0.25">
      <c r="A1052" t="str">
        <f t="shared" si="284"/>
        <v>Randolph Tan</v>
      </c>
      <c r="C1052">
        <v>0.23699999999999999</v>
      </c>
      <c r="D1052" t="s">
        <v>10</v>
      </c>
      <c r="E1052">
        <f t="shared" si="289"/>
        <v>362</v>
      </c>
      <c r="F1052">
        <f t="shared" si="282"/>
        <v>85.793999999999997</v>
      </c>
    </row>
    <row r="1053" spans="1:6" x14ac:dyDescent="0.25">
      <c r="A1053" t="str">
        <f t="shared" si="284"/>
        <v>Randolph Tan</v>
      </c>
      <c r="C1053">
        <v>2.5000000000000001E-2</v>
      </c>
      <c r="D1053" t="s">
        <v>80</v>
      </c>
      <c r="E1053">
        <f t="shared" si="289"/>
        <v>362</v>
      </c>
      <c r="F1053">
        <f t="shared" si="282"/>
        <v>9.0500000000000007</v>
      </c>
    </row>
    <row r="1054" spans="1:6" x14ac:dyDescent="0.25">
      <c r="A1054" t="str">
        <f t="shared" si="284"/>
        <v>Randolph Tan</v>
      </c>
      <c r="C1054">
        <v>0.627</v>
      </c>
      <c r="D1054" t="s">
        <v>165</v>
      </c>
      <c r="E1054">
        <f t="shared" si="289"/>
        <v>362</v>
      </c>
      <c r="F1054">
        <f t="shared" si="282"/>
        <v>226.97399999999999</v>
      </c>
    </row>
    <row r="1055" spans="1:6" x14ac:dyDescent="0.25">
      <c r="A1055" t="str">
        <f t="shared" si="284"/>
        <v>Randolph Tan</v>
      </c>
      <c r="C1055">
        <v>0.11</v>
      </c>
      <c r="D1055" t="s">
        <v>14</v>
      </c>
      <c r="E1055">
        <f t="shared" si="289"/>
        <v>362</v>
      </c>
      <c r="F1055">
        <f t="shared" si="282"/>
        <v>39.82</v>
      </c>
    </row>
    <row r="1056" spans="1:6" x14ac:dyDescent="0.25">
      <c r="A1056" t="str">
        <f t="shared" si="284"/>
        <v>Randolph Tan</v>
      </c>
      <c r="E1056">
        <f t="shared" si="289"/>
        <v>362</v>
      </c>
      <c r="F1056">
        <f t="shared" si="282"/>
        <v>0</v>
      </c>
    </row>
    <row r="1057" spans="1:6" x14ac:dyDescent="0.25">
      <c r="A1057" t="str">
        <f t="shared" si="284"/>
        <v>Randolph Tan</v>
      </c>
      <c r="B1057" t="s">
        <v>334</v>
      </c>
      <c r="E1057">
        <v>34</v>
      </c>
      <c r="F1057">
        <f t="shared" si="282"/>
        <v>0</v>
      </c>
    </row>
    <row r="1058" spans="1:6" x14ac:dyDescent="0.25">
      <c r="A1058" t="str">
        <f t="shared" si="284"/>
        <v>Randolph Tan</v>
      </c>
      <c r="E1058">
        <f t="shared" ref="E1058:E1062" si="290">E1057</f>
        <v>34</v>
      </c>
      <c r="F1058">
        <f t="shared" si="282"/>
        <v>0</v>
      </c>
    </row>
    <row r="1059" spans="1:6" x14ac:dyDescent="0.25">
      <c r="A1059" t="str">
        <f t="shared" si="284"/>
        <v>Randolph Tan</v>
      </c>
      <c r="C1059">
        <v>7.3999999999999996E-2</v>
      </c>
      <c r="D1059" t="s">
        <v>20</v>
      </c>
      <c r="E1059">
        <f t="shared" si="290"/>
        <v>34</v>
      </c>
      <c r="F1059">
        <f t="shared" si="282"/>
        <v>2.516</v>
      </c>
    </row>
    <row r="1060" spans="1:6" x14ac:dyDescent="0.25">
      <c r="A1060" t="str">
        <f t="shared" si="284"/>
        <v>Randolph Tan</v>
      </c>
      <c r="C1060">
        <v>0.26500000000000001</v>
      </c>
      <c r="D1060" t="s">
        <v>335</v>
      </c>
      <c r="E1060">
        <f t="shared" si="290"/>
        <v>34</v>
      </c>
      <c r="F1060">
        <f t="shared" si="282"/>
        <v>9.01</v>
      </c>
    </row>
    <row r="1061" spans="1:6" x14ac:dyDescent="0.25">
      <c r="A1061" t="str">
        <f t="shared" si="284"/>
        <v>Randolph Tan</v>
      </c>
      <c r="C1061">
        <v>0.66</v>
      </c>
      <c r="D1061" t="s">
        <v>327</v>
      </c>
      <c r="E1061">
        <f t="shared" si="290"/>
        <v>34</v>
      </c>
      <c r="F1061">
        <f t="shared" si="282"/>
        <v>22.44</v>
      </c>
    </row>
    <row r="1062" spans="1:6" x14ac:dyDescent="0.25">
      <c r="A1062" t="str">
        <f t="shared" ref="A1062:A1090" si="291">A1061</f>
        <v>Randolph Tan</v>
      </c>
      <c r="E1062">
        <f t="shared" si="290"/>
        <v>34</v>
      </c>
      <c r="F1062">
        <f t="shared" si="282"/>
        <v>0</v>
      </c>
    </row>
    <row r="1063" spans="1:6" x14ac:dyDescent="0.25">
      <c r="A1063" t="str">
        <f t="shared" si="291"/>
        <v>Randolph Tan</v>
      </c>
      <c r="B1063" t="s">
        <v>336</v>
      </c>
      <c r="E1063">
        <v>203</v>
      </c>
      <c r="F1063">
        <f t="shared" si="282"/>
        <v>0</v>
      </c>
    </row>
    <row r="1064" spans="1:6" x14ac:dyDescent="0.25">
      <c r="A1064" t="str">
        <f t="shared" si="291"/>
        <v>Randolph Tan</v>
      </c>
      <c r="E1064">
        <f t="shared" ref="E1064:E1068" si="292">E1063</f>
        <v>203</v>
      </c>
      <c r="F1064">
        <f t="shared" si="282"/>
        <v>0</v>
      </c>
    </row>
    <row r="1065" spans="1:6" x14ac:dyDescent="0.25">
      <c r="A1065" t="str">
        <f t="shared" si="291"/>
        <v>Randolph Tan</v>
      </c>
      <c r="C1065">
        <v>0.95699999999999996</v>
      </c>
      <c r="D1065" t="s">
        <v>10</v>
      </c>
      <c r="E1065">
        <f t="shared" si="292"/>
        <v>203</v>
      </c>
      <c r="F1065">
        <f t="shared" si="282"/>
        <v>194.27099999999999</v>
      </c>
    </row>
    <row r="1066" spans="1:6" x14ac:dyDescent="0.25">
      <c r="A1066" t="str">
        <f t="shared" si="291"/>
        <v>Randolph Tan</v>
      </c>
      <c r="C1066">
        <v>0.01</v>
      </c>
      <c r="D1066" t="s">
        <v>337</v>
      </c>
      <c r="E1066">
        <f t="shared" si="292"/>
        <v>203</v>
      </c>
      <c r="F1066">
        <f t="shared" si="282"/>
        <v>2.0300000000000002</v>
      </c>
    </row>
    <row r="1067" spans="1:6" x14ac:dyDescent="0.25">
      <c r="A1067" t="str">
        <f t="shared" si="291"/>
        <v>Randolph Tan</v>
      </c>
      <c r="C1067">
        <v>3.2000000000000001E-2</v>
      </c>
      <c r="D1067" t="s">
        <v>14</v>
      </c>
      <c r="E1067">
        <f t="shared" si="292"/>
        <v>203</v>
      </c>
      <c r="F1067">
        <f t="shared" si="282"/>
        <v>6.4960000000000004</v>
      </c>
    </row>
    <row r="1068" spans="1:6" x14ac:dyDescent="0.25">
      <c r="A1068" t="str">
        <f t="shared" si="291"/>
        <v>Randolph Tan</v>
      </c>
      <c r="E1068">
        <f t="shared" si="292"/>
        <v>203</v>
      </c>
      <c r="F1068">
        <f t="shared" si="282"/>
        <v>0</v>
      </c>
    </row>
    <row r="1069" spans="1:6" x14ac:dyDescent="0.25">
      <c r="A1069" t="str">
        <f t="shared" si="291"/>
        <v>Randolph Tan</v>
      </c>
      <c r="B1069" t="s">
        <v>338</v>
      </c>
      <c r="E1069">
        <v>14</v>
      </c>
      <c r="F1069">
        <f t="shared" si="282"/>
        <v>0</v>
      </c>
    </row>
    <row r="1070" spans="1:6" x14ac:dyDescent="0.25">
      <c r="A1070" t="str">
        <f t="shared" si="291"/>
        <v>Randolph Tan</v>
      </c>
      <c r="E1070">
        <f t="shared" ref="E1070:E1072" si="293">E1069</f>
        <v>14</v>
      </c>
      <c r="F1070">
        <f t="shared" si="282"/>
        <v>0</v>
      </c>
    </row>
    <row r="1071" spans="1:6" x14ac:dyDescent="0.25">
      <c r="A1071" t="str">
        <f t="shared" si="291"/>
        <v>Randolph Tan</v>
      </c>
      <c r="C1071">
        <v>1</v>
      </c>
      <c r="D1071" t="s">
        <v>84</v>
      </c>
      <c r="E1071">
        <f t="shared" si="293"/>
        <v>14</v>
      </c>
      <c r="F1071">
        <f t="shared" si="282"/>
        <v>14</v>
      </c>
    </row>
    <row r="1072" spans="1:6" x14ac:dyDescent="0.25">
      <c r="A1072" t="str">
        <f t="shared" si="291"/>
        <v>Randolph Tan</v>
      </c>
      <c r="E1072">
        <f t="shared" si="293"/>
        <v>14</v>
      </c>
      <c r="F1072">
        <f t="shared" si="282"/>
        <v>0</v>
      </c>
    </row>
    <row r="1073" spans="1:6" x14ac:dyDescent="0.25">
      <c r="A1073" t="str">
        <f t="shared" si="291"/>
        <v>Randolph Tan</v>
      </c>
      <c r="B1073" t="s">
        <v>339</v>
      </c>
      <c r="E1073">
        <v>76</v>
      </c>
      <c r="F1073">
        <f t="shared" si="282"/>
        <v>0</v>
      </c>
    </row>
    <row r="1074" spans="1:6" x14ac:dyDescent="0.25">
      <c r="A1074" t="str">
        <f t="shared" si="291"/>
        <v>Randolph Tan</v>
      </c>
      <c r="E1074">
        <f t="shared" ref="E1074:E1077" si="294">E1073</f>
        <v>76</v>
      </c>
      <c r="F1074">
        <f t="shared" si="282"/>
        <v>0</v>
      </c>
    </row>
    <row r="1075" spans="1:6" x14ac:dyDescent="0.25">
      <c r="A1075" t="str">
        <f t="shared" si="291"/>
        <v>Randolph Tan</v>
      </c>
      <c r="C1075">
        <v>0.83</v>
      </c>
      <c r="D1075" t="s">
        <v>10</v>
      </c>
      <c r="E1075">
        <f t="shared" si="294"/>
        <v>76</v>
      </c>
      <c r="F1075">
        <f t="shared" si="282"/>
        <v>63.08</v>
      </c>
    </row>
    <row r="1076" spans="1:6" x14ac:dyDescent="0.25">
      <c r="A1076" t="str">
        <f t="shared" si="291"/>
        <v>Randolph Tan</v>
      </c>
      <c r="C1076">
        <v>0.16900000000000001</v>
      </c>
      <c r="D1076" t="s">
        <v>26</v>
      </c>
      <c r="E1076">
        <f t="shared" si="294"/>
        <v>76</v>
      </c>
      <c r="F1076">
        <f t="shared" si="282"/>
        <v>12.844000000000001</v>
      </c>
    </row>
    <row r="1077" spans="1:6" x14ac:dyDescent="0.25">
      <c r="A1077" t="str">
        <f t="shared" si="291"/>
        <v>Randolph Tan</v>
      </c>
      <c r="E1077">
        <f t="shared" si="294"/>
        <v>76</v>
      </c>
      <c r="F1077">
        <f t="shared" si="282"/>
        <v>0</v>
      </c>
    </row>
    <row r="1078" spans="1:6" x14ac:dyDescent="0.25">
      <c r="A1078" t="str">
        <f t="shared" si="291"/>
        <v>Randolph Tan</v>
      </c>
      <c r="B1078" t="s">
        <v>340</v>
      </c>
      <c r="E1078">
        <v>19437</v>
      </c>
      <c r="F1078">
        <f t="shared" si="282"/>
        <v>0</v>
      </c>
    </row>
    <row r="1079" spans="1:6" x14ac:dyDescent="0.25">
      <c r="A1079" t="str">
        <f t="shared" si="291"/>
        <v>Randolph Tan</v>
      </c>
      <c r="E1079">
        <f t="shared" ref="E1079:E1082" si="295">E1078</f>
        <v>19437</v>
      </c>
      <c r="F1079">
        <f t="shared" si="282"/>
        <v>0</v>
      </c>
    </row>
    <row r="1080" spans="1:6" x14ac:dyDescent="0.25">
      <c r="A1080" t="str">
        <f t="shared" si="291"/>
        <v>Randolph Tan</v>
      </c>
      <c r="C1080">
        <v>0</v>
      </c>
      <c r="D1080" t="s">
        <v>20</v>
      </c>
      <c r="E1080">
        <f t="shared" si="295"/>
        <v>19437</v>
      </c>
      <c r="F1080">
        <f t="shared" si="282"/>
        <v>0</v>
      </c>
    </row>
    <row r="1081" spans="1:6" x14ac:dyDescent="0.25">
      <c r="A1081" t="str">
        <f t="shared" si="291"/>
        <v>Randolph Tan</v>
      </c>
      <c r="C1081">
        <v>0.999</v>
      </c>
      <c r="D1081" t="s">
        <v>25</v>
      </c>
      <c r="E1081">
        <f t="shared" si="295"/>
        <v>19437</v>
      </c>
      <c r="F1081">
        <f t="shared" si="282"/>
        <v>19417.562999999998</v>
      </c>
    </row>
    <row r="1082" spans="1:6" x14ac:dyDescent="0.25">
      <c r="A1082" t="str">
        <f t="shared" si="291"/>
        <v>Randolph Tan</v>
      </c>
      <c r="E1082">
        <f t="shared" si="295"/>
        <v>19437</v>
      </c>
      <c r="F1082">
        <f t="shared" si="282"/>
        <v>0</v>
      </c>
    </row>
    <row r="1083" spans="1:6" x14ac:dyDescent="0.25">
      <c r="A1083" t="str">
        <f t="shared" si="291"/>
        <v>Randolph Tan</v>
      </c>
      <c r="B1083" t="s">
        <v>341</v>
      </c>
      <c r="E1083">
        <v>128</v>
      </c>
      <c r="F1083">
        <f t="shared" si="282"/>
        <v>0</v>
      </c>
    </row>
    <row r="1084" spans="1:6" x14ac:dyDescent="0.25">
      <c r="A1084" t="str">
        <f t="shared" si="291"/>
        <v>Randolph Tan</v>
      </c>
      <c r="E1084">
        <f t="shared" ref="E1084:E1087" si="296">E1083</f>
        <v>128</v>
      </c>
      <c r="F1084">
        <f t="shared" si="282"/>
        <v>0</v>
      </c>
    </row>
    <row r="1085" spans="1:6" x14ac:dyDescent="0.25">
      <c r="A1085" t="str">
        <f t="shared" si="291"/>
        <v>Randolph Tan</v>
      </c>
      <c r="C1085">
        <v>0.42099999999999999</v>
      </c>
      <c r="D1085" t="s">
        <v>84</v>
      </c>
      <c r="E1085">
        <f t="shared" si="296"/>
        <v>128</v>
      </c>
      <c r="F1085">
        <f t="shared" si="282"/>
        <v>53.887999999999998</v>
      </c>
    </row>
    <row r="1086" spans="1:6" x14ac:dyDescent="0.25">
      <c r="A1086" t="str">
        <f t="shared" si="291"/>
        <v>Randolph Tan</v>
      </c>
      <c r="C1086">
        <v>0.57799999999999996</v>
      </c>
      <c r="D1086" t="s">
        <v>25</v>
      </c>
      <c r="E1086">
        <f t="shared" si="296"/>
        <v>128</v>
      </c>
      <c r="F1086">
        <f t="shared" si="282"/>
        <v>73.983999999999995</v>
      </c>
    </row>
    <row r="1087" spans="1:6" x14ac:dyDescent="0.25">
      <c r="A1087" t="str">
        <f t="shared" si="291"/>
        <v>Randolph Tan</v>
      </c>
      <c r="E1087">
        <f t="shared" si="296"/>
        <v>128</v>
      </c>
      <c r="F1087">
        <f t="shared" si="282"/>
        <v>0</v>
      </c>
    </row>
    <row r="1088" spans="1:6" x14ac:dyDescent="0.25">
      <c r="A1088" t="str">
        <f t="shared" si="291"/>
        <v>Randolph Tan</v>
      </c>
      <c r="B1088" t="s">
        <v>342</v>
      </c>
      <c r="E1088">
        <v>6</v>
      </c>
      <c r="F1088">
        <f t="shared" si="282"/>
        <v>0</v>
      </c>
    </row>
    <row r="1089" spans="1:6" x14ac:dyDescent="0.25">
      <c r="A1089" t="str">
        <f t="shared" si="291"/>
        <v>Randolph Tan</v>
      </c>
      <c r="E1089">
        <f t="shared" ref="E1089:E1091" si="297">E1088</f>
        <v>6</v>
      </c>
      <c r="F1089">
        <f t="shared" si="282"/>
        <v>0</v>
      </c>
    </row>
    <row r="1090" spans="1:6" x14ac:dyDescent="0.25">
      <c r="A1090" t="str">
        <f t="shared" si="291"/>
        <v>Randolph Tan</v>
      </c>
      <c r="C1090">
        <v>1</v>
      </c>
      <c r="D1090" t="s">
        <v>20</v>
      </c>
      <c r="E1090">
        <f t="shared" si="297"/>
        <v>6</v>
      </c>
      <c r="F1090">
        <f t="shared" si="282"/>
        <v>6</v>
      </c>
    </row>
    <row r="1091" spans="1:6" x14ac:dyDescent="0.25">
      <c r="A1091" t="s">
        <v>469</v>
      </c>
      <c r="E1091">
        <f t="shared" si="297"/>
        <v>6</v>
      </c>
      <c r="F1091">
        <f t="shared" ref="F1091:F1154" si="298">E1091*C1091</f>
        <v>0</v>
      </c>
    </row>
    <row r="1092" spans="1:6" x14ac:dyDescent="0.25">
      <c r="A1092" t="str">
        <f t="shared" ref="A1092:A1095" si="299">A1091</f>
        <v>Sam Kleinman</v>
      </c>
      <c r="B1092" t="s">
        <v>345</v>
      </c>
      <c r="E1092">
        <v>8</v>
      </c>
      <c r="F1092">
        <f t="shared" si="298"/>
        <v>0</v>
      </c>
    </row>
    <row r="1093" spans="1:6" x14ac:dyDescent="0.25">
      <c r="A1093" t="str">
        <f t="shared" si="299"/>
        <v>Sam Kleinman</v>
      </c>
      <c r="E1093">
        <f t="shared" ref="E1093:E1096" si="300">E1092</f>
        <v>8</v>
      </c>
      <c r="F1093">
        <f t="shared" si="298"/>
        <v>0</v>
      </c>
    </row>
    <row r="1094" spans="1:6" x14ac:dyDescent="0.25">
      <c r="A1094" t="str">
        <f t="shared" si="299"/>
        <v>Sam Kleinman</v>
      </c>
      <c r="C1094">
        <v>0.42699999999999999</v>
      </c>
      <c r="D1094" t="s">
        <v>36</v>
      </c>
      <c r="E1094">
        <f t="shared" si="300"/>
        <v>8</v>
      </c>
      <c r="F1094">
        <f t="shared" si="298"/>
        <v>3.4159999999999999</v>
      </c>
    </row>
    <row r="1095" spans="1:6" x14ac:dyDescent="0.25">
      <c r="A1095" t="str">
        <f t="shared" si="299"/>
        <v>Sam Kleinman</v>
      </c>
      <c r="C1095">
        <v>0.57199999999999995</v>
      </c>
      <c r="D1095" t="s">
        <v>117</v>
      </c>
      <c r="E1095">
        <f t="shared" si="300"/>
        <v>8</v>
      </c>
      <c r="F1095">
        <f t="shared" si="298"/>
        <v>4.5759999999999996</v>
      </c>
    </row>
    <row r="1096" spans="1:6" x14ac:dyDescent="0.25">
      <c r="A1096" t="s">
        <v>470</v>
      </c>
      <c r="E1096">
        <f t="shared" si="300"/>
        <v>8</v>
      </c>
      <c r="F1096">
        <f t="shared" si="298"/>
        <v>0</v>
      </c>
    </row>
    <row r="1097" spans="1:6" x14ac:dyDescent="0.25">
      <c r="A1097" t="str">
        <f t="shared" ref="A1097:A1099" si="301">A1096</f>
        <v>Samantha Ritter</v>
      </c>
      <c r="B1097" t="s">
        <v>348</v>
      </c>
      <c r="E1097">
        <v>5</v>
      </c>
      <c r="F1097">
        <f t="shared" si="298"/>
        <v>0</v>
      </c>
    </row>
    <row r="1098" spans="1:6" x14ac:dyDescent="0.25">
      <c r="A1098" t="str">
        <f t="shared" si="301"/>
        <v>Samantha Ritter</v>
      </c>
      <c r="E1098">
        <f t="shared" ref="E1098:E1100" si="302">E1097</f>
        <v>5</v>
      </c>
      <c r="F1098">
        <f t="shared" si="298"/>
        <v>0</v>
      </c>
    </row>
    <row r="1099" spans="1:6" x14ac:dyDescent="0.25">
      <c r="A1099" t="str">
        <f t="shared" si="301"/>
        <v>Samantha Ritter</v>
      </c>
      <c r="C1099">
        <v>1</v>
      </c>
      <c r="D1099" t="s">
        <v>38</v>
      </c>
      <c r="E1099">
        <f t="shared" si="302"/>
        <v>5</v>
      </c>
      <c r="F1099">
        <f t="shared" si="298"/>
        <v>5</v>
      </c>
    </row>
    <row r="1100" spans="1:6" x14ac:dyDescent="0.25">
      <c r="A1100" t="s">
        <v>471</v>
      </c>
      <c r="E1100">
        <f t="shared" si="302"/>
        <v>5</v>
      </c>
      <c r="F1100">
        <f t="shared" si="298"/>
        <v>0</v>
      </c>
    </row>
    <row r="1101" spans="1:6" x14ac:dyDescent="0.25">
      <c r="A1101" t="str">
        <f t="shared" ref="A1101:A1132" si="303">A1100</f>
        <v>Scott Hernandez</v>
      </c>
      <c r="B1101" t="s">
        <v>351</v>
      </c>
      <c r="E1101">
        <v>6</v>
      </c>
      <c r="F1101">
        <f t="shared" si="298"/>
        <v>0</v>
      </c>
    </row>
    <row r="1102" spans="1:6" x14ac:dyDescent="0.25">
      <c r="A1102" t="str">
        <f t="shared" si="303"/>
        <v>Scott Hernandez</v>
      </c>
      <c r="E1102">
        <f t="shared" ref="E1102:E1104" si="304">E1101</f>
        <v>6</v>
      </c>
      <c r="F1102">
        <f t="shared" si="298"/>
        <v>0</v>
      </c>
    </row>
    <row r="1103" spans="1:6" x14ac:dyDescent="0.25">
      <c r="A1103" t="str">
        <f t="shared" si="303"/>
        <v>Scott Hernandez</v>
      </c>
      <c r="C1103">
        <v>1</v>
      </c>
      <c r="D1103" t="s">
        <v>20</v>
      </c>
      <c r="E1103">
        <f t="shared" si="304"/>
        <v>6</v>
      </c>
      <c r="F1103">
        <f t="shared" si="298"/>
        <v>6</v>
      </c>
    </row>
    <row r="1104" spans="1:6" x14ac:dyDescent="0.25">
      <c r="A1104" t="str">
        <f t="shared" si="303"/>
        <v>Scott Hernandez</v>
      </c>
      <c r="E1104">
        <f t="shared" si="304"/>
        <v>6</v>
      </c>
      <c r="F1104">
        <f t="shared" si="298"/>
        <v>0</v>
      </c>
    </row>
    <row r="1105" spans="1:6" x14ac:dyDescent="0.25">
      <c r="A1105" t="str">
        <f t="shared" si="303"/>
        <v>Scott Hernandez</v>
      </c>
      <c r="B1105" t="s">
        <v>352</v>
      </c>
      <c r="E1105">
        <v>12</v>
      </c>
      <c r="F1105">
        <f t="shared" si="298"/>
        <v>0</v>
      </c>
    </row>
    <row r="1106" spans="1:6" x14ac:dyDescent="0.25">
      <c r="A1106" t="str">
        <f t="shared" si="303"/>
        <v>Scott Hernandez</v>
      </c>
      <c r="E1106">
        <f t="shared" ref="E1106:E1109" si="305">E1105</f>
        <v>12</v>
      </c>
      <c r="F1106">
        <f t="shared" si="298"/>
        <v>0</v>
      </c>
    </row>
    <row r="1107" spans="1:6" x14ac:dyDescent="0.25">
      <c r="A1107" t="str">
        <f t="shared" si="303"/>
        <v>Scott Hernandez</v>
      </c>
      <c r="C1107">
        <v>0.88800000000000001</v>
      </c>
      <c r="D1107" t="s">
        <v>10</v>
      </c>
      <c r="E1107">
        <f t="shared" si="305"/>
        <v>12</v>
      </c>
      <c r="F1107">
        <f t="shared" si="298"/>
        <v>10.656000000000001</v>
      </c>
    </row>
    <row r="1108" spans="1:6" x14ac:dyDescent="0.25">
      <c r="A1108" t="str">
        <f t="shared" si="303"/>
        <v>Scott Hernandez</v>
      </c>
      <c r="C1108">
        <v>0.111</v>
      </c>
      <c r="D1108" t="s">
        <v>14</v>
      </c>
      <c r="E1108">
        <f t="shared" si="305"/>
        <v>12</v>
      </c>
      <c r="F1108">
        <f t="shared" si="298"/>
        <v>1.3320000000000001</v>
      </c>
    </row>
    <row r="1109" spans="1:6" x14ac:dyDescent="0.25">
      <c r="A1109" t="str">
        <f t="shared" si="303"/>
        <v>Scott Hernandez</v>
      </c>
      <c r="E1109">
        <f t="shared" si="305"/>
        <v>12</v>
      </c>
      <c r="F1109">
        <f t="shared" si="298"/>
        <v>0</v>
      </c>
    </row>
    <row r="1110" spans="1:6" x14ac:dyDescent="0.25">
      <c r="A1110" t="str">
        <f t="shared" si="303"/>
        <v>Scott Hernandez</v>
      </c>
      <c r="B1110" t="s">
        <v>353</v>
      </c>
      <c r="E1110">
        <v>7</v>
      </c>
      <c r="F1110">
        <f t="shared" si="298"/>
        <v>0</v>
      </c>
    </row>
    <row r="1111" spans="1:6" x14ac:dyDescent="0.25">
      <c r="A1111" t="str">
        <f t="shared" si="303"/>
        <v>Scott Hernandez</v>
      </c>
      <c r="E1111">
        <f t="shared" ref="E1111:E1113" si="306">E1110</f>
        <v>7</v>
      </c>
      <c r="F1111">
        <f t="shared" si="298"/>
        <v>0</v>
      </c>
    </row>
    <row r="1112" spans="1:6" x14ac:dyDescent="0.25">
      <c r="A1112" t="str">
        <f t="shared" si="303"/>
        <v>Scott Hernandez</v>
      </c>
      <c r="C1112">
        <v>0.79800000000000004</v>
      </c>
      <c r="D1112" t="s">
        <v>20</v>
      </c>
      <c r="E1112">
        <f t="shared" si="306"/>
        <v>7</v>
      </c>
      <c r="F1112">
        <f t="shared" si="298"/>
        <v>5.5860000000000003</v>
      </c>
    </row>
    <row r="1113" spans="1:6" x14ac:dyDescent="0.25">
      <c r="A1113" t="str">
        <f t="shared" si="303"/>
        <v>Scott Hernandez</v>
      </c>
      <c r="E1113">
        <f t="shared" si="306"/>
        <v>7</v>
      </c>
      <c r="F1113">
        <f t="shared" si="298"/>
        <v>0</v>
      </c>
    </row>
    <row r="1114" spans="1:6" x14ac:dyDescent="0.25">
      <c r="A1114" t="str">
        <f t="shared" si="303"/>
        <v>Scott Hernandez</v>
      </c>
      <c r="B1114" t="s">
        <v>354</v>
      </c>
      <c r="E1114">
        <v>31731</v>
      </c>
      <c r="F1114">
        <f t="shared" si="298"/>
        <v>0</v>
      </c>
    </row>
    <row r="1115" spans="1:6" x14ac:dyDescent="0.25">
      <c r="A1115" t="str">
        <f t="shared" si="303"/>
        <v>Scott Hernandez</v>
      </c>
      <c r="E1115">
        <f t="shared" ref="E1115:E1118" si="307">E1114</f>
        <v>31731</v>
      </c>
      <c r="F1115">
        <f t="shared" si="298"/>
        <v>0</v>
      </c>
    </row>
    <row r="1116" spans="1:6" x14ac:dyDescent="0.25">
      <c r="A1116" t="str">
        <f t="shared" si="303"/>
        <v>Scott Hernandez</v>
      </c>
      <c r="C1116">
        <v>0</v>
      </c>
      <c r="D1116" t="s">
        <v>355</v>
      </c>
      <c r="E1116">
        <f t="shared" si="307"/>
        <v>31731</v>
      </c>
      <c r="F1116">
        <f t="shared" si="298"/>
        <v>0</v>
      </c>
    </row>
    <row r="1117" spans="1:6" x14ac:dyDescent="0.25">
      <c r="A1117" t="str">
        <f t="shared" si="303"/>
        <v>Scott Hernandez</v>
      </c>
      <c r="C1117">
        <v>0.999</v>
      </c>
      <c r="D1117" t="s">
        <v>25</v>
      </c>
      <c r="E1117">
        <f t="shared" si="307"/>
        <v>31731</v>
      </c>
      <c r="F1117">
        <f t="shared" si="298"/>
        <v>31699.269</v>
      </c>
    </row>
    <row r="1118" spans="1:6" x14ac:dyDescent="0.25">
      <c r="A1118" t="str">
        <f t="shared" si="303"/>
        <v>Scott Hernandez</v>
      </c>
      <c r="E1118">
        <f t="shared" si="307"/>
        <v>31731</v>
      </c>
      <c r="F1118">
        <f t="shared" si="298"/>
        <v>0</v>
      </c>
    </row>
    <row r="1119" spans="1:6" x14ac:dyDescent="0.25">
      <c r="A1119" t="str">
        <f t="shared" si="303"/>
        <v>Scott Hernandez</v>
      </c>
      <c r="B1119" t="s">
        <v>356</v>
      </c>
      <c r="E1119">
        <v>571</v>
      </c>
      <c r="F1119">
        <f t="shared" si="298"/>
        <v>0</v>
      </c>
    </row>
    <row r="1120" spans="1:6" x14ac:dyDescent="0.25">
      <c r="A1120" t="str">
        <f t="shared" si="303"/>
        <v>Scott Hernandez</v>
      </c>
      <c r="E1120">
        <f t="shared" ref="E1120:E1126" si="308">E1119</f>
        <v>571</v>
      </c>
      <c r="F1120">
        <f t="shared" si="298"/>
        <v>0</v>
      </c>
    </row>
    <row r="1121" spans="1:6" x14ac:dyDescent="0.25">
      <c r="A1121" t="str">
        <f t="shared" si="303"/>
        <v>Scott Hernandez</v>
      </c>
      <c r="C1121">
        <v>8.7999999999999995E-2</v>
      </c>
      <c r="D1121" t="s">
        <v>20</v>
      </c>
      <c r="E1121">
        <f t="shared" si="308"/>
        <v>571</v>
      </c>
      <c r="F1121">
        <f t="shared" si="298"/>
        <v>50.247999999999998</v>
      </c>
    </row>
    <row r="1122" spans="1:6" x14ac:dyDescent="0.25">
      <c r="A1122" t="str">
        <f t="shared" si="303"/>
        <v>Scott Hernandez</v>
      </c>
      <c r="C1122">
        <v>6.0999999999999999E-2</v>
      </c>
      <c r="D1122" t="s">
        <v>10</v>
      </c>
      <c r="E1122">
        <f t="shared" si="308"/>
        <v>571</v>
      </c>
      <c r="F1122">
        <f t="shared" si="298"/>
        <v>34.830999999999996</v>
      </c>
    </row>
    <row r="1123" spans="1:6" x14ac:dyDescent="0.25">
      <c r="A1123" t="str">
        <f t="shared" si="303"/>
        <v>Scott Hernandez</v>
      </c>
      <c r="C1123">
        <v>0.41099999999999998</v>
      </c>
      <c r="D1123" t="s">
        <v>276</v>
      </c>
      <c r="E1123">
        <f t="shared" si="308"/>
        <v>571</v>
      </c>
      <c r="F1123">
        <f t="shared" si="298"/>
        <v>234.68099999999998</v>
      </c>
    </row>
    <row r="1124" spans="1:6" x14ac:dyDescent="0.25">
      <c r="A1124" t="str">
        <f t="shared" si="303"/>
        <v>Scott Hernandez</v>
      </c>
      <c r="C1124">
        <v>0.02</v>
      </c>
      <c r="D1124" t="s">
        <v>357</v>
      </c>
      <c r="E1124">
        <f t="shared" si="308"/>
        <v>571</v>
      </c>
      <c r="F1124">
        <f t="shared" si="298"/>
        <v>11.42</v>
      </c>
    </row>
    <row r="1125" spans="1:6" x14ac:dyDescent="0.25">
      <c r="A1125" t="str">
        <f t="shared" si="303"/>
        <v>Scott Hernandez</v>
      </c>
      <c r="C1125">
        <v>0.41699999999999998</v>
      </c>
      <c r="D1125" t="s">
        <v>14</v>
      </c>
      <c r="E1125">
        <f t="shared" si="308"/>
        <v>571</v>
      </c>
      <c r="F1125">
        <f t="shared" si="298"/>
        <v>238.107</v>
      </c>
    </row>
    <row r="1126" spans="1:6" x14ac:dyDescent="0.25">
      <c r="A1126" t="str">
        <f t="shared" si="303"/>
        <v>Scott Hernandez</v>
      </c>
      <c r="E1126">
        <f t="shared" si="308"/>
        <v>571</v>
      </c>
      <c r="F1126">
        <f t="shared" si="298"/>
        <v>0</v>
      </c>
    </row>
    <row r="1127" spans="1:6" x14ac:dyDescent="0.25">
      <c r="A1127" t="str">
        <f t="shared" si="303"/>
        <v>Scott Hernandez</v>
      </c>
      <c r="B1127" t="s">
        <v>358</v>
      </c>
      <c r="E1127">
        <v>168</v>
      </c>
      <c r="F1127">
        <f t="shared" si="298"/>
        <v>0</v>
      </c>
    </row>
    <row r="1128" spans="1:6" x14ac:dyDescent="0.25">
      <c r="A1128" t="str">
        <f t="shared" si="303"/>
        <v>Scott Hernandez</v>
      </c>
      <c r="E1128">
        <f t="shared" ref="E1128:E1132" si="309">E1127</f>
        <v>168</v>
      </c>
      <c r="F1128">
        <f t="shared" si="298"/>
        <v>0</v>
      </c>
    </row>
    <row r="1129" spans="1:6" x14ac:dyDescent="0.25">
      <c r="A1129" t="str">
        <f t="shared" si="303"/>
        <v>Scott Hernandez</v>
      </c>
      <c r="C1129">
        <v>0.76800000000000002</v>
      </c>
      <c r="D1129" t="s">
        <v>80</v>
      </c>
      <c r="E1129">
        <f t="shared" si="309"/>
        <v>168</v>
      </c>
      <c r="F1129">
        <f t="shared" si="298"/>
        <v>129.024</v>
      </c>
    </row>
    <row r="1130" spans="1:6" x14ac:dyDescent="0.25">
      <c r="A1130" t="str">
        <f t="shared" si="303"/>
        <v>Scott Hernandez</v>
      </c>
      <c r="C1130">
        <v>0.219</v>
      </c>
      <c r="D1130" t="s">
        <v>165</v>
      </c>
      <c r="E1130">
        <f t="shared" si="309"/>
        <v>168</v>
      </c>
      <c r="F1130">
        <f t="shared" si="298"/>
        <v>36.792000000000002</v>
      </c>
    </row>
    <row r="1131" spans="1:6" x14ac:dyDescent="0.25">
      <c r="A1131" t="str">
        <f t="shared" si="303"/>
        <v>Scott Hernandez</v>
      </c>
      <c r="C1131">
        <v>1.2E-2</v>
      </c>
      <c r="D1131" t="s">
        <v>14</v>
      </c>
      <c r="E1131">
        <f t="shared" si="309"/>
        <v>168</v>
      </c>
      <c r="F1131">
        <f t="shared" si="298"/>
        <v>2.016</v>
      </c>
    </row>
    <row r="1132" spans="1:6" x14ac:dyDescent="0.25">
      <c r="A1132" t="str">
        <f t="shared" si="303"/>
        <v>Scott Hernandez</v>
      </c>
      <c r="E1132">
        <f t="shared" si="309"/>
        <v>168</v>
      </c>
      <c r="F1132">
        <f t="shared" si="298"/>
        <v>0</v>
      </c>
    </row>
    <row r="1133" spans="1:6" x14ac:dyDescent="0.25">
      <c r="A1133" t="str">
        <f t="shared" ref="A1133:A1164" si="310">A1132</f>
        <v>Scott Hernandez</v>
      </c>
      <c r="B1133" t="s">
        <v>359</v>
      </c>
      <c r="E1133">
        <v>12</v>
      </c>
      <c r="F1133">
        <f t="shared" si="298"/>
        <v>0</v>
      </c>
    </row>
    <row r="1134" spans="1:6" x14ac:dyDescent="0.25">
      <c r="A1134" t="str">
        <f t="shared" si="310"/>
        <v>Scott Hernandez</v>
      </c>
      <c r="E1134">
        <f t="shared" ref="E1134:E1137" si="311">E1133</f>
        <v>12</v>
      </c>
      <c r="F1134">
        <f t="shared" si="298"/>
        <v>0</v>
      </c>
    </row>
    <row r="1135" spans="1:6" x14ac:dyDescent="0.25">
      <c r="A1135" t="str">
        <f t="shared" si="310"/>
        <v>Scott Hernandez</v>
      </c>
      <c r="C1135">
        <v>0.75900000000000001</v>
      </c>
      <c r="D1135" t="s">
        <v>10</v>
      </c>
      <c r="E1135">
        <f t="shared" si="311"/>
        <v>12</v>
      </c>
      <c r="F1135">
        <f t="shared" si="298"/>
        <v>9.1080000000000005</v>
      </c>
    </row>
    <row r="1136" spans="1:6" x14ac:dyDescent="0.25">
      <c r="A1136" t="str">
        <f t="shared" si="310"/>
        <v>Scott Hernandez</v>
      </c>
      <c r="C1136">
        <v>0.24</v>
      </c>
      <c r="D1136" t="s">
        <v>32</v>
      </c>
      <c r="E1136">
        <f t="shared" si="311"/>
        <v>12</v>
      </c>
      <c r="F1136">
        <f t="shared" si="298"/>
        <v>2.88</v>
      </c>
    </row>
    <row r="1137" spans="1:6" x14ac:dyDescent="0.25">
      <c r="A1137" t="str">
        <f t="shared" si="310"/>
        <v>Scott Hernandez</v>
      </c>
      <c r="E1137">
        <f t="shared" si="311"/>
        <v>12</v>
      </c>
      <c r="F1137">
        <f t="shared" si="298"/>
        <v>0</v>
      </c>
    </row>
    <row r="1138" spans="1:6" x14ac:dyDescent="0.25">
      <c r="A1138" t="str">
        <f t="shared" si="310"/>
        <v>Scott Hernandez</v>
      </c>
      <c r="B1138" t="s">
        <v>360</v>
      </c>
      <c r="E1138">
        <v>4</v>
      </c>
      <c r="F1138">
        <f t="shared" si="298"/>
        <v>0</v>
      </c>
    </row>
    <row r="1139" spans="1:6" x14ac:dyDescent="0.25">
      <c r="A1139" t="str">
        <f t="shared" si="310"/>
        <v>Scott Hernandez</v>
      </c>
      <c r="E1139">
        <f t="shared" ref="E1139:E1141" si="312">E1138</f>
        <v>4</v>
      </c>
      <c r="F1139">
        <f t="shared" si="298"/>
        <v>0</v>
      </c>
    </row>
    <row r="1140" spans="1:6" x14ac:dyDescent="0.25">
      <c r="A1140" t="str">
        <f t="shared" si="310"/>
        <v>Scott Hernandez</v>
      </c>
      <c r="C1140">
        <v>1</v>
      </c>
      <c r="D1140" t="s">
        <v>20</v>
      </c>
      <c r="E1140">
        <f t="shared" si="312"/>
        <v>4</v>
      </c>
      <c r="F1140">
        <f t="shared" si="298"/>
        <v>4</v>
      </c>
    </row>
    <row r="1141" spans="1:6" x14ac:dyDescent="0.25">
      <c r="A1141" t="str">
        <f t="shared" si="310"/>
        <v>Scott Hernandez</v>
      </c>
      <c r="E1141">
        <f t="shared" si="312"/>
        <v>4</v>
      </c>
      <c r="F1141">
        <f t="shared" si="298"/>
        <v>0</v>
      </c>
    </row>
    <row r="1142" spans="1:6" x14ac:dyDescent="0.25">
      <c r="A1142" t="str">
        <f t="shared" si="310"/>
        <v>Scott Hernandez</v>
      </c>
      <c r="B1142" t="s">
        <v>361</v>
      </c>
      <c r="E1142">
        <v>7</v>
      </c>
      <c r="F1142">
        <f t="shared" si="298"/>
        <v>0</v>
      </c>
    </row>
    <row r="1143" spans="1:6" x14ac:dyDescent="0.25">
      <c r="A1143" t="str">
        <f t="shared" si="310"/>
        <v>Scott Hernandez</v>
      </c>
      <c r="E1143">
        <f t="shared" ref="E1143:E1145" si="313">E1142</f>
        <v>7</v>
      </c>
      <c r="F1143">
        <f t="shared" si="298"/>
        <v>0</v>
      </c>
    </row>
    <row r="1144" spans="1:6" x14ac:dyDescent="0.25">
      <c r="A1144" t="str">
        <f t="shared" si="310"/>
        <v>Scott Hernandez</v>
      </c>
      <c r="C1144">
        <v>1</v>
      </c>
      <c r="D1144" t="s">
        <v>117</v>
      </c>
      <c r="E1144">
        <f t="shared" si="313"/>
        <v>7</v>
      </c>
      <c r="F1144">
        <f t="shared" si="298"/>
        <v>7</v>
      </c>
    </row>
    <row r="1145" spans="1:6" x14ac:dyDescent="0.25">
      <c r="A1145" t="str">
        <f t="shared" si="310"/>
        <v>Scott Hernandez</v>
      </c>
      <c r="E1145">
        <f t="shared" si="313"/>
        <v>7</v>
      </c>
      <c r="F1145">
        <f t="shared" si="298"/>
        <v>0</v>
      </c>
    </row>
    <row r="1146" spans="1:6" x14ac:dyDescent="0.25">
      <c r="A1146" t="str">
        <f t="shared" si="310"/>
        <v>Scott Hernandez</v>
      </c>
      <c r="B1146" t="s">
        <v>362</v>
      </c>
      <c r="E1146">
        <v>32</v>
      </c>
      <c r="F1146">
        <f t="shared" si="298"/>
        <v>0</v>
      </c>
    </row>
    <row r="1147" spans="1:6" x14ac:dyDescent="0.25">
      <c r="A1147" t="str">
        <f t="shared" si="310"/>
        <v>Scott Hernandez</v>
      </c>
      <c r="E1147">
        <f t="shared" ref="E1147:E1152" si="314">E1146</f>
        <v>32</v>
      </c>
      <c r="F1147">
        <f t="shared" si="298"/>
        <v>0</v>
      </c>
    </row>
    <row r="1148" spans="1:6" x14ac:dyDescent="0.25">
      <c r="A1148" t="str">
        <f t="shared" si="310"/>
        <v>Scott Hernandez</v>
      </c>
      <c r="C1148">
        <v>0.307</v>
      </c>
      <c r="D1148" t="s">
        <v>10</v>
      </c>
      <c r="E1148">
        <f t="shared" si="314"/>
        <v>32</v>
      </c>
      <c r="F1148">
        <f t="shared" si="298"/>
        <v>9.8239999999999998</v>
      </c>
    </row>
    <row r="1149" spans="1:6" x14ac:dyDescent="0.25">
      <c r="A1149" t="str">
        <f t="shared" si="310"/>
        <v>Scott Hernandez</v>
      </c>
      <c r="C1149">
        <v>9.7000000000000003E-2</v>
      </c>
      <c r="D1149" t="s">
        <v>32</v>
      </c>
      <c r="E1149">
        <f t="shared" si="314"/>
        <v>32</v>
      </c>
      <c r="F1149">
        <f t="shared" si="298"/>
        <v>3.1040000000000001</v>
      </c>
    </row>
    <row r="1150" spans="1:6" x14ac:dyDescent="0.25">
      <c r="A1150" t="str">
        <f t="shared" si="310"/>
        <v>Scott Hernandez</v>
      </c>
      <c r="C1150">
        <v>0.192</v>
      </c>
      <c r="D1150" t="s">
        <v>165</v>
      </c>
      <c r="E1150">
        <f t="shared" si="314"/>
        <v>32</v>
      </c>
      <c r="F1150">
        <f t="shared" si="298"/>
        <v>6.1440000000000001</v>
      </c>
    </row>
    <row r="1151" spans="1:6" x14ac:dyDescent="0.25">
      <c r="A1151" t="str">
        <f t="shared" si="310"/>
        <v>Scott Hernandez</v>
      </c>
      <c r="C1151">
        <v>0.40200000000000002</v>
      </c>
      <c r="D1151" t="s">
        <v>14</v>
      </c>
      <c r="E1151">
        <f t="shared" si="314"/>
        <v>32</v>
      </c>
      <c r="F1151">
        <f t="shared" si="298"/>
        <v>12.864000000000001</v>
      </c>
    </row>
    <row r="1152" spans="1:6" x14ac:dyDescent="0.25">
      <c r="A1152" t="str">
        <f t="shared" si="310"/>
        <v>Scott Hernandez</v>
      </c>
      <c r="E1152">
        <f t="shared" si="314"/>
        <v>32</v>
      </c>
      <c r="F1152">
        <f t="shared" si="298"/>
        <v>0</v>
      </c>
    </row>
    <row r="1153" spans="1:6" x14ac:dyDescent="0.25">
      <c r="A1153" t="str">
        <f t="shared" si="310"/>
        <v>Scott Hernandez</v>
      </c>
      <c r="B1153" t="s">
        <v>363</v>
      </c>
      <c r="E1153">
        <v>73</v>
      </c>
      <c r="F1153">
        <f t="shared" si="298"/>
        <v>0</v>
      </c>
    </row>
    <row r="1154" spans="1:6" x14ac:dyDescent="0.25">
      <c r="A1154" t="str">
        <f t="shared" si="310"/>
        <v>Scott Hernandez</v>
      </c>
      <c r="E1154">
        <f t="shared" ref="E1154:E1156" si="315">E1153</f>
        <v>73</v>
      </c>
      <c r="F1154">
        <f t="shared" si="298"/>
        <v>0</v>
      </c>
    </row>
    <row r="1155" spans="1:6" x14ac:dyDescent="0.25">
      <c r="A1155" t="str">
        <f t="shared" si="310"/>
        <v>Scott Hernandez</v>
      </c>
      <c r="C1155">
        <v>1</v>
      </c>
      <c r="D1155" t="s">
        <v>20</v>
      </c>
      <c r="E1155">
        <f t="shared" si="315"/>
        <v>73</v>
      </c>
      <c r="F1155">
        <f t="shared" ref="F1155:F1218" si="316">E1155*C1155</f>
        <v>73</v>
      </c>
    </row>
    <row r="1156" spans="1:6" x14ac:dyDescent="0.25">
      <c r="A1156" t="str">
        <f t="shared" si="310"/>
        <v>Scott Hernandez</v>
      </c>
      <c r="E1156">
        <f t="shared" si="315"/>
        <v>73</v>
      </c>
      <c r="F1156">
        <f t="shared" si="316"/>
        <v>0</v>
      </c>
    </row>
    <row r="1157" spans="1:6" x14ac:dyDescent="0.25">
      <c r="A1157" t="str">
        <f t="shared" si="310"/>
        <v>Scott Hernandez</v>
      </c>
      <c r="B1157" t="s">
        <v>364</v>
      </c>
      <c r="E1157">
        <v>9</v>
      </c>
      <c r="F1157">
        <f t="shared" si="316"/>
        <v>0</v>
      </c>
    </row>
    <row r="1158" spans="1:6" x14ac:dyDescent="0.25">
      <c r="A1158" t="str">
        <f t="shared" si="310"/>
        <v>Scott Hernandez</v>
      </c>
      <c r="E1158">
        <f t="shared" ref="E1158:E1160" si="317">E1157</f>
        <v>9</v>
      </c>
      <c r="F1158">
        <f t="shared" si="316"/>
        <v>0</v>
      </c>
    </row>
    <row r="1159" spans="1:6" x14ac:dyDescent="0.25">
      <c r="A1159" t="str">
        <f t="shared" si="310"/>
        <v>Scott Hernandez</v>
      </c>
      <c r="C1159">
        <v>1</v>
      </c>
      <c r="D1159" t="s">
        <v>10</v>
      </c>
      <c r="E1159">
        <f t="shared" si="317"/>
        <v>9</v>
      </c>
      <c r="F1159">
        <f t="shared" si="316"/>
        <v>9</v>
      </c>
    </row>
    <row r="1160" spans="1:6" x14ac:dyDescent="0.25">
      <c r="A1160" t="str">
        <f t="shared" si="310"/>
        <v>Scott Hernandez</v>
      </c>
      <c r="E1160">
        <f t="shared" si="317"/>
        <v>9</v>
      </c>
      <c r="F1160">
        <f t="shared" si="316"/>
        <v>0</v>
      </c>
    </row>
    <row r="1161" spans="1:6" x14ac:dyDescent="0.25">
      <c r="A1161" t="str">
        <f t="shared" si="310"/>
        <v>Scott Hernandez</v>
      </c>
      <c r="B1161" t="s">
        <v>365</v>
      </c>
      <c r="E1161">
        <v>64</v>
      </c>
      <c r="F1161">
        <f t="shared" si="316"/>
        <v>0</v>
      </c>
    </row>
    <row r="1162" spans="1:6" x14ac:dyDescent="0.25">
      <c r="A1162" t="str">
        <f t="shared" si="310"/>
        <v>Scott Hernandez</v>
      </c>
      <c r="E1162">
        <f t="shared" ref="E1162:E1165" si="318">E1161</f>
        <v>64</v>
      </c>
      <c r="F1162">
        <f t="shared" si="316"/>
        <v>0</v>
      </c>
    </row>
    <row r="1163" spans="1:6" x14ac:dyDescent="0.25">
      <c r="A1163" t="str">
        <f t="shared" si="310"/>
        <v>Scott Hernandez</v>
      </c>
      <c r="C1163">
        <v>0.46500000000000002</v>
      </c>
      <c r="D1163" t="s">
        <v>366</v>
      </c>
      <c r="E1163">
        <f t="shared" si="318"/>
        <v>64</v>
      </c>
      <c r="F1163">
        <f t="shared" si="316"/>
        <v>29.76</v>
      </c>
    </row>
    <row r="1164" spans="1:6" x14ac:dyDescent="0.25">
      <c r="A1164" t="str">
        <f t="shared" si="310"/>
        <v>Scott Hernandez</v>
      </c>
      <c r="C1164">
        <v>0.53400000000000003</v>
      </c>
      <c r="D1164" t="s">
        <v>26</v>
      </c>
      <c r="E1164">
        <f t="shared" si="318"/>
        <v>64</v>
      </c>
      <c r="F1164">
        <f t="shared" si="316"/>
        <v>34.176000000000002</v>
      </c>
    </row>
    <row r="1165" spans="1:6" x14ac:dyDescent="0.25">
      <c r="A1165" t="str">
        <f t="shared" ref="A1165:A1176" si="319">A1164</f>
        <v>Scott Hernandez</v>
      </c>
      <c r="E1165">
        <f t="shared" si="318"/>
        <v>64</v>
      </c>
      <c r="F1165">
        <f t="shared" si="316"/>
        <v>0</v>
      </c>
    </row>
    <row r="1166" spans="1:6" x14ac:dyDescent="0.25">
      <c r="A1166" t="str">
        <f t="shared" si="319"/>
        <v>Scott Hernandez</v>
      </c>
      <c r="B1166" t="s">
        <v>367</v>
      </c>
      <c r="E1166">
        <v>138</v>
      </c>
      <c r="F1166">
        <f t="shared" si="316"/>
        <v>0</v>
      </c>
    </row>
    <row r="1167" spans="1:6" x14ac:dyDescent="0.25">
      <c r="A1167" t="str">
        <f t="shared" si="319"/>
        <v>Scott Hernandez</v>
      </c>
      <c r="E1167">
        <f t="shared" ref="E1167:E1169" si="320">E1166</f>
        <v>138</v>
      </c>
      <c r="F1167">
        <f t="shared" si="316"/>
        <v>0</v>
      </c>
    </row>
    <row r="1168" spans="1:6" x14ac:dyDescent="0.25">
      <c r="A1168" t="str">
        <f t="shared" si="319"/>
        <v>Scott Hernandez</v>
      </c>
      <c r="C1168">
        <v>1</v>
      </c>
      <c r="D1168" t="s">
        <v>26</v>
      </c>
      <c r="E1168">
        <f t="shared" si="320"/>
        <v>138</v>
      </c>
      <c r="F1168">
        <f t="shared" si="316"/>
        <v>138</v>
      </c>
    </row>
    <row r="1169" spans="1:6" x14ac:dyDescent="0.25">
      <c r="A1169" t="str">
        <f t="shared" si="319"/>
        <v>Scott Hernandez</v>
      </c>
      <c r="E1169">
        <f t="shared" si="320"/>
        <v>138</v>
      </c>
      <c r="F1169">
        <f t="shared" si="316"/>
        <v>0</v>
      </c>
    </row>
    <row r="1170" spans="1:6" x14ac:dyDescent="0.25">
      <c r="A1170" t="str">
        <f t="shared" si="319"/>
        <v>Scott Hernandez</v>
      </c>
      <c r="B1170" t="s">
        <v>368</v>
      </c>
      <c r="E1170">
        <v>2</v>
      </c>
      <c r="F1170">
        <f t="shared" si="316"/>
        <v>0</v>
      </c>
    </row>
    <row r="1171" spans="1:6" x14ac:dyDescent="0.25">
      <c r="A1171" t="str">
        <f t="shared" si="319"/>
        <v>Scott Hernandez</v>
      </c>
      <c r="E1171">
        <f t="shared" ref="E1171:E1173" si="321">E1170</f>
        <v>2</v>
      </c>
      <c r="F1171">
        <f t="shared" si="316"/>
        <v>0</v>
      </c>
    </row>
    <row r="1172" spans="1:6" x14ac:dyDescent="0.25">
      <c r="A1172" t="str">
        <f t="shared" si="319"/>
        <v>Scott Hernandez</v>
      </c>
      <c r="C1172">
        <v>1</v>
      </c>
      <c r="D1172" t="s">
        <v>10</v>
      </c>
      <c r="E1172">
        <f t="shared" si="321"/>
        <v>2</v>
      </c>
      <c r="F1172">
        <f t="shared" si="316"/>
        <v>2</v>
      </c>
    </row>
    <row r="1173" spans="1:6" x14ac:dyDescent="0.25">
      <c r="A1173" t="str">
        <f t="shared" si="319"/>
        <v>Scott Hernandez</v>
      </c>
      <c r="E1173">
        <f t="shared" si="321"/>
        <v>2</v>
      </c>
      <c r="F1173">
        <f t="shared" si="316"/>
        <v>0</v>
      </c>
    </row>
    <row r="1174" spans="1:6" x14ac:dyDescent="0.25">
      <c r="A1174" t="str">
        <f t="shared" si="319"/>
        <v>Scott Hernandez</v>
      </c>
      <c r="B1174" t="s">
        <v>369</v>
      </c>
      <c r="E1174">
        <v>7</v>
      </c>
      <c r="F1174">
        <f t="shared" si="316"/>
        <v>0</v>
      </c>
    </row>
    <row r="1175" spans="1:6" x14ac:dyDescent="0.25">
      <c r="A1175" t="str">
        <f t="shared" si="319"/>
        <v>Scott Hernandez</v>
      </c>
      <c r="E1175">
        <f t="shared" ref="E1175:E1177" si="322">E1174</f>
        <v>7</v>
      </c>
      <c r="F1175">
        <f t="shared" si="316"/>
        <v>0</v>
      </c>
    </row>
    <row r="1176" spans="1:6" x14ac:dyDescent="0.25">
      <c r="A1176" t="str">
        <f t="shared" si="319"/>
        <v>Scott Hernandez</v>
      </c>
      <c r="C1176">
        <v>1</v>
      </c>
      <c r="D1176" t="s">
        <v>10</v>
      </c>
      <c r="E1176">
        <f t="shared" si="322"/>
        <v>7</v>
      </c>
      <c r="F1176">
        <f t="shared" si="316"/>
        <v>7</v>
      </c>
    </row>
    <row r="1177" spans="1:6" x14ac:dyDescent="0.25">
      <c r="A1177" t="s">
        <v>472</v>
      </c>
      <c r="E1177">
        <f t="shared" si="322"/>
        <v>7</v>
      </c>
      <c r="F1177">
        <f t="shared" si="316"/>
        <v>0</v>
      </c>
    </row>
    <row r="1178" spans="1:6" x14ac:dyDescent="0.25">
      <c r="A1178" t="str">
        <f t="shared" ref="A1178:A1209" si="323">A1177</f>
        <v>Shaun Verch</v>
      </c>
      <c r="B1178" t="s">
        <v>372</v>
      </c>
      <c r="E1178">
        <v>10</v>
      </c>
      <c r="F1178">
        <f t="shared" si="316"/>
        <v>0</v>
      </c>
    </row>
    <row r="1179" spans="1:6" x14ac:dyDescent="0.25">
      <c r="A1179" t="str">
        <f t="shared" si="323"/>
        <v>Shaun Verch</v>
      </c>
      <c r="E1179">
        <f t="shared" ref="E1179:E1181" si="324">E1178</f>
        <v>10</v>
      </c>
      <c r="F1179">
        <f t="shared" si="316"/>
        <v>0</v>
      </c>
    </row>
    <row r="1180" spans="1:6" x14ac:dyDescent="0.25">
      <c r="A1180" t="str">
        <f t="shared" si="323"/>
        <v>Shaun Verch</v>
      </c>
      <c r="C1180">
        <v>1</v>
      </c>
      <c r="D1180" t="s">
        <v>36</v>
      </c>
      <c r="E1180">
        <f t="shared" si="324"/>
        <v>10</v>
      </c>
      <c r="F1180">
        <f t="shared" si="316"/>
        <v>10</v>
      </c>
    </row>
    <row r="1181" spans="1:6" x14ac:dyDescent="0.25">
      <c r="A1181" t="str">
        <f t="shared" si="323"/>
        <v>Shaun Verch</v>
      </c>
      <c r="E1181">
        <f t="shared" si="324"/>
        <v>10</v>
      </c>
      <c r="F1181">
        <f t="shared" si="316"/>
        <v>0</v>
      </c>
    </row>
    <row r="1182" spans="1:6" x14ac:dyDescent="0.25">
      <c r="A1182" t="str">
        <f t="shared" si="323"/>
        <v>Shaun Verch</v>
      </c>
      <c r="B1182" t="s">
        <v>373</v>
      </c>
      <c r="E1182">
        <v>2</v>
      </c>
      <c r="F1182">
        <f t="shared" si="316"/>
        <v>0</v>
      </c>
    </row>
    <row r="1183" spans="1:6" x14ac:dyDescent="0.25">
      <c r="A1183" t="str">
        <f t="shared" si="323"/>
        <v>Shaun Verch</v>
      </c>
      <c r="E1183">
        <f t="shared" ref="E1183:E1185" si="325">E1182</f>
        <v>2</v>
      </c>
      <c r="F1183">
        <f t="shared" si="316"/>
        <v>0</v>
      </c>
    </row>
    <row r="1184" spans="1:6" x14ac:dyDescent="0.25">
      <c r="A1184" t="str">
        <f t="shared" si="323"/>
        <v>Shaun Verch</v>
      </c>
      <c r="C1184">
        <v>1</v>
      </c>
      <c r="D1184" t="s">
        <v>36</v>
      </c>
      <c r="E1184">
        <f t="shared" si="325"/>
        <v>2</v>
      </c>
      <c r="F1184">
        <f t="shared" si="316"/>
        <v>2</v>
      </c>
    </row>
    <row r="1185" spans="1:6" x14ac:dyDescent="0.25">
      <c r="A1185" t="str">
        <f t="shared" si="323"/>
        <v>Shaun Verch</v>
      </c>
      <c r="E1185">
        <f t="shared" si="325"/>
        <v>2</v>
      </c>
      <c r="F1185">
        <f t="shared" si="316"/>
        <v>0</v>
      </c>
    </row>
    <row r="1186" spans="1:6" x14ac:dyDescent="0.25">
      <c r="A1186" t="str">
        <f t="shared" si="323"/>
        <v>Shaun Verch</v>
      </c>
      <c r="B1186" t="s">
        <v>374</v>
      </c>
      <c r="E1186">
        <v>39</v>
      </c>
      <c r="F1186">
        <f t="shared" si="316"/>
        <v>0</v>
      </c>
    </row>
    <row r="1187" spans="1:6" x14ac:dyDescent="0.25">
      <c r="A1187" t="str">
        <f t="shared" si="323"/>
        <v>Shaun Verch</v>
      </c>
      <c r="E1187">
        <f t="shared" ref="E1187:E1191" si="326">E1186</f>
        <v>39</v>
      </c>
      <c r="F1187">
        <f t="shared" si="316"/>
        <v>0</v>
      </c>
    </row>
    <row r="1188" spans="1:6" x14ac:dyDescent="0.25">
      <c r="A1188" t="str">
        <f t="shared" si="323"/>
        <v>Shaun Verch</v>
      </c>
      <c r="C1188">
        <v>0.14599999999999999</v>
      </c>
      <c r="D1188" t="s">
        <v>323</v>
      </c>
      <c r="E1188">
        <f t="shared" si="326"/>
        <v>39</v>
      </c>
      <c r="F1188">
        <f t="shared" si="316"/>
        <v>5.694</v>
      </c>
    </row>
    <row r="1189" spans="1:6" x14ac:dyDescent="0.25">
      <c r="A1189" t="str">
        <f t="shared" si="323"/>
        <v>Shaun Verch</v>
      </c>
      <c r="C1189">
        <v>2.8000000000000001E-2</v>
      </c>
      <c r="D1189" t="s">
        <v>375</v>
      </c>
      <c r="E1189">
        <f t="shared" si="326"/>
        <v>39</v>
      </c>
      <c r="F1189">
        <f t="shared" si="316"/>
        <v>1.0920000000000001</v>
      </c>
    </row>
    <row r="1190" spans="1:6" x14ac:dyDescent="0.25">
      <c r="A1190" t="str">
        <f t="shared" si="323"/>
        <v>Shaun Verch</v>
      </c>
      <c r="C1190">
        <v>0.82399999999999995</v>
      </c>
      <c r="D1190" t="s">
        <v>36</v>
      </c>
      <c r="E1190">
        <f t="shared" si="326"/>
        <v>39</v>
      </c>
      <c r="F1190">
        <f t="shared" si="316"/>
        <v>32.135999999999996</v>
      </c>
    </row>
    <row r="1191" spans="1:6" x14ac:dyDescent="0.25">
      <c r="A1191" t="str">
        <f t="shared" si="323"/>
        <v>Shaun Verch</v>
      </c>
      <c r="E1191">
        <f t="shared" si="326"/>
        <v>39</v>
      </c>
      <c r="F1191">
        <f t="shared" si="316"/>
        <v>0</v>
      </c>
    </row>
    <row r="1192" spans="1:6" x14ac:dyDescent="0.25">
      <c r="A1192" t="str">
        <f t="shared" si="323"/>
        <v>Shaun Verch</v>
      </c>
      <c r="B1192" t="s">
        <v>376</v>
      </c>
      <c r="E1192">
        <v>98</v>
      </c>
      <c r="F1192">
        <f t="shared" si="316"/>
        <v>0</v>
      </c>
    </row>
    <row r="1193" spans="1:6" x14ac:dyDescent="0.25">
      <c r="A1193" t="str">
        <f t="shared" si="323"/>
        <v>Shaun Verch</v>
      </c>
      <c r="E1193">
        <f t="shared" ref="E1193:E1197" si="327">E1192</f>
        <v>98</v>
      </c>
      <c r="F1193">
        <f t="shared" si="316"/>
        <v>0</v>
      </c>
    </row>
    <row r="1194" spans="1:6" x14ac:dyDescent="0.25">
      <c r="A1194" t="str">
        <f t="shared" si="323"/>
        <v>Shaun Verch</v>
      </c>
      <c r="C1194">
        <v>1.4E-2</v>
      </c>
      <c r="D1194" t="s">
        <v>375</v>
      </c>
      <c r="E1194">
        <f t="shared" si="327"/>
        <v>98</v>
      </c>
      <c r="F1194">
        <f t="shared" si="316"/>
        <v>1.3720000000000001</v>
      </c>
    </row>
    <row r="1195" spans="1:6" x14ac:dyDescent="0.25">
      <c r="A1195" t="str">
        <f t="shared" si="323"/>
        <v>Shaun Verch</v>
      </c>
      <c r="C1195">
        <v>0.68500000000000005</v>
      </c>
      <c r="D1195" t="s">
        <v>161</v>
      </c>
      <c r="E1195">
        <f t="shared" si="327"/>
        <v>98</v>
      </c>
      <c r="F1195">
        <f t="shared" si="316"/>
        <v>67.13000000000001</v>
      </c>
    </row>
    <row r="1196" spans="1:6" x14ac:dyDescent="0.25">
      <c r="A1196" t="str">
        <f t="shared" si="323"/>
        <v>Shaun Verch</v>
      </c>
      <c r="C1196">
        <v>0.3</v>
      </c>
      <c r="D1196" t="s">
        <v>117</v>
      </c>
      <c r="E1196">
        <f t="shared" si="327"/>
        <v>98</v>
      </c>
      <c r="F1196">
        <f t="shared" si="316"/>
        <v>29.4</v>
      </c>
    </row>
    <row r="1197" spans="1:6" x14ac:dyDescent="0.25">
      <c r="A1197" t="str">
        <f t="shared" si="323"/>
        <v>Shaun Verch</v>
      </c>
      <c r="E1197">
        <f t="shared" si="327"/>
        <v>98</v>
      </c>
      <c r="F1197">
        <f t="shared" si="316"/>
        <v>0</v>
      </c>
    </row>
    <row r="1198" spans="1:6" x14ac:dyDescent="0.25">
      <c r="A1198" t="str">
        <f t="shared" si="323"/>
        <v>Shaun Verch</v>
      </c>
      <c r="B1198" t="s">
        <v>377</v>
      </c>
      <c r="E1198">
        <v>125</v>
      </c>
      <c r="F1198">
        <f t="shared" si="316"/>
        <v>0</v>
      </c>
    </row>
    <row r="1199" spans="1:6" x14ac:dyDescent="0.25">
      <c r="A1199" t="str">
        <f t="shared" si="323"/>
        <v>Shaun Verch</v>
      </c>
      <c r="E1199">
        <f t="shared" ref="E1199:E1203" si="328">E1198</f>
        <v>125</v>
      </c>
      <c r="F1199">
        <f t="shared" si="316"/>
        <v>0</v>
      </c>
    </row>
    <row r="1200" spans="1:6" x14ac:dyDescent="0.25">
      <c r="A1200" t="str">
        <f t="shared" si="323"/>
        <v>Shaun Verch</v>
      </c>
      <c r="C1200">
        <v>1.4E-2</v>
      </c>
      <c r="D1200" t="s">
        <v>375</v>
      </c>
      <c r="E1200">
        <f t="shared" si="328"/>
        <v>125</v>
      </c>
      <c r="F1200">
        <f t="shared" si="316"/>
        <v>1.75</v>
      </c>
    </row>
    <row r="1201" spans="1:6" x14ac:dyDescent="0.25">
      <c r="A1201" t="str">
        <f t="shared" si="323"/>
        <v>Shaun Verch</v>
      </c>
      <c r="C1201">
        <v>0.43099999999999999</v>
      </c>
      <c r="D1201" t="s">
        <v>141</v>
      </c>
      <c r="E1201">
        <f t="shared" si="328"/>
        <v>125</v>
      </c>
      <c r="F1201">
        <f t="shared" si="316"/>
        <v>53.875</v>
      </c>
    </row>
    <row r="1202" spans="1:6" x14ac:dyDescent="0.25">
      <c r="A1202" t="str">
        <f t="shared" si="323"/>
        <v>Shaun Verch</v>
      </c>
      <c r="C1202">
        <v>0.55400000000000005</v>
      </c>
      <c r="D1202" t="s">
        <v>36</v>
      </c>
      <c r="E1202">
        <f t="shared" si="328"/>
        <v>125</v>
      </c>
      <c r="F1202">
        <f t="shared" si="316"/>
        <v>69.25</v>
      </c>
    </row>
    <row r="1203" spans="1:6" x14ac:dyDescent="0.25">
      <c r="A1203" t="str">
        <f t="shared" si="323"/>
        <v>Shaun Verch</v>
      </c>
      <c r="E1203">
        <f t="shared" si="328"/>
        <v>125</v>
      </c>
      <c r="F1203">
        <f t="shared" si="316"/>
        <v>0</v>
      </c>
    </row>
    <row r="1204" spans="1:6" x14ac:dyDescent="0.25">
      <c r="A1204" t="str">
        <f t="shared" si="323"/>
        <v>Shaun Verch</v>
      </c>
      <c r="B1204" t="s">
        <v>378</v>
      </c>
      <c r="E1204">
        <v>87</v>
      </c>
      <c r="F1204">
        <f t="shared" si="316"/>
        <v>0</v>
      </c>
    </row>
    <row r="1205" spans="1:6" x14ac:dyDescent="0.25">
      <c r="A1205" t="str">
        <f t="shared" si="323"/>
        <v>Shaun Verch</v>
      </c>
      <c r="E1205">
        <f t="shared" ref="E1205:E1209" si="329">E1204</f>
        <v>87</v>
      </c>
      <c r="F1205">
        <f t="shared" si="316"/>
        <v>0</v>
      </c>
    </row>
    <row r="1206" spans="1:6" x14ac:dyDescent="0.25">
      <c r="A1206" t="str">
        <f t="shared" si="323"/>
        <v>Shaun Verch</v>
      </c>
      <c r="C1206">
        <v>0.63200000000000001</v>
      </c>
      <c r="D1206" t="s">
        <v>379</v>
      </c>
      <c r="E1206">
        <f t="shared" si="329"/>
        <v>87</v>
      </c>
      <c r="F1206">
        <f t="shared" si="316"/>
        <v>54.984000000000002</v>
      </c>
    </row>
    <row r="1207" spans="1:6" x14ac:dyDescent="0.25">
      <c r="A1207" t="str">
        <f t="shared" si="323"/>
        <v>Shaun Verch</v>
      </c>
      <c r="C1207">
        <v>0.02</v>
      </c>
      <c r="D1207" t="s">
        <v>375</v>
      </c>
      <c r="E1207">
        <f t="shared" si="329"/>
        <v>87</v>
      </c>
      <c r="F1207">
        <f t="shared" si="316"/>
        <v>1.74</v>
      </c>
    </row>
    <row r="1208" spans="1:6" x14ac:dyDescent="0.25">
      <c r="A1208" t="str">
        <f t="shared" si="323"/>
        <v>Shaun Verch</v>
      </c>
      <c r="C1208">
        <v>0.34699999999999998</v>
      </c>
      <c r="D1208" t="s">
        <v>36</v>
      </c>
      <c r="E1208">
        <f t="shared" si="329"/>
        <v>87</v>
      </c>
      <c r="F1208">
        <f t="shared" si="316"/>
        <v>30.188999999999997</v>
      </c>
    </row>
    <row r="1209" spans="1:6" x14ac:dyDescent="0.25">
      <c r="A1209" t="str">
        <f t="shared" si="323"/>
        <v>Shaun Verch</v>
      </c>
      <c r="E1209">
        <f t="shared" si="329"/>
        <v>87</v>
      </c>
      <c r="F1209">
        <f t="shared" si="316"/>
        <v>0</v>
      </c>
    </row>
    <row r="1210" spans="1:6" x14ac:dyDescent="0.25">
      <c r="A1210" t="str">
        <f t="shared" ref="A1210:A1241" si="330">A1209</f>
        <v>Shaun Verch</v>
      </c>
      <c r="B1210" t="s">
        <v>380</v>
      </c>
      <c r="E1210">
        <v>154</v>
      </c>
      <c r="F1210">
        <f t="shared" si="316"/>
        <v>0</v>
      </c>
    </row>
    <row r="1211" spans="1:6" x14ac:dyDescent="0.25">
      <c r="A1211" t="str">
        <f t="shared" si="330"/>
        <v>Shaun Verch</v>
      </c>
      <c r="E1211">
        <f t="shared" ref="E1211:E1215" si="331">E1210</f>
        <v>154</v>
      </c>
      <c r="F1211">
        <f t="shared" si="316"/>
        <v>0</v>
      </c>
    </row>
    <row r="1212" spans="1:6" x14ac:dyDescent="0.25">
      <c r="A1212" t="str">
        <f t="shared" si="330"/>
        <v>Shaun Verch</v>
      </c>
      <c r="C1212">
        <v>0.436</v>
      </c>
      <c r="D1212" t="s">
        <v>10</v>
      </c>
      <c r="E1212">
        <f t="shared" si="331"/>
        <v>154</v>
      </c>
      <c r="F1212">
        <f t="shared" si="316"/>
        <v>67.144000000000005</v>
      </c>
    </row>
    <row r="1213" spans="1:6" x14ac:dyDescent="0.25">
      <c r="A1213" t="str">
        <f t="shared" si="330"/>
        <v>Shaun Verch</v>
      </c>
      <c r="C1213">
        <v>1.2E-2</v>
      </c>
      <c r="D1213" t="s">
        <v>375</v>
      </c>
      <c r="E1213">
        <f t="shared" si="331"/>
        <v>154</v>
      </c>
      <c r="F1213">
        <f t="shared" si="316"/>
        <v>1.8480000000000001</v>
      </c>
    </row>
    <row r="1214" spans="1:6" x14ac:dyDescent="0.25">
      <c r="A1214" t="str">
        <f t="shared" si="330"/>
        <v>Shaun Verch</v>
      </c>
      <c r="C1214">
        <v>0.55100000000000005</v>
      </c>
      <c r="D1214" t="s">
        <v>36</v>
      </c>
      <c r="E1214">
        <f t="shared" si="331"/>
        <v>154</v>
      </c>
      <c r="F1214">
        <f t="shared" si="316"/>
        <v>84.854000000000013</v>
      </c>
    </row>
    <row r="1215" spans="1:6" x14ac:dyDescent="0.25">
      <c r="A1215" t="str">
        <f t="shared" si="330"/>
        <v>Shaun Verch</v>
      </c>
      <c r="E1215">
        <f t="shared" si="331"/>
        <v>154</v>
      </c>
      <c r="F1215">
        <f t="shared" si="316"/>
        <v>0</v>
      </c>
    </row>
    <row r="1216" spans="1:6" x14ac:dyDescent="0.25">
      <c r="A1216" t="str">
        <f t="shared" si="330"/>
        <v>Shaun Verch</v>
      </c>
      <c r="B1216" t="s">
        <v>381</v>
      </c>
      <c r="E1216">
        <v>89</v>
      </c>
      <c r="F1216">
        <f t="shared" si="316"/>
        <v>0</v>
      </c>
    </row>
    <row r="1217" spans="1:6" x14ac:dyDescent="0.25">
      <c r="A1217" t="str">
        <f t="shared" si="330"/>
        <v>Shaun Verch</v>
      </c>
      <c r="E1217">
        <f t="shared" ref="E1217:E1221" si="332">E1216</f>
        <v>89</v>
      </c>
      <c r="F1217">
        <f t="shared" si="316"/>
        <v>0</v>
      </c>
    </row>
    <row r="1218" spans="1:6" x14ac:dyDescent="0.25">
      <c r="A1218" t="str">
        <f t="shared" si="330"/>
        <v>Shaun Verch</v>
      </c>
      <c r="C1218">
        <v>0.02</v>
      </c>
      <c r="D1218" t="s">
        <v>375</v>
      </c>
      <c r="E1218">
        <f t="shared" si="332"/>
        <v>89</v>
      </c>
      <c r="F1218">
        <f t="shared" si="316"/>
        <v>1.78</v>
      </c>
    </row>
    <row r="1219" spans="1:6" x14ac:dyDescent="0.25">
      <c r="A1219" t="str">
        <f t="shared" si="330"/>
        <v>Shaun Verch</v>
      </c>
      <c r="C1219">
        <v>0.26300000000000001</v>
      </c>
      <c r="D1219" t="s">
        <v>161</v>
      </c>
      <c r="E1219">
        <f t="shared" si="332"/>
        <v>89</v>
      </c>
      <c r="F1219">
        <f t="shared" ref="F1219:F1282" si="333">E1219*C1219</f>
        <v>23.407</v>
      </c>
    </row>
    <row r="1220" spans="1:6" x14ac:dyDescent="0.25">
      <c r="A1220" t="str">
        <f t="shared" si="330"/>
        <v>Shaun Verch</v>
      </c>
      <c r="C1220">
        <v>0.71599999999999997</v>
      </c>
      <c r="D1220" t="s">
        <v>36</v>
      </c>
      <c r="E1220">
        <f t="shared" si="332"/>
        <v>89</v>
      </c>
      <c r="F1220">
        <f t="shared" si="333"/>
        <v>63.723999999999997</v>
      </c>
    </row>
    <row r="1221" spans="1:6" x14ac:dyDescent="0.25">
      <c r="A1221" t="str">
        <f t="shared" si="330"/>
        <v>Shaun Verch</v>
      </c>
      <c r="E1221">
        <f t="shared" si="332"/>
        <v>89</v>
      </c>
      <c r="F1221">
        <f t="shared" si="333"/>
        <v>0</v>
      </c>
    </row>
    <row r="1222" spans="1:6" x14ac:dyDescent="0.25">
      <c r="A1222" t="str">
        <f t="shared" si="330"/>
        <v>Shaun Verch</v>
      </c>
      <c r="B1222" t="s">
        <v>382</v>
      </c>
      <c r="E1222">
        <v>128</v>
      </c>
      <c r="F1222">
        <f t="shared" si="333"/>
        <v>0</v>
      </c>
    </row>
    <row r="1223" spans="1:6" x14ac:dyDescent="0.25">
      <c r="A1223" t="str">
        <f t="shared" si="330"/>
        <v>Shaun Verch</v>
      </c>
      <c r="E1223">
        <f t="shared" ref="E1223:E1227" si="334">E1222</f>
        <v>128</v>
      </c>
      <c r="F1223">
        <f t="shared" si="333"/>
        <v>0</v>
      </c>
    </row>
    <row r="1224" spans="1:6" x14ac:dyDescent="0.25">
      <c r="A1224" t="str">
        <f t="shared" si="330"/>
        <v>Shaun Verch</v>
      </c>
      <c r="C1224">
        <v>1.4E-2</v>
      </c>
      <c r="D1224" t="s">
        <v>375</v>
      </c>
      <c r="E1224">
        <f t="shared" si="334"/>
        <v>128</v>
      </c>
      <c r="F1224">
        <f t="shared" si="333"/>
        <v>1.792</v>
      </c>
    </row>
    <row r="1225" spans="1:6" x14ac:dyDescent="0.25">
      <c r="A1225" t="str">
        <f t="shared" si="330"/>
        <v>Shaun Verch</v>
      </c>
      <c r="C1225">
        <v>0.45800000000000002</v>
      </c>
      <c r="D1225" t="s">
        <v>161</v>
      </c>
      <c r="E1225">
        <f t="shared" si="334"/>
        <v>128</v>
      </c>
      <c r="F1225">
        <f t="shared" si="333"/>
        <v>58.624000000000002</v>
      </c>
    </row>
    <row r="1226" spans="1:6" x14ac:dyDescent="0.25">
      <c r="A1226" t="str">
        <f t="shared" si="330"/>
        <v>Shaun Verch</v>
      </c>
      <c r="C1226">
        <v>0.52700000000000002</v>
      </c>
      <c r="D1226" t="s">
        <v>36</v>
      </c>
      <c r="E1226">
        <f t="shared" si="334"/>
        <v>128</v>
      </c>
      <c r="F1226">
        <f t="shared" si="333"/>
        <v>67.456000000000003</v>
      </c>
    </row>
    <row r="1227" spans="1:6" x14ac:dyDescent="0.25">
      <c r="A1227" t="str">
        <f t="shared" si="330"/>
        <v>Shaun Verch</v>
      </c>
      <c r="E1227">
        <f t="shared" si="334"/>
        <v>128</v>
      </c>
      <c r="F1227">
        <f t="shared" si="333"/>
        <v>0</v>
      </c>
    </row>
    <row r="1228" spans="1:6" x14ac:dyDescent="0.25">
      <c r="A1228" t="str">
        <f t="shared" si="330"/>
        <v>Shaun Verch</v>
      </c>
      <c r="B1228" t="s">
        <v>383</v>
      </c>
      <c r="E1228">
        <v>49</v>
      </c>
      <c r="F1228">
        <f t="shared" si="333"/>
        <v>0</v>
      </c>
    </row>
    <row r="1229" spans="1:6" x14ac:dyDescent="0.25">
      <c r="A1229" t="str">
        <f t="shared" si="330"/>
        <v>Shaun Verch</v>
      </c>
      <c r="E1229">
        <f t="shared" ref="E1229:E1233" si="335">E1228</f>
        <v>49</v>
      </c>
      <c r="F1229">
        <f t="shared" si="333"/>
        <v>0</v>
      </c>
    </row>
    <row r="1230" spans="1:6" x14ac:dyDescent="0.25">
      <c r="A1230" t="str">
        <f t="shared" si="330"/>
        <v>Shaun Verch</v>
      </c>
      <c r="C1230">
        <v>0.10199999999999999</v>
      </c>
      <c r="D1230" t="s">
        <v>36</v>
      </c>
      <c r="E1230">
        <f t="shared" si="335"/>
        <v>49</v>
      </c>
      <c r="F1230">
        <f t="shared" si="333"/>
        <v>4.9979999999999993</v>
      </c>
    </row>
    <row r="1231" spans="1:6" x14ac:dyDescent="0.25">
      <c r="A1231" t="str">
        <f t="shared" si="330"/>
        <v>Shaun Verch</v>
      </c>
      <c r="C1231">
        <v>0.10199999999999999</v>
      </c>
      <c r="D1231" t="s">
        <v>117</v>
      </c>
      <c r="E1231">
        <f t="shared" si="335"/>
        <v>49</v>
      </c>
      <c r="F1231">
        <f t="shared" si="333"/>
        <v>4.9979999999999993</v>
      </c>
    </row>
    <row r="1232" spans="1:6" x14ac:dyDescent="0.25">
      <c r="A1232" t="str">
        <f t="shared" si="330"/>
        <v>Shaun Verch</v>
      </c>
      <c r="C1232">
        <v>0.79500000000000004</v>
      </c>
      <c r="D1232" t="s">
        <v>72</v>
      </c>
      <c r="E1232">
        <f t="shared" si="335"/>
        <v>49</v>
      </c>
      <c r="F1232">
        <f t="shared" si="333"/>
        <v>38.955000000000005</v>
      </c>
    </row>
    <row r="1233" spans="1:6" x14ac:dyDescent="0.25">
      <c r="A1233" t="str">
        <f t="shared" si="330"/>
        <v>Shaun Verch</v>
      </c>
      <c r="E1233">
        <f t="shared" si="335"/>
        <v>49</v>
      </c>
      <c r="F1233">
        <f t="shared" si="333"/>
        <v>0</v>
      </c>
    </row>
    <row r="1234" spans="1:6" x14ac:dyDescent="0.25">
      <c r="A1234" t="str">
        <f t="shared" si="330"/>
        <v>Shaun Verch</v>
      </c>
      <c r="B1234" t="s">
        <v>384</v>
      </c>
      <c r="E1234">
        <v>59</v>
      </c>
      <c r="F1234">
        <f t="shared" si="333"/>
        <v>0</v>
      </c>
    </row>
    <row r="1235" spans="1:6" x14ac:dyDescent="0.25">
      <c r="A1235" t="str">
        <f t="shared" si="330"/>
        <v>Shaun Verch</v>
      </c>
      <c r="E1235">
        <f t="shared" ref="E1235:E1238" si="336">E1234</f>
        <v>59</v>
      </c>
      <c r="F1235">
        <f t="shared" si="333"/>
        <v>0</v>
      </c>
    </row>
    <row r="1236" spans="1:6" x14ac:dyDescent="0.25">
      <c r="A1236" t="str">
        <f t="shared" si="330"/>
        <v>Shaun Verch</v>
      </c>
      <c r="C1236">
        <v>0.46</v>
      </c>
      <c r="D1236" t="s">
        <v>10</v>
      </c>
      <c r="E1236">
        <f t="shared" si="336"/>
        <v>59</v>
      </c>
      <c r="F1236">
        <f t="shared" si="333"/>
        <v>27.14</v>
      </c>
    </row>
    <row r="1237" spans="1:6" x14ac:dyDescent="0.25">
      <c r="A1237" t="str">
        <f t="shared" si="330"/>
        <v>Shaun Verch</v>
      </c>
      <c r="C1237">
        <v>0.53900000000000003</v>
      </c>
      <c r="D1237" t="s">
        <v>36</v>
      </c>
      <c r="E1237">
        <f t="shared" si="336"/>
        <v>59</v>
      </c>
      <c r="F1237">
        <f t="shared" si="333"/>
        <v>31.801000000000002</v>
      </c>
    </row>
    <row r="1238" spans="1:6" x14ac:dyDescent="0.25">
      <c r="A1238" t="str">
        <f t="shared" si="330"/>
        <v>Shaun Verch</v>
      </c>
      <c r="E1238">
        <f t="shared" si="336"/>
        <v>59</v>
      </c>
      <c r="F1238">
        <f t="shared" si="333"/>
        <v>0</v>
      </c>
    </row>
    <row r="1239" spans="1:6" x14ac:dyDescent="0.25">
      <c r="A1239" t="str">
        <f t="shared" si="330"/>
        <v>Shaun Verch</v>
      </c>
      <c r="B1239" t="s">
        <v>385</v>
      </c>
      <c r="E1239">
        <v>227</v>
      </c>
      <c r="F1239">
        <f t="shared" si="333"/>
        <v>0</v>
      </c>
    </row>
    <row r="1240" spans="1:6" x14ac:dyDescent="0.25">
      <c r="A1240" t="str">
        <f t="shared" si="330"/>
        <v>Shaun Verch</v>
      </c>
      <c r="E1240">
        <f t="shared" ref="E1240:E1244" si="337">E1239</f>
        <v>227</v>
      </c>
      <c r="F1240">
        <f t="shared" si="333"/>
        <v>0</v>
      </c>
    </row>
    <row r="1241" spans="1:6" x14ac:dyDescent="0.25">
      <c r="A1241" t="str">
        <f t="shared" si="330"/>
        <v>Shaun Verch</v>
      </c>
      <c r="C1241">
        <v>0.439</v>
      </c>
      <c r="D1241" t="s">
        <v>10</v>
      </c>
      <c r="E1241">
        <f t="shared" si="337"/>
        <v>227</v>
      </c>
      <c r="F1241">
        <f t="shared" si="333"/>
        <v>99.653000000000006</v>
      </c>
    </row>
    <row r="1242" spans="1:6" x14ac:dyDescent="0.25">
      <c r="A1242" t="str">
        <f t="shared" ref="A1242:A1273" si="338">A1241</f>
        <v>Shaun Verch</v>
      </c>
      <c r="C1242">
        <v>8.0000000000000002E-3</v>
      </c>
      <c r="D1242" t="s">
        <v>375</v>
      </c>
      <c r="E1242">
        <f t="shared" si="337"/>
        <v>227</v>
      </c>
      <c r="F1242">
        <f t="shared" si="333"/>
        <v>1.8160000000000001</v>
      </c>
    </row>
    <row r="1243" spans="1:6" x14ac:dyDescent="0.25">
      <c r="A1243" t="str">
        <f t="shared" si="338"/>
        <v>Shaun Verch</v>
      </c>
      <c r="C1243">
        <v>0.55200000000000005</v>
      </c>
      <c r="D1243" t="s">
        <v>36</v>
      </c>
      <c r="E1243">
        <f t="shared" si="337"/>
        <v>227</v>
      </c>
      <c r="F1243">
        <f t="shared" si="333"/>
        <v>125.30400000000002</v>
      </c>
    </row>
    <row r="1244" spans="1:6" x14ac:dyDescent="0.25">
      <c r="A1244" t="str">
        <f t="shared" si="338"/>
        <v>Shaun Verch</v>
      </c>
      <c r="E1244">
        <f t="shared" si="337"/>
        <v>227</v>
      </c>
      <c r="F1244">
        <f t="shared" si="333"/>
        <v>0</v>
      </c>
    </row>
    <row r="1245" spans="1:6" x14ac:dyDescent="0.25">
      <c r="A1245" t="str">
        <f t="shared" si="338"/>
        <v>Shaun Verch</v>
      </c>
      <c r="B1245" t="s">
        <v>386</v>
      </c>
      <c r="E1245">
        <v>65</v>
      </c>
      <c r="F1245">
        <f t="shared" si="333"/>
        <v>0</v>
      </c>
    </row>
    <row r="1246" spans="1:6" x14ac:dyDescent="0.25">
      <c r="A1246" t="str">
        <f t="shared" si="338"/>
        <v>Shaun Verch</v>
      </c>
      <c r="E1246">
        <f t="shared" ref="E1246:E1250" si="339">E1245</f>
        <v>65</v>
      </c>
      <c r="F1246">
        <f t="shared" si="333"/>
        <v>0</v>
      </c>
    </row>
    <row r="1247" spans="1:6" x14ac:dyDescent="0.25">
      <c r="A1247" t="str">
        <f t="shared" si="338"/>
        <v>Shaun Verch</v>
      </c>
      <c r="C1247">
        <v>0.54500000000000004</v>
      </c>
      <c r="D1247" t="s">
        <v>10</v>
      </c>
      <c r="E1247">
        <f t="shared" si="339"/>
        <v>65</v>
      </c>
      <c r="F1247">
        <f t="shared" si="333"/>
        <v>35.425000000000004</v>
      </c>
    </row>
    <row r="1248" spans="1:6" x14ac:dyDescent="0.25">
      <c r="A1248" t="str">
        <f t="shared" si="338"/>
        <v>Shaun Verch</v>
      </c>
      <c r="C1248">
        <v>0.05</v>
      </c>
      <c r="D1248" t="s">
        <v>375</v>
      </c>
      <c r="E1248">
        <f t="shared" si="339"/>
        <v>65</v>
      </c>
      <c r="F1248">
        <f t="shared" si="333"/>
        <v>3.25</v>
      </c>
    </row>
    <row r="1249" spans="1:6" x14ac:dyDescent="0.25">
      <c r="A1249" t="str">
        <f t="shared" si="338"/>
        <v>Shaun Verch</v>
      </c>
      <c r="C1249">
        <v>0.40400000000000003</v>
      </c>
      <c r="D1249" t="s">
        <v>36</v>
      </c>
      <c r="E1249">
        <f t="shared" si="339"/>
        <v>65</v>
      </c>
      <c r="F1249">
        <f t="shared" si="333"/>
        <v>26.26</v>
      </c>
    </row>
    <row r="1250" spans="1:6" x14ac:dyDescent="0.25">
      <c r="A1250" t="str">
        <f t="shared" si="338"/>
        <v>Shaun Verch</v>
      </c>
      <c r="E1250">
        <f t="shared" si="339"/>
        <v>65</v>
      </c>
      <c r="F1250">
        <f t="shared" si="333"/>
        <v>0</v>
      </c>
    </row>
    <row r="1251" spans="1:6" x14ac:dyDescent="0.25">
      <c r="A1251" t="str">
        <f t="shared" si="338"/>
        <v>Shaun Verch</v>
      </c>
      <c r="B1251" t="s">
        <v>387</v>
      </c>
      <c r="E1251">
        <v>82</v>
      </c>
      <c r="F1251">
        <f t="shared" si="333"/>
        <v>0</v>
      </c>
    </row>
    <row r="1252" spans="1:6" x14ac:dyDescent="0.25">
      <c r="A1252" t="str">
        <f t="shared" si="338"/>
        <v>Shaun Verch</v>
      </c>
      <c r="E1252">
        <f t="shared" ref="E1252:E1256" si="340">E1251</f>
        <v>82</v>
      </c>
      <c r="F1252">
        <f t="shared" si="333"/>
        <v>0</v>
      </c>
    </row>
    <row r="1253" spans="1:6" x14ac:dyDescent="0.25">
      <c r="A1253" t="str">
        <f t="shared" si="338"/>
        <v>Shaun Verch</v>
      </c>
      <c r="C1253">
        <v>0.70599999999999996</v>
      </c>
      <c r="D1253" t="s">
        <v>379</v>
      </c>
      <c r="E1253">
        <f t="shared" si="340"/>
        <v>82</v>
      </c>
      <c r="F1253">
        <f t="shared" si="333"/>
        <v>57.891999999999996</v>
      </c>
    </row>
    <row r="1254" spans="1:6" x14ac:dyDescent="0.25">
      <c r="A1254" t="str">
        <f t="shared" si="338"/>
        <v>Shaun Verch</v>
      </c>
      <c r="C1254">
        <v>2.4E-2</v>
      </c>
      <c r="D1254" t="s">
        <v>375</v>
      </c>
      <c r="E1254">
        <f t="shared" si="340"/>
        <v>82</v>
      </c>
      <c r="F1254">
        <f t="shared" si="333"/>
        <v>1.968</v>
      </c>
    </row>
    <row r="1255" spans="1:6" x14ac:dyDescent="0.25">
      <c r="A1255" t="str">
        <f t="shared" si="338"/>
        <v>Shaun Verch</v>
      </c>
      <c r="C1255">
        <v>0.26800000000000002</v>
      </c>
      <c r="D1255" t="s">
        <v>36</v>
      </c>
      <c r="E1255">
        <f t="shared" si="340"/>
        <v>82</v>
      </c>
      <c r="F1255">
        <f t="shared" si="333"/>
        <v>21.976000000000003</v>
      </c>
    </row>
    <row r="1256" spans="1:6" x14ac:dyDescent="0.25">
      <c r="A1256" t="str">
        <f t="shared" si="338"/>
        <v>Shaun Verch</v>
      </c>
      <c r="E1256">
        <f t="shared" si="340"/>
        <v>82</v>
      </c>
      <c r="F1256">
        <f t="shared" si="333"/>
        <v>0</v>
      </c>
    </row>
    <row r="1257" spans="1:6" x14ac:dyDescent="0.25">
      <c r="A1257" t="str">
        <f t="shared" si="338"/>
        <v>Shaun Verch</v>
      </c>
      <c r="B1257" t="s">
        <v>388</v>
      </c>
      <c r="E1257">
        <v>262</v>
      </c>
      <c r="F1257">
        <f t="shared" si="333"/>
        <v>0</v>
      </c>
    </row>
    <row r="1258" spans="1:6" x14ac:dyDescent="0.25">
      <c r="A1258" t="str">
        <f t="shared" si="338"/>
        <v>Shaun Verch</v>
      </c>
      <c r="E1258">
        <f t="shared" ref="E1258:E1263" si="341">E1257</f>
        <v>262</v>
      </c>
      <c r="F1258">
        <f t="shared" si="333"/>
        <v>0</v>
      </c>
    </row>
    <row r="1259" spans="1:6" x14ac:dyDescent="0.25">
      <c r="A1259" t="str">
        <f t="shared" si="338"/>
        <v>Shaun Verch</v>
      </c>
      <c r="C1259">
        <v>0.26700000000000002</v>
      </c>
      <c r="D1259" t="s">
        <v>10</v>
      </c>
      <c r="E1259">
        <f t="shared" si="341"/>
        <v>262</v>
      </c>
      <c r="F1259">
        <f t="shared" si="333"/>
        <v>69.954000000000008</v>
      </c>
    </row>
    <row r="1260" spans="1:6" x14ac:dyDescent="0.25">
      <c r="A1260" t="str">
        <f t="shared" si="338"/>
        <v>Shaun Verch</v>
      </c>
      <c r="C1260">
        <v>1.0999999999999999E-2</v>
      </c>
      <c r="D1260" t="s">
        <v>375</v>
      </c>
      <c r="E1260">
        <f t="shared" si="341"/>
        <v>262</v>
      </c>
      <c r="F1260">
        <f t="shared" si="333"/>
        <v>2.8819999999999997</v>
      </c>
    </row>
    <row r="1261" spans="1:6" x14ac:dyDescent="0.25">
      <c r="A1261" t="str">
        <f t="shared" si="338"/>
        <v>Shaun Verch</v>
      </c>
      <c r="C1261">
        <v>0.63</v>
      </c>
      <c r="D1261" t="s">
        <v>36</v>
      </c>
      <c r="E1261">
        <f t="shared" si="341"/>
        <v>262</v>
      </c>
      <c r="F1261">
        <f t="shared" si="333"/>
        <v>165.06</v>
      </c>
    </row>
    <row r="1262" spans="1:6" x14ac:dyDescent="0.25">
      <c r="A1262" t="str">
        <f t="shared" si="338"/>
        <v>Shaun Verch</v>
      </c>
      <c r="C1262">
        <v>8.8999999999999996E-2</v>
      </c>
      <c r="D1262" t="s">
        <v>117</v>
      </c>
      <c r="E1262">
        <f t="shared" si="341"/>
        <v>262</v>
      </c>
      <c r="F1262">
        <f t="shared" si="333"/>
        <v>23.317999999999998</v>
      </c>
    </row>
    <row r="1263" spans="1:6" x14ac:dyDescent="0.25">
      <c r="A1263" t="str">
        <f t="shared" si="338"/>
        <v>Shaun Verch</v>
      </c>
      <c r="E1263">
        <f t="shared" si="341"/>
        <v>262</v>
      </c>
      <c r="F1263">
        <f t="shared" si="333"/>
        <v>0</v>
      </c>
    </row>
    <row r="1264" spans="1:6" x14ac:dyDescent="0.25">
      <c r="A1264" t="str">
        <f t="shared" si="338"/>
        <v>Shaun Verch</v>
      </c>
      <c r="B1264" t="s">
        <v>389</v>
      </c>
      <c r="E1264">
        <v>114</v>
      </c>
      <c r="F1264">
        <f t="shared" si="333"/>
        <v>0</v>
      </c>
    </row>
    <row r="1265" spans="1:6" x14ac:dyDescent="0.25">
      <c r="A1265" t="str">
        <f t="shared" si="338"/>
        <v>Shaun Verch</v>
      </c>
      <c r="E1265">
        <f t="shared" ref="E1265:E1269" si="342">E1264</f>
        <v>114</v>
      </c>
      <c r="F1265">
        <f t="shared" si="333"/>
        <v>0</v>
      </c>
    </row>
    <row r="1266" spans="1:6" x14ac:dyDescent="0.25">
      <c r="A1266" t="str">
        <f t="shared" si="338"/>
        <v>Shaun Verch</v>
      </c>
      <c r="C1266">
        <v>0.52900000000000003</v>
      </c>
      <c r="D1266" t="s">
        <v>323</v>
      </c>
      <c r="E1266">
        <f t="shared" si="342"/>
        <v>114</v>
      </c>
      <c r="F1266">
        <f t="shared" si="333"/>
        <v>60.306000000000004</v>
      </c>
    </row>
    <row r="1267" spans="1:6" x14ac:dyDescent="0.25">
      <c r="A1267" t="str">
        <f t="shared" si="338"/>
        <v>Shaun Verch</v>
      </c>
      <c r="C1267">
        <v>1.7000000000000001E-2</v>
      </c>
      <c r="D1267" t="s">
        <v>375</v>
      </c>
      <c r="E1267">
        <f t="shared" si="342"/>
        <v>114</v>
      </c>
      <c r="F1267">
        <f t="shared" si="333"/>
        <v>1.9380000000000002</v>
      </c>
    </row>
    <row r="1268" spans="1:6" x14ac:dyDescent="0.25">
      <c r="A1268" t="str">
        <f t="shared" si="338"/>
        <v>Shaun Verch</v>
      </c>
      <c r="C1268">
        <v>0.45200000000000001</v>
      </c>
      <c r="D1268" t="s">
        <v>36</v>
      </c>
      <c r="E1268">
        <f t="shared" si="342"/>
        <v>114</v>
      </c>
      <c r="F1268">
        <f t="shared" si="333"/>
        <v>51.527999999999999</v>
      </c>
    </row>
    <row r="1269" spans="1:6" x14ac:dyDescent="0.25">
      <c r="A1269" t="str">
        <f t="shared" si="338"/>
        <v>Shaun Verch</v>
      </c>
      <c r="E1269">
        <f t="shared" si="342"/>
        <v>114</v>
      </c>
      <c r="F1269">
        <f t="shared" si="333"/>
        <v>0</v>
      </c>
    </row>
    <row r="1270" spans="1:6" x14ac:dyDescent="0.25">
      <c r="A1270" t="str">
        <f t="shared" si="338"/>
        <v>Shaun Verch</v>
      </c>
      <c r="B1270" t="s">
        <v>390</v>
      </c>
      <c r="E1270">
        <v>8</v>
      </c>
      <c r="F1270">
        <f t="shared" si="333"/>
        <v>0</v>
      </c>
    </row>
    <row r="1271" spans="1:6" x14ac:dyDescent="0.25">
      <c r="A1271" t="str">
        <f t="shared" si="338"/>
        <v>Shaun Verch</v>
      </c>
      <c r="E1271">
        <f t="shared" ref="E1271:E1273" si="343">E1270</f>
        <v>8</v>
      </c>
      <c r="F1271">
        <f t="shared" si="333"/>
        <v>0</v>
      </c>
    </row>
    <row r="1272" spans="1:6" x14ac:dyDescent="0.25">
      <c r="A1272" t="str">
        <f t="shared" si="338"/>
        <v>Shaun Verch</v>
      </c>
      <c r="C1272">
        <v>1</v>
      </c>
      <c r="D1272" t="s">
        <v>117</v>
      </c>
      <c r="E1272">
        <f t="shared" si="343"/>
        <v>8</v>
      </c>
      <c r="F1272">
        <f t="shared" si="333"/>
        <v>8</v>
      </c>
    </row>
    <row r="1273" spans="1:6" x14ac:dyDescent="0.25">
      <c r="A1273" t="str">
        <f t="shared" si="338"/>
        <v>Shaun Verch</v>
      </c>
      <c r="E1273">
        <f t="shared" si="343"/>
        <v>8</v>
      </c>
      <c r="F1273">
        <f t="shared" si="333"/>
        <v>0</v>
      </c>
    </row>
    <row r="1274" spans="1:6" x14ac:dyDescent="0.25">
      <c r="A1274" t="str">
        <f t="shared" ref="A1274:A1305" si="344">A1273</f>
        <v>Shaun Verch</v>
      </c>
      <c r="B1274" t="s">
        <v>391</v>
      </c>
      <c r="E1274">
        <v>200</v>
      </c>
      <c r="F1274">
        <f t="shared" si="333"/>
        <v>0</v>
      </c>
    </row>
    <row r="1275" spans="1:6" x14ac:dyDescent="0.25">
      <c r="A1275" t="str">
        <f t="shared" si="344"/>
        <v>Shaun Verch</v>
      </c>
      <c r="E1275">
        <f t="shared" ref="E1275:E1280" si="345">E1274</f>
        <v>200</v>
      </c>
      <c r="F1275">
        <f t="shared" si="333"/>
        <v>0</v>
      </c>
    </row>
    <row r="1276" spans="1:6" x14ac:dyDescent="0.25">
      <c r="A1276" t="str">
        <f t="shared" si="344"/>
        <v>Shaun Verch</v>
      </c>
      <c r="C1276">
        <v>0.34399999999999997</v>
      </c>
      <c r="D1276" t="s">
        <v>10</v>
      </c>
      <c r="E1276">
        <f t="shared" si="345"/>
        <v>200</v>
      </c>
      <c r="F1276">
        <f t="shared" si="333"/>
        <v>68.8</v>
      </c>
    </row>
    <row r="1277" spans="1:6" x14ac:dyDescent="0.25">
      <c r="A1277" t="str">
        <f t="shared" si="344"/>
        <v>Shaun Verch</v>
      </c>
      <c r="C1277">
        <v>8.9999999999999993E-3</v>
      </c>
      <c r="D1277" t="s">
        <v>375</v>
      </c>
      <c r="E1277">
        <f t="shared" si="345"/>
        <v>200</v>
      </c>
      <c r="F1277">
        <f t="shared" si="333"/>
        <v>1.7999999999999998</v>
      </c>
    </row>
    <row r="1278" spans="1:6" x14ac:dyDescent="0.25">
      <c r="A1278" t="str">
        <f t="shared" si="344"/>
        <v>Shaun Verch</v>
      </c>
      <c r="C1278">
        <v>0.432</v>
      </c>
      <c r="D1278" t="s">
        <v>36</v>
      </c>
      <c r="E1278">
        <f t="shared" si="345"/>
        <v>200</v>
      </c>
      <c r="F1278">
        <f t="shared" si="333"/>
        <v>86.4</v>
      </c>
    </row>
    <row r="1279" spans="1:6" x14ac:dyDescent="0.25">
      <c r="A1279" t="str">
        <f t="shared" si="344"/>
        <v>Shaun Verch</v>
      </c>
      <c r="C1279">
        <v>0.214</v>
      </c>
      <c r="D1279" t="s">
        <v>117</v>
      </c>
      <c r="E1279">
        <f t="shared" si="345"/>
        <v>200</v>
      </c>
      <c r="F1279">
        <f t="shared" si="333"/>
        <v>42.8</v>
      </c>
    </row>
    <row r="1280" spans="1:6" x14ac:dyDescent="0.25">
      <c r="A1280" t="str">
        <f t="shared" si="344"/>
        <v>Shaun Verch</v>
      </c>
      <c r="E1280">
        <f t="shared" si="345"/>
        <v>200</v>
      </c>
      <c r="F1280">
        <f t="shared" si="333"/>
        <v>0</v>
      </c>
    </row>
    <row r="1281" spans="1:6" x14ac:dyDescent="0.25">
      <c r="A1281" t="str">
        <f t="shared" si="344"/>
        <v>Shaun Verch</v>
      </c>
      <c r="B1281" t="s">
        <v>392</v>
      </c>
      <c r="E1281">
        <v>23</v>
      </c>
      <c r="F1281">
        <f t="shared" si="333"/>
        <v>0</v>
      </c>
    </row>
    <row r="1282" spans="1:6" x14ac:dyDescent="0.25">
      <c r="A1282" t="str">
        <f t="shared" si="344"/>
        <v>Shaun Verch</v>
      </c>
      <c r="E1282">
        <f t="shared" ref="E1282:E1285" si="346">E1281</f>
        <v>23</v>
      </c>
      <c r="F1282">
        <f t="shared" si="333"/>
        <v>0</v>
      </c>
    </row>
    <row r="1283" spans="1:6" x14ac:dyDescent="0.25">
      <c r="A1283" t="str">
        <f t="shared" si="344"/>
        <v>Shaun Verch</v>
      </c>
      <c r="C1283">
        <v>0.371</v>
      </c>
      <c r="D1283" t="s">
        <v>36</v>
      </c>
      <c r="E1283">
        <f t="shared" si="346"/>
        <v>23</v>
      </c>
      <c r="F1283">
        <f t="shared" ref="F1283:F1346" si="347">E1283*C1283</f>
        <v>8.5329999999999995</v>
      </c>
    </row>
    <row r="1284" spans="1:6" x14ac:dyDescent="0.25">
      <c r="A1284" t="str">
        <f t="shared" si="344"/>
        <v>Shaun Verch</v>
      </c>
      <c r="C1284">
        <v>0.628</v>
      </c>
      <c r="D1284" t="s">
        <v>393</v>
      </c>
      <c r="E1284">
        <f t="shared" si="346"/>
        <v>23</v>
      </c>
      <c r="F1284">
        <f t="shared" si="347"/>
        <v>14.444000000000001</v>
      </c>
    </row>
    <row r="1285" spans="1:6" x14ac:dyDescent="0.25">
      <c r="A1285" t="str">
        <f t="shared" si="344"/>
        <v>Shaun Verch</v>
      </c>
      <c r="E1285">
        <f t="shared" si="346"/>
        <v>23</v>
      </c>
      <c r="F1285">
        <f t="shared" si="347"/>
        <v>0</v>
      </c>
    </row>
    <row r="1286" spans="1:6" x14ac:dyDescent="0.25">
      <c r="A1286" t="str">
        <f t="shared" si="344"/>
        <v>Shaun Verch</v>
      </c>
      <c r="B1286" t="s">
        <v>394</v>
      </c>
      <c r="E1286">
        <v>273</v>
      </c>
      <c r="F1286">
        <f t="shared" si="347"/>
        <v>0</v>
      </c>
    </row>
    <row r="1287" spans="1:6" x14ac:dyDescent="0.25">
      <c r="A1287" t="str">
        <f t="shared" si="344"/>
        <v>Shaun Verch</v>
      </c>
      <c r="E1287">
        <f t="shared" ref="E1287:E1292" si="348">E1286</f>
        <v>273</v>
      </c>
      <c r="F1287">
        <f t="shared" si="347"/>
        <v>0</v>
      </c>
    </row>
    <row r="1288" spans="1:6" x14ac:dyDescent="0.25">
      <c r="A1288" t="str">
        <f t="shared" si="344"/>
        <v>Shaun Verch</v>
      </c>
      <c r="C1288">
        <v>0.42799999999999999</v>
      </c>
      <c r="D1288" t="s">
        <v>355</v>
      </c>
      <c r="E1288">
        <f t="shared" si="348"/>
        <v>273</v>
      </c>
      <c r="F1288">
        <f t="shared" si="347"/>
        <v>116.84399999999999</v>
      </c>
    </row>
    <row r="1289" spans="1:6" x14ac:dyDescent="0.25">
      <c r="A1289" t="str">
        <f t="shared" si="344"/>
        <v>Shaun Verch</v>
      </c>
      <c r="C1289">
        <v>8.9999999999999993E-3</v>
      </c>
      <c r="D1289" t="s">
        <v>375</v>
      </c>
      <c r="E1289">
        <f t="shared" si="348"/>
        <v>273</v>
      </c>
      <c r="F1289">
        <f t="shared" si="347"/>
        <v>2.4569999999999999</v>
      </c>
    </row>
    <row r="1290" spans="1:6" x14ac:dyDescent="0.25">
      <c r="A1290" t="str">
        <f t="shared" si="344"/>
        <v>Shaun Verch</v>
      </c>
      <c r="C1290">
        <v>0.45600000000000002</v>
      </c>
      <c r="D1290" t="s">
        <v>36</v>
      </c>
      <c r="E1290">
        <f t="shared" si="348"/>
        <v>273</v>
      </c>
      <c r="F1290">
        <f t="shared" si="347"/>
        <v>124.488</v>
      </c>
    </row>
    <row r="1291" spans="1:6" x14ac:dyDescent="0.25">
      <c r="A1291" t="str">
        <f t="shared" si="344"/>
        <v>Shaun Verch</v>
      </c>
      <c r="C1291">
        <v>0.105</v>
      </c>
      <c r="D1291" t="s">
        <v>393</v>
      </c>
      <c r="E1291">
        <f t="shared" si="348"/>
        <v>273</v>
      </c>
      <c r="F1291">
        <f t="shared" si="347"/>
        <v>28.664999999999999</v>
      </c>
    </row>
    <row r="1292" spans="1:6" x14ac:dyDescent="0.25">
      <c r="A1292" t="str">
        <f t="shared" si="344"/>
        <v>Shaun Verch</v>
      </c>
      <c r="E1292">
        <f t="shared" si="348"/>
        <v>273</v>
      </c>
      <c r="F1292">
        <f t="shared" si="347"/>
        <v>0</v>
      </c>
    </row>
    <row r="1293" spans="1:6" x14ac:dyDescent="0.25">
      <c r="A1293" t="str">
        <f t="shared" si="344"/>
        <v>Shaun Verch</v>
      </c>
      <c r="B1293" t="s">
        <v>395</v>
      </c>
      <c r="E1293">
        <v>5</v>
      </c>
      <c r="F1293">
        <f t="shared" si="347"/>
        <v>0</v>
      </c>
    </row>
    <row r="1294" spans="1:6" x14ac:dyDescent="0.25">
      <c r="A1294" t="str">
        <f t="shared" si="344"/>
        <v>Shaun Verch</v>
      </c>
      <c r="E1294">
        <f t="shared" ref="E1294:E1296" si="349">E1293</f>
        <v>5</v>
      </c>
      <c r="F1294">
        <f t="shared" si="347"/>
        <v>0</v>
      </c>
    </row>
    <row r="1295" spans="1:6" x14ac:dyDescent="0.25">
      <c r="A1295" t="str">
        <f t="shared" si="344"/>
        <v>Shaun Verch</v>
      </c>
      <c r="C1295">
        <v>1</v>
      </c>
      <c r="D1295" t="s">
        <v>36</v>
      </c>
      <c r="E1295">
        <f t="shared" si="349"/>
        <v>5</v>
      </c>
      <c r="F1295">
        <f t="shared" si="347"/>
        <v>5</v>
      </c>
    </row>
    <row r="1296" spans="1:6" x14ac:dyDescent="0.25">
      <c r="A1296" t="str">
        <f t="shared" si="344"/>
        <v>Shaun Verch</v>
      </c>
      <c r="E1296">
        <f t="shared" si="349"/>
        <v>5</v>
      </c>
      <c r="F1296">
        <f t="shared" si="347"/>
        <v>0</v>
      </c>
    </row>
    <row r="1297" spans="1:6" x14ac:dyDescent="0.25">
      <c r="A1297" t="str">
        <f t="shared" si="344"/>
        <v>Shaun Verch</v>
      </c>
      <c r="B1297" t="s">
        <v>396</v>
      </c>
      <c r="E1297">
        <v>6</v>
      </c>
      <c r="F1297">
        <f t="shared" si="347"/>
        <v>0</v>
      </c>
    </row>
    <row r="1298" spans="1:6" x14ac:dyDescent="0.25">
      <c r="A1298" t="str">
        <f t="shared" si="344"/>
        <v>Shaun Verch</v>
      </c>
      <c r="E1298">
        <f t="shared" ref="E1298:E1300" si="350">E1297</f>
        <v>6</v>
      </c>
      <c r="F1298">
        <f t="shared" si="347"/>
        <v>0</v>
      </c>
    </row>
    <row r="1299" spans="1:6" x14ac:dyDescent="0.25">
      <c r="A1299" t="str">
        <f t="shared" si="344"/>
        <v>Shaun Verch</v>
      </c>
      <c r="C1299">
        <v>1</v>
      </c>
      <c r="D1299" t="s">
        <v>393</v>
      </c>
      <c r="E1299">
        <f t="shared" si="350"/>
        <v>6</v>
      </c>
      <c r="F1299">
        <f t="shared" si="347"/>
        <v>6</v>
      </c>
    </row>
    <row r="1300" spans="1:6" x14ac:dyDescent="0.25">
      <c r="A1300" t="str">
        <f t="shared" si="344"/>
        <v>Shaun Verch</v>
      </c>
      <c r="E1300">
        <f t="shared" si="350"/>
        <v>6</v>
      </c>
      <c r="F1300">
        <f t="shared" si="347"/>
        <v>0</v>
      </c>
    </row>
    <row r="1301" spans="1:6" x14ac:dyDescent="0.25">
      <c r="A1301" t="str">
        <f t="shared" si="344"/>
        <v>Shaun Verch</v>
      </c>
      <c r="B1301" t="s">
        <v>397</v>
      </c>
      <c r="E1301">
        <v>2</v>
      </c>
      <c r="F1301">
        <f t="shared" si="347"/>
        <v>0</v>
      </c>
    </row>
    <row r="1302" spans="1:6" x14ac:dyDescent="0.25">
      <c r="A1302" t="str">
        <f t="shared" si="344"/>
        <v>Shaun Verch</v>
      </c>
      <c r="E1302">
        <f t="shared" ref="E1302:E1304" si="351">E1301</f>
        <v>2</v>
      </c>
      <c r="F1302">
        <f t="shared" si="347"/>
        <v>0</v>
      </c>
    </row>
    <row r="1303" spans="1:6" x14ac:dyDescent="0.25">
      <c r="A1303" t="str">
        <f t="shared" si="344"/>
        <v>Shaun Verch</v>
      </c>
      <c r="C1303">
        <v>1</v>
      </c>
      <c r="D1303" t="s">
        <v>14</v>
      </c>
      <c r="E1303">
        <f t="shared" si="351"/>
        <v>2</v>
      </c>
      <c r="F1303">
        <f t="shared" si="347"/>
        <v>2</v>
      </c>
    </row>
    <row r="1304" spans="1:6" x14ac:dyDescent="0.25">
      <c r="A1304" t="str">
        <f t="shared" si="344"/>
        <v>Shaun Verch</v>
      </c>
      <c r="E1304">
        <f t="shared" si="351"/>
        <v>2</v>
      </c>
      <c r="F1304">
        <f t="shared" si="347"/>
        <v>0</v>
      </c>
    </row>
    <row r="1305" spans="1:6" x14ac:dyDescent="0.25">
      <c r="A1305" t="str">
        <f t="shared" si="344"/>
        <v>Shaun Verch</v>
      </c>
      <c r="B1305" t="s">
        <v>398</v>
      </c>
      <c r="E1305">
        <v>2</v>
      </c>
      <c r="F1305">
        <f t="shared" si="347"/>
        <v>0</v>
      </c>
    </row>
    <row r="1306" spans="1:6" x14ac:dyDescent="0.25">
      <c r="A1306" t="str">
        <f t="shared" ref="A1306:A1319" si="352">A1305</f>
        <v>Shaun Verch</v>
      </c>
      <c r="E1306">
        <f t="shared" ref="E1306:E1308" si="353">E1305</f>
        <v>2</v>
      </c>
      <c r="F1306">
        <f t="shared" si="347"/>
        <v>0</v>
      </c>
    </row>
    <row r="1307" spans="1:6" x14ac:dyDescent="0.25">
      <c r="A1307" t="str">
        <f t="shared" si="352"/>
        <v>Shaun Verch</v>
      </c>
      <c r="C1307">
        <v>1</v>
      </c>
      <c r="D1307" t="s">
        <v>36</v>
      </c>
      <c r="E1307">
        <f t="shared" si="353"/>
        <v>2</v>
      </c>
      <c r="F1307">
        <f t="shared" si="347"/>
        <v>2</v>
      </c>
    </row>
    <row r="1308" spans="1:6" x14ac:dyDescent="0.25">
      <c r="A1308" t="str">
        <f t="shared" si="352"/>
        <v>Shaun Verch</v>
      </c>
      <c r="E1308">
        <f t="shared" si="353"/>
        <v>2</v>
      </c>
      <c r="F1308">
        <f t="shared" si="347"/>
        <v>0</v>
      </c>
    </row>
    <row r="1309" spans="1:6" x14ac:dyDescent="0.25">
      <c r="A1309" t="str">
        <f t="shared" si="352"/>
        <v>Shaun Verch</v>
      </c>
      <c r="B1309" t="s">
        <v>399</v>
      </c>
      <c r="E1309">
        <v>326</v>
      </c>
      <c r="F1309">
        <f t="shared" si="347"/>
        <v>0</v>
      </c>
    </row>
    <row r="1310" spans="1:6" x14ac:dyDescent="0.25">
      <c r="A1310" t="str">
        <f t="shared" si="352"/>
        <v>Shaun Verch</v>
      </c>
      <c r="E1310">
        <f t="shared" ref="E1310:E1312" si="354">E1309</f>
        <v>326</v>
      </c>
      <c r="F1310">
        <f t="shared" si="347"/>
        <v>0</v>
      </c>
    </row>
    <row r="1311" spans="1:6" x14ac:dyDescent="0.25">
      <c r="A1311" t="str">
        <f t="shared" si="352"/>
        <v>Shaun Verch</v>
      </c>
      <c r="C1311">
        <v>1</v>
      </c>
      <c r="D1311" t="s">
        <v>323</v>
      </c>
      <c r="E1311">
        <f t="shared" si="354"/>
        <v>326</v>
      </c>
      <c r="F1311">
        <f t="shared" si="347"/>
        <v>326</v>
      </c>
    </row>
    <row r="1312" spans="1:6" x14ac:dyDescent="0.25">
      <c r="A1312" t="str">
        <f t="shared" si="352"/>
        <v>Shaun Verch</v>
      </c>
      <c r="E1312">
        <f t="shared" si="354"/>
        <v>326</v>
      </c>
      <c r="F1312">
        <f t="shared" si="347"/>
        <v>0</v>
      </c>
    </row>
    <row r="1313" spans="1:6" x14ac:dyDescent="0.25">
      <c r="A1313" t="str">
        <f t="shared" si="352"/>
        <v>Shaun Verch</v>
      </c>
      <c r="B1313" t="s">
        <v>400</v>
      </c>
      <c r="E1313">
        <v>85</v>
      </c>
      <c r="F1313">
        <f t="shared" si="347"/>
        <v>0</v>
      </c>
    </row>
    <row r="1314" spans="1:6" x14ac:dyDescent="0.25">
      <c r="A1314" t="str">
        <f t="shared" si="352"/>
        <v>Shaun Verch</v>
      </c>
      <c r="E1314">
        <f t="shared" ref="E1314:E1316" si="355">E1313</f>
        <v>85</v>
      </c>
      <c r="F1314">
        <f t="shared" si="347"/>
        <v>0</v>
      </c>
    </row>
    <row r="1315" spans="1:6" x14ac:dyDescent="0.25">
      <c r="A1315" t="str">
        <f t="shared" si="352"/>
        <v>Shaun Verch</v>
      </c>
      <c r="C1315">
        <v>1</v>
      </c>
      <c r="D1315" t="s">
        <v>36</v>
      </c>
      <c r="E1315">
        <f t="shared" si="355"/>
        <v>85</v>
      </c>
      <c r="F1315">
        <f t="shared" si="347"/>
        <v>85</v>
      </c>
    </row>
    <row r="1316" spans="1:6" x14ac:dyDescent="0.25">
      <c r="A1316" t="str">
        <f t="shared" si="352"/>
        <v>Shaun Verch</v>
      </c>
      <c r="E1316">
        <f t="shared" si="355"/>
        <v>85</v>
      </c>
      <c r="F1316">
        <f t="shared" si="347"/>
        <v>0</v>
      </c>
    </row>
    <row r="1317" spans="1:6" x14ac:dyDescent="0.25">
      <c r="A1317" t="str">
        <f t="shared" si="352"/>
        <v>Shaun Verch</v>
      </c>
      <c r="B1317" t="s">
        <v>401</v>
      </c>
      <c r="E1317">
        <v>24</v>
      </c>
      <c r="F1317">
        <f t="shared" si="347"/>
        <v>0</v>
      </c>
    </row>
    <row r="1318" spans="1:6" x14ac:dyDescent="0.25">
      <c r="A1318" t="str">
        <f t="shared" si="352"/>
        <v>Shaun Verch</v>
      </c>
      <c r="E1318">
        <f t="shared" ref="E1318:E1320" si="356">E1317</f>
        <v>24</v>
      </c>
      <c r="F1318">
        <f t="shared" si="347"/>
        <v>0</v>
      </c>
    </row>
    <row r="1319" spans="1:6" x14ac:dyDescent="0.25">
      <c r="A1319" t="str">
        <f t="shared" si="352"/>
        <v>Shaun Verch</v>
      </c>
      <c r="C1319">
        <v>1</v>
      </c>
      <c r="D1319" t="s">
        <v>36</v>
      </c>
      <c r="E1319">
        <f t="shared" si="356"/>
        <v>24</v>
      </c>
      <c r="F1319">
        <f t="shared" si="347"/>
        <v>24</v>
      </c>
    </row>
    <row r="1320" spans="1:6" x14ac:dyDescent="0.25">
      <c r="A1320" t="s">
        <v>473</v>
      </c>
      <c r="E1320">
        <f t="shared" si="356"/>
        <v>24</v>
      </c>
      <c r="F1320">
        <f t="shared" si="347"/>
        <v>0</v>
      </c>
    </row>
    <row r="1321" spans="1:6" x14ac:dyDescent="0.25">
      <c r="A1321" t="str">
        <f t="shared" ref="A1321:A1352" si="357">A1320</f>
        <v>Siyuan Zhou</v>
      </c>
      <c r="B1321" t="s">
        <v>404</v>
      </c>
      <c r="E1321">
        <v>205</v>
      </c>
      <c r="F1321">
        <f t="shared" si="347"/>
        <v>0</v>
      </c>
    </row>
    <row r="1322" spans="1:6" x14ac:dyDescent="0.25">
      <c r="A1322" t="str">
        <f t="shared" si="357"/>
        <v>Siyuan Zhou</v>
      </c>
      <c r="E1322">
        <f t="shared" ref="E1322:E1326" si="358">E1321</f>
        <v>205</v>
      </c>
      <c r="F1322">
        <f t="shared" si="347"/>
        <v>0</v>
      </c>
    </row>
    <row r="1323" spans="1:6" x14ac:dyDescent="0.25">
      <c r="A1323" t="str">
        <f t="shared" si="357"/>
        <v>Siyuan Zhou</v>
      </c>
      <c r="C1323">
        <v>0.19600000000000001</v>
      </c>
      <c r="D1323" t="s">
        <v>10</v>
      </c>
      <c r="E1323">
        <f t="shared" si="358"/>
        <v>205</v>
      </c>
      <c r="F1323">
        <f t="shared" si="347"/>
        <v>40.18</v>
      </c>
    </row>
    <row r="1324" spans="1:6" x14ac:dyDescent="0.25">
      <c r="A1324" t="str">
        <f t="shared" si="357"/>
        <v>Siyuan Zhou</v>
      </c>
      <c r="C1324">
        <v>0.77</v>
      </c>
      <c r="D1324" t="s">
        <v>337</v>
      </c>
      <c r="E1324">
        <f t="shared" si="358"/>
        <v>205</v>
      </c>
      <c r="F1324">
        <f t="shared" si="347"/>
        <v>157.85</v>
      </c>
    </row>
    <row r="1325" spans="1:6" x14ac:dyDescent="0.25">
      <c r="A1325" t="str">
        <f t="shared" si="357"/>
        <v>Siyuan Zhou</v>
      </c>
      <c r="C1325">
        <v>3.2000000000000001E-2</v>
      </c>
      <c r="D1325" t="s">
        <v>405</v>
      </c>
      <c r="E1325">
        <f t="shared" si="358"/>
        <v>205</v>
      </c>
      <c r="F1325">
        <f t="shared" si="347"/>
        <v>6.5600000000000005</v>
      </c>
    </row>
    <row r="1326" spans="1:6" x14ac:dyDescent="0.25">
      <c r="A1326" t="str">
        <f t="shared" si="357"/>
        <v>Siyuan Zhou</v>
      </c>
      <c r="E1326">
        <f t="shared" si="358"/>
        <v>205</v>
      </c>
      <c r="F1326">
        <f t="shared" si="347"/>
        <v>0</v>
      </c>
    </row>
    <row r="1327" spans="1:6" x14ac:dyDescent="0.25">
      <c r="A1327" t="str">
        <f t="shared" si="357"/>
        <v>Siyuan Zhou</v>
      </c>
      <c r="B1327" t="s">
        <v>406</v>
      </c>
      <c r="E1327">
        <v>200</v>
      </c>
      <c r="F1327">
        <f t="shared" si="347"/>
        <v>0</v>
      </c>
    </row>
    <row r="1328" spans="1:6" x14ac:dyDescent="0.25">
      <c r="A1328" t="str">
        <f t="shared" si="357"/>
        <v>Siyuan Zhou</v>
      </c>
      <c r="E1328">
        <f t="shared" ref="E1328:E1331" si="359">E1327</f>
        <v>200</v>
      </c>
      <c r="F1328">
        <f t="shared" si="347"/>
        <v>0</v>
      </c>
    </row>
    <row r="1329" spans="1:6" x14ac:dyDescent="0.25">
      <c r="A1329" t="str">
        <f t="shared" si="357"/>
        <v>Siyuan Zhou</v>
      </c>
      <c r="C1329">
        <v>0.20300000000000001</v>
      </c>
      <c r="D1329" t="s">
        <v>10</v>
      </c>
      <c r="E1329">
        <f t="shared" si="359"/>
        <v>200</v>
      </c>
      <c r="F1329">
        <f t="shared" si="347"/>
        <v>40.6</v>
      </c>
    </row>
    <row r="1330" spans="1:6" x14ac:dyDescent="0.25">
      <c r="A1330" t="str">
        <f t="shared" si="357"/>
        <v>Siyuan Zhou</v>
      </c>
      <c r="C1330">
        <v>0.79600000000000004</v>
      </c>
      <c r="D1330" t="s">
        <v>337</v>
      </c>
      <c r="E1330">
        <f t="shared" si="359"/>
        <v>200</v>
      </c>
      <c r="F1330">
        <f t="shared" si="347"/>
        <v>159.20000000000002</v>
      </c>
    </row>
    <row r="1331" spans="1:6" x14ac:dyDescent="0.25">
      <c r="A1331" t="str">
        <f t="shared" si="357"/>
        <v>Siyuan Zhou</v>
      </c>
      <c r="E1331">
        <f t="shared" si="359"/>
        <v>200</v>
      </c>
      <c r="F1331">
        <f t="shared" si="347"/>
        <v>0</v>
      </c>
    </row>
    <row r="1332" spans="1:6" x14ac:dyDescent="0.25">
      <c r="A1332" t="str">
        <f t="shared" si="357"/>
        <v>Siyuan Zhou</v>
      </c>
      <c r="B1332" t="s">
        <v>407</v>
      </c>
      <c r="E1332">
        <v>150</v>
      </c>
      <c r="F1332">
        <f t="shared" si="347"/>
        <v>0</v>
      </c>
    </row>
    <row r="1333" spans="1:6" x14ac:dyDescent="0.25">
      <c r="A1333" t="str">
        <f t="shared" si="357"/>
        <v>Siyuan Zhou</v>
      </c>
      <c r="E1333">
        <f t="shared" ref="E1333:E1335" si="360">E1332</f>
        <v>150</v>
      </c>
      <c r="F1333">
        <f t="shared" si="347"/>
        <v>0</v>
      </c>
    </row>
    <row r="1334" spans="1:6" x14ac:dyDescent="0.25">
      <c r="A1334" t="str">
        <f t="shared" si="357"/>
        <v>Siyuan Zhou</v>
      </c>
      <c r="C1334">
        <v>1</v>
      </c>
      <c r="D1334" t="s">
        <v>10</v>
      </c>
      <c r="E1334">
        <f t="shared" si="360"/>
        <v>150</v>
      </c>
      <c r="F1334">
        <f t="shared" si="347"/>
        <v>150</v>
      </c>
    </row>
    <row r="1335" spans="1:6" x14ac:dyDescent="0.25">
      <c r="A1335" t="str">
        <f t="shared" si="357"/>
        <v>Siyuan Zhou</v>
      </c>
      <c r="E1335">
        <f t="shared" si="360"/>
        <v>150</v>
      </c>
      <c r="F1335">
        <f t="shared" si="347"/>
        <v>0</v>
      </c>
    </row>
    <row r="1336" spans="1:6" x14ac:dyDescent="0.25">
      <c r="A1336" t="str">
        <f t="shared" si="357"/>
        <v>Siyuan Zhou</v>
      </c>
      <c r="B1336" t="s">
        <v>408</v>
      </c>
      <c r="E1336">
        <v>200</v>
      </c>
      <c r="F1336">
        <f t="shared" si="347"/>
        <v>0</v>
      </c>
    </row>
    <row r="1337" spans="1:6" x14ac:dyDescent="0.25">
      <c r="A1337" t="str">
        <f t="shared" si="357"/>
        <v>Siyuan Zhou</v>
      </c>
      <c r="E1337">
        <f t="shared" ref="E1337:E1340" si="361">E1336</f>
        <v>200</v>
      </c>
      <c r="F1337">
        <f t="shared" si="347"/>
        <v>0</v>
      </c>
    </row>
    <row r="1338" spans="1:6" x14ac:dyDescent="0.25">
      <c r="A1338" t="str">
        <f t="shared" si="357"/>
        <v>Siyuan Zhou</v>
      </c>
      <c r="C1338">
        <v>0.20300000000000001</v>
      </c>
      <c r="D1338" t="s">
        <v>10</v>
      </c>
      <c r="E1338">
        <f t="shared" si="361"/>
        <v>200</v>
      </c>
      <c r="F1338">
        <f t="shared" si="347"/>
        <v>40.6</v>
      </c>
    </row>
    <row r="1339" spans="1:6" x14ac:dyDescent="0.25">
      <c r="A1339" t="str">
        <f t="shared" si="357"/>
        <v>Siyuan Zhou</v>
      </c>
      <c r="C1339">
        <v>0.79600000000000004</v>
      </c>
      <c r="D1339" t="s">
        <v>337</v>
      </c>
      <c r="E1339">
        <f t="shared" si="361"/>
        <v>200</v>
      </c>
      <c r="F1339">
        <f t="shared" si="347"/>
        <v>159.20000000000002</v>
      </c>
    </row>
    <row r="1340" spans="1:6" x14ac:dyDescent="0.25">
      <c r="A1340" t="str">
        <f t="shared" si="357"/>
        <v>Siyuan Zhou</v>
      </c>
      <c r="E1340">
        <f t="shared" si="361"/>
        <v>200</v>
      </c>
      <c r="F1340">
        <f t="shared" si="347"/>
        <v>0</v>
      </c>
    </row>
    <row r="1341" spans="1:6" x14ac:dyDescent="0.25">
      <c r="A1341" t="str">
        <f t="shared" si="357"/>
        <v>Siyuan Zhou</v>
      </c>
      <c r="B1341" t="s">
        <v>409</v>
      </c>
      <c r="E1341">
        <v>4</v>
      </c>
      <c r="F1341">
        <f t="shared" si="347"/>
        <v>0</v>
      </c>
    </row>
    <row r="1342" spans="1:6" x14ac:dyDescent="0.25">
      <c r="A1342" t="str">
        <f t="shared" si="357"/>
        <v>Siyuan Zhou</v>
      </c>
      <c r="E1342">
        <f t="shared" ref="E1342:E1344" si="362">E1341</f>
        <v>4</v>
      </c>
      <c r="F1342">
        <f t="shared" si="347"/>
        <v>0</v>
      </c>
    </row>
    <row r="1343" spans="1:6" x14ac:dyDescent="0.25">
      <c r="A1343" t="str">
        <f t="shared" si="357"/>
        <v>Siyuan Zhou</v>
      </c>
      <c r="C1343">
        <v>1</v>
      </c>
      <c r="D1343" t="s">
        <v>161</v>
      </c>
      <c r="E1343">
        <f t="shared" si="362"/>
        <v>4</v>
      </c>
      <c r="F1343">
        <f t="shared" si="347"/>
        <v>4</v>
      </c>
    </row>
    <row r="1344" spans="1:6" x14ac:dyDescent="0.25">
      <c r="A1344" t="str">
        <f t="shared" si="357"/>
        <v>Siyuan Zhou</v>
      </c>
      <c r="E1344">
        <f t="shared" si="362"/>
        <v>4</v>
      </c>
      <c r="F1344">
        <f t="shared" si="347"/>
        <v>0</v>
      </c>
    </row>
    <row r="1345" spans="1:6" x14ac:dyDescent="0.25">
      <c r="A1345" t="str">
        <f t="shared" si="357"/>
        <v>Siyuan Zhou</v>
      </c>
      <c r="B1345" t="s">
        <v>410</v>
      </c>
      <c r="E1345">
        <v>35</v>
      </c>
      <c r="F1345">
        <f t="shared" si="347"/>
        <v>0</v>
      </c>
    </row>
    <row r="1346" spans="1:6" x14ac:dyDescent="0.25">
      <c r="A1346" t="str">
        <f t="shared" si="357"/>
        <v>Siyuan Zhou</v>
      </c>
      <c r="E1346">
        <f t="shared" ref="E1346:E1348" si="363">E1345</f>
        <v>35</v>
      </c>
      <c r="F1346">
        <f t="shared" si="347"/>
        <v>0</v>
      </c>
    </row>
    <row r="1347" spans="1:6" x14ac:dyDescent="0.25">
      <c r="A1347" t="str">
        <f t="shared" si="357"/>
        <v>Siyuan Zhou</v>
      </c>
      <c r="C1347">
        <v>1</v>
      </c>
      <c r="D1347" t="s">
        <v>10</v>
      </c>
      <c r="E1347">
        <f t="shared" si="363"/>
        <v>35</v>
      </c>
      <c r="F1347">
        <f t="shared" ref="F1347:F1410" si="364">E1347*C1347</f>
        <v>35</v>
      </c>
    </row>
    <row r="1348" spans="1:6" x14ac:dyDescent="0.25">
      <c r="A1348" t="str">
        <f t="shared" si="357"/>
        <v>Siyuan Zhou</v>
      </c>
      <c r="E1348">
        <f t="shared" si="363"/>
        <v>35</v>
      </c>
      <c r="F1348">
        <f t="shared" si="364"/>
        <v>0</v>
      </c>
    </row>
    <row r="1349" spans="1:6" x14ac:dyDescent="0.25">
      <c r="A1349" t="str">
        <f t="shared" si="357"/>
        <v>Siyuan Zhou</v>
      </c>
      <c r="B1349" t="s">
        <v>411</v>
      </c>
      <c r="E1349">
        <v>3</v>
      </c>
      <c r="F1349">
        <f t="shared" si="364"/>
        <v>0</v>
      </c>
    </row>
    <row r="1350" spans="1:6" x14ac:dyDescent="0.25">
      <c r="A1350" t="str">
        <f t="shared" si="357"/>
        <v>Siyuan Zhou</v>
      </c>
      <c r="E1350">
        <f t="shared" ref="E1350:E1352" si="365">E1349</f>
        <v>3</v>
      </c>
      <c r="F1350">
        <f t="shared" si="364"/>
        <v>0</v>
      </c>
    </row>
    <row r="1351" spans="1:6" x14ac:dyDescent="0.25">
      <c r="A1351" t="str">
        <f t="shared" si="357"/>
        <v>Siyuan Zhou</v>
      </c>
      <c r="C1351">
        <v>1</v>
      </c>
      <c r="D1351" t="s">
        <v>84</v>
      </c>
      <c r="E1351">
        <f t="shared" si="365"/>
        <v>3</v>
      </c>
      <c r="F1351">
        <f t="shared" si="364"/>
        <v>3</v>
      </c>
    </row>
    <row r="1352" spans="1:6" x14ac:dyDescent="0.25">
      <c r="A1352" t="str">
        <f t="shared" si="357"/>
        <v>Siyuan Zhou</v>
      </c>
      <c r="E1352">
        <f t="shared" si="365"/>
        <v>3</v>
      </c>
      <c r="F1352">
        <f t="shared" si="364"/>
        <v>0</v>
      </c>
    </row>
    <row r="1353" spans="1:6" x14ac:dyDescent="0.25">
      <c r="A1353" t="str">
        <f t="shared" ref="A1353:A1374" si="366">A1352</f>
        <v>Siyuan Zhou</v>
      </c>
      <c r="B1353" t="s">
        <v>412</v>
      </c>
      <c r="E1353">
        <v>67</v>
      </c>
      <c r="F1353">
        <f t="shared" si="364"/>
        <v>0</v>
      </c>
    </row>
    <row r="1354" spans="1:6" x14ac:dyDescent="0.25">
      <c r="A1354" t="str">
        <f t="shared" si="366"/>
        <v>Siyuan Zhou</v>
      </c>
      <c r="E1354">
        <f t="shared" ref="E1354:E1357" si="367">E1353</f>
        <v>67</v>
      </c>
      <c r="F1354">
        <f t="shared" si="364"/>
        <v>0</v>
      </c>
    </row>
    <row r="1355" spans="1:6" x14ac:dyDescent="0.25">
      <c r="A1355" t="str">
        <f t="shared" si="366"/>
        <v>Siyuan Zhou</v>
      </c>
      <c r="C1355">
        <v>0.755</v>
      </c>
      <c r="D1355" t="s">
        <v>143</v>
      </c>
      <c r="E1355">
        <f t="shared" si="367"/>
        <v>67</v>
      </c>
      <c r="F1355">
        <f t="shared" si="364"/>
        <v>50.585000000000001</v>
      </c>
    </row>
    <row r="1356" spans="1:6" x14ac:dyDescent="0.25">
      <c r="A1356" t="str">
        <f t="shared" si="366"/>
        <v>Siyuan Zhou</v>
      </c>
      <c r="C1356">
        <v>0.24399999999999999</v>
      </c>
      <c r="D1356" t="s">
        <v>165</v>
      </c>
      <c r="E1356">
        <f t="shared" si="367"/>
        <v>67</v>
      </c>
      <c r="F1356">
        <f t="shared" si="364"/>
        <v>16.347999999999999</v>
      </c>
    </row>
    <row r="1357" spans="1:6" x14ac:dyDescent="0.25">
      <c r="A1357" t="str">
        <f t="shared" si="366"/>
        <v>Siyuan Zhou</v>
      </c>
      <c r="E1357">
        <f t="shared" si="367"/>
        <v>67</v>
      </c>
      <c r="F1357">
        <f t="shared" si="364"/>
        <v>0</v>
      </c>
    </row>
    <row r="1358" spans="1:6" x14ac:dyDescent="0.25">
      <c r="A1358" t="str">
        <f t="shared" si="366"/>
        <v>Siyuan Zhou</v>
      </c>
      <c r="B1358" t="s">
        <v>413</v>
      </c>
      <c r="E1358">
        <v>1</v>
      </c>
      <c r="F1358">
        <f t="shared" si="364"/>
        <v>0</v>
      </c>
    </row>
    <row r="1359" spans="1:6" x14ac:dyDescent="0.25">
      <c r="A1359" t="str">
        <f t="shared" si="366"/>
        <v>Siyuan Zhou</v>
      </c>
      <c r="E1359">
        <f t="shared" ref="E1359:E1361" si="368">E1358</f>
        <v>1</v>
      </c>
      <c r="F1359">
        <f t="shared" si="364"/>
        <v>0</v>
      </c>
    </row>
    <row r="1360" spans="1:6" x14ac:dyDescent="0.25">
      <c r="A1360" t="str">
        <f t="shared" si="366"/>
        <v>Siyuan Zhou</v>
      </c>
      <c r="C1360">
        <v>1</v>
      </c>
      <c r="D1360" t="s">
        <v>165</v>
      </c>
      <c r="E1360">
        <f t="shared" si="368"/>
        <v>1</v>
      </c>
      <c r="F1360">
        <f t="shared" si="364"/>
        <v>1</v>
      </c>
    </row>
    <row r="1361" spans="1:6" x14ac:dyDescent="0.25">
      <c r="A1361" t="str">
        <f t="shared" si="366"/>
        <v>Siyuan Zhou</v>
      </c>
      <c r="E1361">
        <f t="shared" si="368"/>
        <v>1</v>
      </c>
      <c r="F1361">
        <f t="shared" si="364"/>
        <v>0</v>
      </c>
    </row>
    <row r="1362" spans="1:6" x14ac:dyDescent="0.25">
      <c r="A1362" t="str">
        <f t="shared" si="366"/>
        <v>Siyuan Zhou</v>
      </c>
      <c r="B1362" t="s">
        <v>414</v>
      </c>
      <c r="E1362">
        <v>7</v>
      </c>
      <c r="F1362">
        <f t="shared" si="364"/>
        <v>0</v>
      </c>
    </row>
    <row r="1363" spans="1:6" x14ac:dyDescent="0.25">
      <c r="A1363" t="str">
        <f t="shared" si="366"/>
        <v>Siyuan Zhou</v>
      </c>
      <c r="E1363">
        <f t="shared" ref="E1363:E1365" si="369">E1362</f>
        <v>7</v>
      </c>
      <c r="F1363">
        <f t="shared" si="364"/>
        <v>0</v>
      </c>
    </row>
    <row r="1364" spans="1:6" x14ac:dyDescent="0.25">
      <c r="A1364" t="str">
        <f t="shared" si="366"/>
        <v>Siyuan Zhou</v>
      </c>
      <c r="C1364">
        <v>1</v>
      </c>
      <c r="D1364" t="s">
        <v>117</v>
      </c>
      <c r="E1364">
        <f t="shared" si="369"/>
        <v>7</v>
      </c>
      <c r="F1364">
        <f t="shared" si="364"/>
        <v>7</v>
      </c>
    </row>
    <row r="1365" spans="1:6" x14ac:dyDescent="0.25">
      <c r="A1365" t="str">
        <f t="shared" si="366"/>
        <v>Siyuan Zhou</v>
      </c>
      <c r="E1365">
        <f t="shared" si="369"/>
        <v>7</v>
      </c>
      <c r="F1365">
        <f t="shared" si="364"/>
        <v>0</v>
      </c>
    </row>
    <row r="1366" spans="1:6" x14ac:dyDescent="0.25">
      <c r="A1366" t="str">
        <f t="shared" si="366"/>
        <v>Siyuan Zhou</v>
      </c>
      <c r="B1366" t="s">
        <v>415</v>
      </c>
      <c r="E1366">
        <v>11572</v>
      </c>
      <c r="F1366">
        <f t="shared" si="364"/>
        <v>0</v>
      </c>
    </row>
    <row r="1367" spans="1:6" x14ac:dyDescent="0.25">
      <c r="A1367" t="str">
        <f t="shared" si="366"/>
        <v>Siyuan Zhou</v>
      </c>
      <c r="E1367">
        <f t="shared" ref="E1367:E1369" si="370">E1366</f>
        <v>11572</v>
      </c>
      <c r="F1367">
        <f t="shared" si="364"/>
        <v>0</v>
      </c>
    </row>
    <row r="1368" spans="1:6" x14ac:dyDescent="0.25">
      <c r="A1368" t="str">
        <f t="shared" si="366"/>
        <v>Siyuan Zhou</v>
      </c>
      <c r="C1368">
        <v>1</v>
      </c>
      <c r="D1368" t="s">
        <v>25</v>
      </c>
      <c r="E1368">
        <f t="shared" si="370"/>
        <v>11572</v>
      </c>
      <c r="F1368">
        <f t="shared" si="364"/>
        <v>11572</v>
      </c>
    </row>
    <row r="1369" spans="1:6" x14ac:dyDescent="0.25">
      <c r="A1369" t="str">
        <f t="shared" si="366"/>
        <v>Siyuan Zhou</v>
      </c>
      <c r="E1369">
        <f t="shared" si="370"/>
        <v>11572</v>
      </c>
      <c r="F1369">
        <f t="shared" si="364"/>
        <v>0</v>
      </c>
    </row>
    <row r="1370" spans="1:6" x14ac:dyDescent="0.25">
      <c r="A1370" t="str">
        <f t="shared" si="366"/>
        <v>Siyuan Zhou</v>
      </c>
      <c r="B1370" t="s">
        <v>416</v>
      </c>
      <c r="E1370">
        <v>23506</v>
      </c>
      <c r="F1370">
        <f t="shared" si="364"/>
        <v>0</v>
      </c>
    </row>
    <row r="1371" spans="1:6" x14ac:dyDescent="0.25">
      <c r="A1371" t="str">
        <f t="shared" si="366"/>
        <v>Siyuan Zhou</v>
      </c>
      <c r="E1371">
        <f t="shared" ref="E1371:E1375" si="371">E1370</f>
        <v>23506</v>
      </c>
      <c r="F1371">
        <f t="shared" si="364"/>
        <v>0</v>
      </c>
    </row>
    <row r="1372" spans="1:6" x14ac:dyDescent="0.25">
      <c r="A1372" t="str">
        <f t="shared" si="366"/>
        <v>Siyuan Zhou</v>
      </c>
      <c r="C1372">
        <v>0.496</v>
      </c>
      <c r="D1372" t="s">
        <v>10</v>
      </c>
      <c r="E1372">
        <f t="shared" si="371"/>
        <v>23506</v>
      </c>
      <c r="F1372">
        <f t="shared" si="364"/>
        <v>11658.976000000001</v>
      </c>
    </row>
    <row r="1373" spans="1:6" x14ac:dyDescent="0.25">
      <c r="A1373" t="str">
        <f t="shared" si="366"/>
        <v>Siyuan Zhou</v>
      </c>
      <c r="C1373">
        <v>7.0000000000000001E-3</v>
      </c>
      <c r="D1373" t="s">
        <v>84</v>
      </c>
      <c r="E1373">
        <f t="shared" si="371"/>
        <v>23506</v>
      </c>
      <c r="F1373">
        <f t="shared" si="364"/>
        <v>164.542</v>
      </c>
    </row>
    <row r="1374" spans="1:6" x14ac:dyDescent="0.25">
      <c r="A1374" t="str">
        <f t="shared" si="366"/>
        <v>Siyuan Zhou</v>
      </c>
      <c r="C1374">
        <v>0.496</v>
      </c>
      <c r="D1374" t="s">
        <v>25</v>
      </c>
      <c r="E1374">
        <f t="shared" si="371"/>
        <v>23506</v>
      </c>
      <c r="F1374">
        <f t="shared" si="364"/>
        <v>11658.976000000001</v>
      </c>
    </row>
    <row r="1375" spans="1:6" x14ac:dyDescent="0.25">
      <c r="A1375" t="s">
        <v>474</v>
      </c>
      <c r="E1375">
        <f t="shared" si="371"/>
        <v>23506</v>
      </c>
      <c r="F1375">
        <f t="shared" si="364"/>
        <v>0</v>
      </c>
    </row>
    <row r="1376" spans="1:6" x14ac:dyDescent="0.25">
      <c r="A1376" t="str">
        <f t="shared" ref="A1376:A1407" si="372">A1375</f>
        <v>Spencer T</v>
      </c>
      <c r="B1376" t="s">
        <v>419</v>
      </c>
      <c r="E1376">
        <v>7</v>
      </c>
      <c r="F1376">
        <f t="shared" si="364"/>
        <v>0</v>
      </c>
    </row>
    <row r="1377" spans="1:6" x14ac:dyDescent="0.25">
      <c r="A1377" t="str">
        <f t="shared" si="372"/>
        <v>Spencer T</v>
      </c>
      <c r="E1377">
        <f t="shared" ref="E1377:E1379" si="373">E1376</f>
        <v>7</v>
      </c>
      <c r="F1377">
        <f t="shared" si="364"/>
        <v>0</v>
      </c>
    </row>
    <row r="1378" spans="1:6" x14ac:dyDescent="0.25">
      <c r="A1378" t="str">
        <f t="shared" si="372"/>
        <v>Spencer T</v>
      </c>
      <c r="C1378">
        <v>1</v>
      </c>
      <c r="D1378" t="s">
        <v>14</v>
      </c>
      <c r="E1378">
        <f t="shared" si="373"/>
        <v>7</v>
      </c>
      <c r="F1378">
        <f t="shared" si="364"/>
        <v>7</v>
      </c>
    </row>
    <row r="1379" spans="1:6" x14ac:dyDescent="0.25">
      <c r="A1379" t="str">
        <f t="shared" si="372"/>
        <v>Spencer T</v>
      </c>
      <c r="E1379">
        <f t="shared" si="373"/>
        <v>7</v>
      </c>
      <c r="F1379">
        <f t="shared" si="364"/>
        <v>0</v>
      </c>
    </row>
    <row r="1380" spans="1:6" x14ac:dyDescent="0.25">
      <c r="A1380" t="str">
        <f t="shared" si="372"/>
        <v>Spencer T</v>
      </c>
      <c r="B1380" t="s">
        <v>420</v>
      </c>
      <c r="E1380">
        <v>3</v>
      </c>
      <c r="F1380">
        <f t="shared" si="364"/>
        <v>0</v>
      </c>
    </row>
    <row r="1381" spans="1:6" x14ac:dyDescent="0.25">
      <c r="A1381" t="str">
        <f t="shared" si="372"/>
        <v>Spencer T</v>
      </c>
      <c r="E1381">
        <f t="shared" ref="E1381:E1383" si="374">E1380</f>
        <v>3</v>
      </c>
      <c r="F1381">
        <f t="shared" si="364"/>
        <v>0</v>
      </c>
    </row>
    <row r="1382" spans="1:6" x14ac:dyDescent="0.25">
      <c r="A1382" t="str">
        <f t="shared" si="372"/>
        <v>Spencer T</v>
      </c>
      <c r="C1382">
        <v>1</v>
      </c>
      <c r="D1382" t="s">
        <v>10</v>
      </c>
      <c r="E1382">
        <f t="shared" si="374"/>
        <v>3</v>
      </c>
      <c r="F1382">
        <f t="shared" si="364"/>
        <v>3</v>
      </c>
    </row>
    <row r="1383" spans="1:6" x14ac:dyDescent="0.25">
      <c r="A1383" t="str">
        <f t="shared" si="372"/>
        <v>Spencer T</v>
      </c>
      <c r="E1383">
        <f t="shared" si="374"/>
        <v>3</v>
      </c>
      <c r="F1383">
        <f t="shared" si="364"/>
        <v>0</v>
      </c>
    </row>
    <row r="1384" spans="1:6" x14ac:dyDescent="0.25">
      <c r="A1384" t="str">
        <f t="shared" si="372"/>
        <v>Spencer T</v>
      </c>
      <c r="B1384" t="s">
        <v>421</v>
      </c>
      <c r="E1384">
        <v>28</v>
      </c>
      <c r="F1384">
        <f t="shared" si="364"/>
        <v>0</v>
      </c>
    </row>
    <row r="1385" spans="1:6" x14ac:dyDescent="0.25">
      <c r="A1385" t="str">
        <f t="shared" si="372"/>
        <v>Spencer T</v>
      </c>
      <c r="E1385">
        <f t="shared" ref="E1385:E1387" si="375">E1384</f>
        <v>28</v>
      </c>
      <c r="F1385">
        <f t="shared" si="364"/>
        <v>0</v>
      </c>
    </row>
    <row r="1386" spans="1:6" x14ac:dyDescent="0.25">
      <c r="A1386" t="str">
        <f t="shared" si="372"/>
        <v>Spencer T</v>
      </c>
      <c r="C1386">
        <v>1</v>
      </c>
      <c r="D1386" t="s">
        <v>228</v>
      </c>
      <c r="E1386">
        <f t="shared" si="375"/>
        <v>28</v>
      </c>
      <c r="F1386">
        <f t="shared" si="364"/>
        <v>28</v>
      </c>
    </row>
    <row r="1387" spans="1:6" x14ac:dyDescent="0.25">
      <c r="A1387" t="str">
        <f t="shared" si="372"/>
        <v>Spencer T</v>
      </c>
      <c r="E1387">
        <f t="shared" si="375"/>
        <v>28</v>
      </c>
      <c r="F1387">
        <f t="shared" si="364"/>
        <v>0</v>
      </c>
    </row>
    <row r="1388" spans="1:6" x14ac:dyDescent="0.25">
      <c r="A1388" t="str">
        <f t="shared" si="372"/>
        <v>Spencer T</v>
      </c>
      <c r="B1388" t="s">
        <v>422</v>
      </c>
      <c r="E1388">
        <v>7</v>
      </c>
      <c r="F1388">
        <f t="shared" si="364"/>
        <v>0</v>
      </c>
    </row>
    <row r="1389" spans="1:6" x14ac:dyDescent="0.25">
      <c r="A1389" t="str">
        <f t="shared" si="372"/>
        <v>Spencer T</v>
      </c>
      <c r="E1389">
        <f t="shared" ref="E1389:E1392" si="376">E1388</f>
        <v>7</v>
      </c>
      <c r="F1389">
        <f t="shared" si="364"/>
        <v>0</v>
      </c>
    </row>
    <row r="1390" spans="1:6" x14ac:dyDescent="0.25">
      <c r="A1390" t="str">
        <f t="shared" si="372"/>
        <v>Spencer T</v>
      </c>
      <c r="C1390">
        <v>0.193</v>
      </c>
      <c r="D1390" t="s">
        <v>30</v>
      </c>
      <c r="E1390">
        <f t="shared" si="376"/>
        <v>7</v>
      </c>
      <c r="F1390">
        <f t="shared" si="364"/>
        <v>1.351</v>
      </c>
    </row>
    <row r="1391" spans="1:6" x14ac:dyDescent="0.25">
      <c r="A1391" t="str">
        <f t="shared" si="372"/>
        <v>Spencer T</v>
      </c>
      <c r="C1391">
        <v>0.80600000000000005</v>
      </c>
      <c r="D1391" t="s">
        <v>14</v>
      </c>
      <c r="E1391">
        <f t="shared" si="376"/>
        <v>7</v>
      </c>
      <c r="F1391">
        <f t="shared" si="364"/>
        <v>5.6420000000000003</v>
      </c>
    </row>
    <row r="1392" spans="1:6" x14ac:dyDescent="0.25">
      <c r="A1392" t="str">
        <f t="shared" si="372"/>
        <v>Spencer T</v>
      </c>
      <c r="E1392">
        <f t="shared" si="376"/>
        <v>7</v>
      </c>
      <c r="F1392">
        <f t="shared" si="364"/>
        <v>0</v>
      </c>
    </row>
    <row r="1393" spans="1:6" x14ac:dyDescent="0.25">
      <c r="A1393" t="str">
        <f t="shared" si="372"/>
        <v>Spencer T</v>
      </c>
      <c r="B1393" t="s">
        <v>423</v>
      </c>
      <c r="E1393">
        <v>3</v>
      </c>
      <c r="F1393">
        <f t="shared" si="364"/>
        <v>0</v>
      </c>
    </row>
    <row r="1394" spans="1:6" x14ac:dyDescent="0.25">
      <c r="A1394" t="str">
        <f t="shared" si="372"/>
        <v>Spencer T</v>
      </c>
      <c r="E1394">
        <f t="shared" ref="E1394:E1396" si="377">E1393</f>
        <v>3</v>
      </c>
      <c r="F1394">
        <f t="shared" si="364"/>
        <v>0</v>
      </c>
    </row>
    <row r="1395" spans="1:6" x14ac:dyDescent="0.25">
      <c r="A1395" t="str">
        <f t="shared" si="372"/>
        <v>Spencer T</v>
      </c>
      <c r="C1395">
        <v>1</v>
      </c>
      <c r="D1395" t="s">
        <v>25</v>
      </c>
      <c r="E1395">
        <f t="shared" si="377"/>
        <v>3</v>
      </c>
      <c r="F1395">
        <f t="shared" si="364"/>
        <v>3</v>
      </c>
    </row>
    <row r="1396" spans="1:6" x14ac:dyDescent="0.25">
      <c r="A1396" t="str">
        <f t="shared" si="372"/>
        <v>Spencer T</v>
      </c>
      <c r="E1396">
        <f t="shared" si="377"/>
        <v>3</v>
      </c>
      <c r="F1396">
        <f t="shared" si="364"/>
        <v>0</v>
      </c>
    </row>
    <row r="1397" spans="1:6" x14ac:dyDescent="0.25">
      <c r="A1397" t="str">
        <f t="shared" si="372"/>
        <v>Spencer T</v>
      </c>
      <c r="B1397" t="s">
        <v>424</v>
      </c>
      <c r="E1397">
        <v>27</v>
      </c>
      <c r="F1397">
        <f t="shared" si="364"/>
        <v>0</v>
      </c>
    </row>
    <row r="1398" spans="1:6" x14ac:dyDescent="0.25">
      <c r="A1398" t="str">
        <f t="shared" si="372"/>
        <v>Spencer T</v>
      </c>
      <c r="E1398">
        <f t="shared" ref="E1398:E1400" si="378">E1397</f>
        <v>27</v>
      </c>
      <c r="F1398">
        <f t="shared" si="364"/>
        <v>0</v>
      </c>
    </row>
    <row r="1399" spans="1:6" x14ac:dyDescent="0.25">
      <c r="A1399" t="str">
        <f t="shared" si="372"/>
        <v>Spencer T</v>
      </c>
      <c r="C1399">
        <v>1</v>
      </c>
      <c r="D1399" t="s">
        <v>30</v>
      </c>
      <c r="E1399">
        <f t="shared" si="378"/>
        <v>27</v>
      </c>
      <c r="F1399">
        <f t="shared" si="364"/>
        <v>27</v>
      </c>
    </row>
    <row r="1400" spans="1:6" x14ac:dyDescent="0.25">
      <c r="A1400" t="str">
        <f t="shared" si="372"/>
        <v>Spencer T</v>
      </c>
      <c r="E1400">
        <f t="shared" si="378"/>
        <v>27</v>
      </c>
      <c r="F1400">
        <f t="shared" si="364"/>
        <v>0</v>
      </c>
    </row>
    <row r="1401" spans="1:6" x14ac:dyDescent="0.25">
      <c r="A1401" t="str">
        <f t="shared" si="372"/>
        <v>Spencer T</v>
      </c>
      <c r="B1401" t="s">
        <v>425</v>
      </c>
      <c r="E1401">
        <v>7</v>
      </c>
      <c r="F1401">
        <f t="shared" si="364"/>
        <v>0</v>
      </c>
    </row>
    <row r="1402" spans="1:6" x14ac:dyDescent="0.25">
      <c r="A1402" t="str">
        <f t="shared" si="372"/>
        <v>Spencer T</v>
      </c>
      <c r="E1402">
        <f t="shared" ref="E1402:E1404" si="379">E1401</f>
        <v>7</v>
      </c>
      <c r="F1402">
        <f t="shared" si="364"/>
        <v>0</v>
      </c>
    </row>
    <row r="1403" spans="1:6" x14ac:dyDescent="0.25">
      <c r="A1403" t="str">
        <f t="shared" si="372"/>
        <v>Spencer T</v>
      </c>
      <c r="C1403">
        <v>1</v>
      </c>
      <c r="D1403" t="s">
        <v>14</v>
      </c>
      <c r="E1403">
        <f t="shared" si="379"/>
        <v>7</v>
      </c>
      <c r="F1403">
        <f t="shared" si="364"/>
        <v>7</v>
      </c>
    </row>
    <row r="1404" spans="1:6" x14ac:dyDescent="0.25">
      <c r="A1404" t="str">
        <f t="shared" si="372"/>
        <v>Spencer T</v>
      </c>
      <c r="E1404">
        <f t="shared" si="379"/>
        <v>7</v>
      </c>
      <c r="F1404">
        <f t="shared" si="364"/>
        <v>0</v>
      </c>
    </row>
    <row r="1405" spans="1:6" x14ac:dyDescent="0.25">
      <c r="A1405" t="str">
        <f t="shared" si="372"/>
        <v>Spencer T</v>
      </c>
      <c r="B1405" t="s">
        <v>426</v>
      </c>
      <c r="E1405">
        <v>1</v>
      </c>
      <c r="F1405">
        <f t="shared" si="364"/>
        <v>0</v>
      </c>
    </row>
    <row r="1406" spans="1:6" x14ac:dyDescent="0.25">
      <c r="A1406" t="str">
        <f t="shared" si="372"/>
        <v>Spencer T</v>
      </c>
      <c r="E1406">
        <f t="shared" ref="E1406:E1408" si="380">E1405</f>
        <v>1</v>
      </c>
      <c r="F1406">
        <f t="shared" si="364"/>
        <v>0</v>
      </c>
    </row>
    <row r="1407" spans="1:6" x14ac:dyDescent="0.25">
      <c r="A1407" t="str">
        <f t="shared" si="372"/>
        <v>Spencer T</v>
      </c>
      <c r="C1407">
        <v>1</v>
      </c>
      <c r="D1407" t="s">
        <v>20</v>
      </c>
      <c r="E1407">
        <f t="shared" si="380"/>
        <v>1</v>
      </c>
      <c r="F1407">
        <f t="shared" si="364"/>
        <v>1</v>
      </c>
    </row>
    <row r="1408" spans="1:6" x14ac:dyDescent="0.25">
      <c r="A1408" t="str">
        <f t="shared" ref="A1408:A1439" si="381">A1407</f>
        <v>Spencer T</v>
      </c>
      <c r="E1408">
        <f t="shared" si="380"/>
        <v>1</v>
      </c>
      <c r="F1408">
        <f t="shared" si="364"/>
        <v>0</v>
      </c>
    </row>
    <row r="1409" spans="1:6" x14ac:dyDescent="0.25">
      <c r="A1409" t="str">
        <f t="shared" si="381"/>
        <v>Spencer T</v>
      </c>
      <c r="B1409" t="s">
        <v>427</v>
      </c>
      <c r="E1409">
        <v>19</v>
      </c>
      <c r="F1409">
        <f t="shared" si="364"/>
        <v>0</v>
      </c>
    </row>
    <row r="1410" spans="1:6" x14ac:dyDescent="0.25">
      <c r="A1410" t="str">
        <f t="shared" si="381"/>
        <v>Spencer T</v>
      </c>
      <c r="E1410">
        <f t="shared" ref="E1410:E1412" si="382">E1409</f>
        <v>19</v>
      </c>
      <c r="F1410">
        <f t="shared" si="364"/>
        <v>0</v>
      </c>
    </row>
    <row r="1411" spans="1:6" x14ac:dyDescent="0.25">
      <c r="A1411" t="str">
        <f t="shared" si="381"/>
        <v>Spencer T</v>
      </c>
      <c r="C1411">
        <v>1</v>
      </c>
      <c r="D1411" t="s">
        <v>117</v>
      </c>
      <c r="E1411">
        <f t="shared" si="382"/>
        <v>19</v>
      </c>
      <c r="F1411">
        <f t="shared" ref="F1411:F1454" si="383">E1411*C1411</f>
        <v>19</v>
      </c>
    </row>
    <row r="1412" spans="1:6" x14ac:dyDescent="0.25">
      <c r="A1412" t="str">
        <f t="shared" si="381"/>
        <v>Spencer T</v>
      </c>
      <c r="E1412">
        <f t="shared" si="382"/>
        <v>19</v>
      </c>
      <c r="F1412">
        <f t="shared" si="383"/>
        <v>0</v>
      </c>
    </row>
    <row r="1413" spans="1:6" x14ac:dyDescent="0.25">
      <c r="A1413" t="str">
        <f t="shared" si="381"/>
        <v>Spencer T</v>
      </c>
      <c r="B1413" t="s">
        <v>428</v>
      </c>
      <c r="E1413">
        <v>7</v>
      </c>
      <c r="F1413">
        <f t="shared" si="383"/>
        <v>0</v>
      </c>
    </row>
    <row r="1414" spans="1:6" x14ac:dyDescent="0.25">
      <c r="A1414" t="str">
        <f t="shared" si="381"/>
        <v>Spencer T</v>
      </c>
      <c r="E1414">
        <f t="shared" ref="E1414:E1416" si="384">E1413</f>
        <v>7</v>
      </c>
      <c r="F1414">
        <f t="shared" si="383"/>
        <v>0</v>
      </c>
    </row>
    <row r="1415" spans="1:6" x14ac:dyDescent="0.25">
      <c r="A1415" t="str">
        <f t="shared" si="381"/>
        <v>Spencer T</v>
      </c>
      <c r="C1415">
        <v>1</v>
      </c>
      <c r="D1415" t="s">
        <v>14</v>
      </c>
      <c r="E1415">
        <f t="shared" si="384"/>
        <v>7</v>
      </c>
      <c r="F1415">
        <f t="shared" si="383"/>
        <v>7</v>
      </c>
    </row>
    <row r="1416" spans="1:6" x14ac:dyDescent="0.25">
      <c r="A1416" t="str">
        <f t="shared" si="381"/>
        <v>Spencer T</v>
      </c>
      <c r="E1416">
        <f t="shared" si="384"/>
        <v>7</v>
      </c>
      <c r="F1416">
        <f t="shared" si="383"/>
        <v>0</v>
      </c>
    </row>
    <row r="1417" spans="1:6" x14ac:dyDescent="0.25">
      <c r="A1417" t="str">
        <f t="shared" si="381"/>
        <v>Spencer T</v>
      </c>
      <c r="B1417" t="s">
        <v>429</v>
      </c>
      <c r="E1417">
        <v>23</v>
      </c>
      <c r="F1417">
        <f t="shared" si="383"/>
        <v>0</v>
      </c>
    </row>
    <row r="1418" spans="1:6" x14ac:dyDescent="0.25">
      <c r="A1418" t="str">
        <f t="shared" si="381"/>
        <v>Spencer T</v>
      </c>
      <c r="E1418">
        <f t="shared" ref="E1418:E1421" si="385">E1417</f>
        <v>23</v>
      </c>
      <c r="F1418">
        <f t="shared" si="383"/>
        <v>0</v>
      </c>
    </row>
    <row r="1419" spans="1:6" x14ac:dyDescent="0.25">
      <c r="A1419" t="str">
        <f t="shared" si="381"/>
        <v>Spencer T</v>
      </c>
      <c r="C1419">
        <v>0.94499999999999995</v>
      </c>
      <c r="D1419" t="s">
        <v>430</v>
      </c>
      <c r="E1419">
        <f t="shared" si="385"/>
        <v>23</v>
      </c>
      <c r="F1419">
        <f t="shared" si="383"/>
        <v>21.734999999999999</v>
      </c>
    </row>
    <row r="1420" spans="1:6" x14ac:dyDescent="0.25">
      <c r="A1420" t="str">
        <f t="shared" si="381"/>
        <v>Spencer T</v>
      </c>
      <c r="C1420">
        <v>5.3999999999999999E-2</v>
      </c>
      <c r="D1420" t="s">
        <v>65</v>
      </c>
      <c r="E1420">
        <f t="shared" si="385"/>
        <v>23</v>
      </c>
      <c r="F1420">
        <f t="shared" si="383"/>
        <v>1.242</v>
      </c>
    </row>
    <row r="1421" spans="1:6" x14ac:dyDescent="0.25">
      <c r="A1421" t="str">
        <f t="shared" si="381"/>
        <v>Spencer T</v>
      </c>
      <c r="E1421">
        <f t="shared" si="385"/>
        <v>23</v>
      </c>
      <c r="F1421">
        <f t="shared" si="383"/>
        <v>0</v>
      </c>
    </row>
    <row r="1422" spans="1:6" x14ac:dyDescent="0.25">
      <c r="A1422" t="str">
        <f t="shared" si="381"/>
        <v>Spencer T</v>
      </c>
      <c r="B1422" t="s">
        <v>431</v>
      </c>
      <c r="E1422">
        <v>11</v>
      </c>
      <c r="F1422">
        <f t="shared" si="383"/>
        <v>0</v>
      </c>
    </row>
    <row r="1423" spans="1:6" x14ac:dyDescent="0.25">
      <c r="A1423" t="str">
        <f t="shared" si="381"/>
        <v>Spencer T</v>
      </c>
      <c r="E1423">
        <f t="shared" ref="E1423:E1425" si="386">E1422</f>
        <v>11</v>
      </c>
      <c r="F1423">
        <f t="shared" si="383"/>
        <v>0</v>
      </c>
    </row>
    <row r="1424" spans="1:6" x14ac:dyDescent="0.25">
      <c r="A1424" t="str">
        <f t="shared" si="381"/>
        <v>Spencer T</v>
      </c>
      <c r="C1424">
        <v>1</v>
      </c>
      <c r="D1424" t="s">
        <v>228</v>
      </c>
      <c r="E1424">
        <f t="shared" si="386"/>
        <v>11</v>
      </c>
      <c r="F1424">
        <f t="shared" si="383"/>
        <v>11</v>
      </c>
    </row>
    <row r="1425" spans="1:6" x14ac:dyDescent="0.25">
      <c r="A1425" t="str">
        <f t="shared" si="381"/>
        <v>Spencer T</v>
      </c>
      <c r="E1425">
        <f t="shared" si="386"/>
        <v>11</v>
      </c>
      <c r="F1425">
        <f t="shared" si="383"/>
        <v>0</v>
      </c>
    </row>
    <row r="1426" spans="1:6" x14ac:dyDescent="0.25">
      <c r="A1426" t="str">
        <f t="shared" si="381"/>
        <v>Spencer T</v>
      </c>
      <c r="B1426" t="s">
        <v>432</v>
      </c>
      <c r="E1426">
        <v>67</v>
      </c>
      <c r="F1426">
        <f t="shared" si="383"/>
        <v>0</v>
      </c>
    </row>
    <row r="1427" spans="1:6" x14ac:dyDescent="0.25">
      <c r="A1427" t="str">
        <f t="shared" si="381"/>
        <v>Spencer T</v>
      </c>
      <c r="E1427">
        <f t="shared" ref="E1427:E1430" si="387">E1426</f>
        <v>67</v>
      </c>
      <c r="F1427">
        <f t="shared" si="383"/>
        <v>0</v>
      </c>
    </row>
    <row r="1428" spans="1:6" x14ac:dyDescent="0.25">
      <c r="A1428" t="str">
        <f t="shared" si="381"/>
        <v>Spencer T</v>
      </c>
      <c r="C1428">
        <v>8.7999999999999995E-2</v>
      </c>
      <c r="D1428" t="s">
        <v>80</v>
      </c>
      <c r="E1428">
        <f t="shared" si="387"/>
        <v>67</v>
      </c>
      <c r="F1428">
        <f t="shared" si="383"/>
        <v>5.8959999999999999</v>
      </c>
    </row>
    <row r="1429" spans="1:6" x14ac:dyDescent="0.25">
      <c r="A1429" t="str">
        <f t="shared" si="381"/>
        <v>Spencer T</v>
      </c>
      <c r="C1429">
        <v>0.91100000000000003</v>
      </c>
      <c r="D1429" t="s">
        <v>228</v>
      </c>
      <c r="E1429">
        <f t="shared" si="387"/>
        <v>67</v>
      </c>
      <c r="F1429">
        <f t="shared" si="383"/>
        <v>61.036999999999999</v>
      </c>
    </row>
    <row r="1430" spans="1:6" x14ac:dyDescent="0.25">
      <c r="A1430" t="str">
        <f t="shared" si="381"/>
        <v>Spencer T</v>
      </c>
      <c r="E1430">
        <f t="shared" si="387"/>
        <v>67</v>
      </c>
      <c r="F1430">
        <f t="shared" si="383"/>
        <v>0</v>
      </c>
    </row>
    <row r="1431" spans="1:6" x14ac:dyDescent="0.25">
      <c r="A1431" t="str">
        <f t="shared" si="381"/>
        <v>Spencer T</v>
      </c>
      <c r="B1431" t="s">
        <v>433</v>
      </c>
      <c r="E1431">
        <v>910</v>
      </c>
      <c r="F1431">
        <f t="shared" si="383"/>
        <v>0</v>
      </c>
    </row>
    <row r="1432" spans="1:6" x14ac:dyDescent="0.25">
      <c r="A1432" t="str">
        <f t="shared" si="381"/>
        <v>Spencer T</v>
      </c>
      <c r="E1432">
        <f t="shared" ref="E1432:E1438" si="388">E1431</f>
        <v>910</v>
      </c>
      <c r="F1432">
        <f t="shared" si="383"/>
        <v>0</v>
      </c>
    </row>
    <row r="1433" spans="1:6" x14ac:dyDescent="0.25">
      <c r="A1433" t="str">
        <f t="shared" si="381"/>
        <v>Spencer T</v>
      </c>
      <c r="C1433">
        <v>0.11600000000000001</v>
      </c>
      <c r="D1433" t="s">
        <v>323</v>
      </c>
      <c r="E1433">
        <f t="shared" si="388"/>
        <v>910</v>
      </c>
      <c r="F1433">
        <f t="shared" si="383"/>
        <v>105.56</v>
      </c>
    </row>
    <row r="1434" spans="1:6" x14ac:dyDescent="0.25">
      <c r="A1434" t="str">
        <f t="shared" si="381"/>
        <v>Spencer T</v>
      </c>
      <c r="C1434">
        <v>8.4000000000000005E-2</v>
      </c>
      <c r="D1434" t="s">
        <v>310</v>
      </c>
      <c r="E1434">
        <f t="shared" si="388"/>
        <v>910</v>
      </c>
      <c r="F1434">
        <f t="shared" si="383"/>
        <v>76.44</v>
      </c>
    </row>
    <row r="1435" spans="1:6" x14ac:dyDescent="0.25">
      <c r="A1435" t="str">
        <f t="shared" si="381"/>
        <v>Spencer T</v>
      </c>
      <c r="C1435">
        <v>0.48899999999999999</v>
      </c>
      <c r="D1435" t="s">
        <v>65</v>
      </c>
      <c r="E1435">
        <f t="shared" si="388"/>
        <v>910</v>
      </c>
      <c r="F1435">
        <f t="shared" si="383"/>
        <v>444.99</v>
      </c>
    </row>
    <row r="1436" spans="1:6" x14ac:dyDescent="0.25">
      <c r="A1436" t="str">
        <f t="shared" si="381"/>
        <v>Spencer T</v>
      </c>
      <c r="C1436">
        <v>0.30499999999999999</v>
      </c>
      <c r="D1436" t="s">
        <v>228</v>
      </c>
      <c r="E1436">
        <f t="shared" si="388"/>
        <v>910</v>
      </c>
      <c r="F1436">
        <f t="shared" si="383"/>
        <v>277.55</v>
      </c>
    </row>
    <row r="1437" spans="1:6" x14ac:dyDescent="0.25">
      <c r="A1437" t="str">
        <f t="shared" si="381"/>
        <v>Spencer T</v>
      </c>
      <c r="C1437">
        <v>4.0000000000000001E-3</v>
      </c>
      <c r="D1437" t="s">
        <v>22</v>
      </c>
      <c r="E1437">
        <f t="shared" si="388"/>
        <v>910</v>
      </c>
      <c r="F1437">
        <f t="shared" si="383"/>
        <v>3.64</v>
      </c>
    </row>
    <row r="1438" spans="1:6" x14ac:dyDescent="0.25">
      <c r="A1438" t="str">
        <f t="shared" si="381"/>
        <v>Spencer T</v>
      </c>
      <c r="E1438">
        <f t="shared" si="388"/>
        <v>910</v>
      </c>
      <c r="F1438">
        <f t="shared" si="383"/>
        <v>0</v>
      </c>
    </row>
    <row r="1439" spans="1:6" x14ac:dyDescent="0.25">
      <c r="A1439" t="str">
        <f t="shared" si="381"/>
        <v>Spencer T</v>
      </c>
      <c r="B1439" t="s">
        <v>434</v>
      </c>
      <c r="E1439">
        <v>75</v>
      </c>
      <c r="F1439">
        <f t="shared" si="383"/>
        <v>0</v>
      </c>
    </row>
    <row r="1440" spans="1:6" x14ac:dyDescent="0.25">
      <c r="A1440" t="str">
        <f t="shared" ref="A1440:A1446" si="389">A1439</f>
        <v>Spencer T</v>
      </c>
      <c r="E1440">
        <f t="shared" ref="E1440:E1443" si="390">E1439</f>
        <v>75</v>
      </c>
      <c r="F1440">
        <f t="shared" si="383"/>
        <v>0</v>
      </c>
    </row>
    <row r="1441" spans="1:6" x14ac:dyDescent="0.25">
      <c r="A1441" t="str">
        <f t="shared" si="389"/>
        <v>Spencer T</v>
      </c>
      <c r="C1441">
        <v>0.77400000000000002</v>
      </c>
      <c r="D1441" t="s">
        <v>310</v>
      </c>
      <c r="E1441">
        <f t="shared" si="390"/>
        <v>75</v>
      </c>
      <c r="F1441">
        <f t="shared" si="383"/>
        <v>58.050000000000004</v>
      </c>
    </row>
    <row r="1442" spans="1:6" x14ac:dyDescent="0.25">
      <c r="A1442" t="str">
        <f t="shared" si="389"/>
        <v>Spencer T</v>
      </c>
      <c r="C1442">
        <v>0.22500000000000001</v>
      </c>
      <c r="D1442" t="s">
        <v>65</v>
      </c>
      <c r="E1442">
        <f t="shared" si="390"/>
        <v>75</v>
      </c>
      <c r="F1442">
        <f t="shared" si="383"/>
        <v>16.875</v>
      </c>
    </row>
    <row r="1443" spans="1:6" x14ac:dyDescent="0.25">
      <c r="A1443" t="str">
        <f t="shared" si="389"/>
        <v>Spencer T</v>
      </c>
      <c r="E1443">
        <f t="shared" si="390"/>
        <v>75</v>
      </c>
      <c r="F1443">
        <f t="shared" si="383"/>
        <v>0</v>
      </c>
    </row>
    <row r="1444" spans="1:6" x14ac:dyDescent="0.25">
      <c r="A1444" t="str">
        <f t="shared" si="389"/>
        <v>Spencer T</v>
      </c>
      <c r="B1444" t="s">
        <v>435</v>
      </c>
      <c r="E1444">
        <v>16</v>
      </c>
      <c r="F1444">
        <f t="shared" si="383"/>
        <v>0</v>
      </c>
    </row>
    <row r="1445" spans="1:6" x14ac:dyDescent="0.25">
      <c r="A1445" t="str">
        <f t="shared" si="389"/>
        <v>Spencer T</v>
      </c>
      <c r="E1445">
        <f t="shared" ref="E1445:E1447" si="391">E1444</f>
        <v>16</v>
      </c>
      <c r="F1445">
        <f t="shared" si="383"/>
        <v>0</v>
      </c>
    </row>
    <row r="1446" spans="1:6" x14ac:dyDescent="0.25">
      <c r="A1446" t="str">
        <f t="shared" si="389"/>
        <v>Spencer T</v>
      </c>
      <c r="C1446">
        <v>1</v>
      </c>
      <c r="D1446" t="s">
        <v>65</v>
      </c>
      <c r="E1446">
        <f t="shared" si="391"/>
        <v>16</v>
      </c>
      <c r="F1446">
        <f t="shared" si="383"/>
        <v>16</v>
      </c>
    </row>
    <row r="1447" spans="1:6" x14ac:dyDescent="0.25">
      <c r="A1447" t="s">
        <v>475</v>
      </c>
      <c r="E1447">
        <f t="shared" si="391"/>
        <v>16</v>
      </c>
      <c r="F1447">
        <f t="shared" si="383"/>
        <v>0</v>
      </c>
    </row>
    <row r="1448" spans="1:6" x14ac:dyDescent="0.25">
      <c r="A1448" t="str">
        <f t="shared" ref="A1448:A1450" si="392">A1447</f>
        <v>Tyler Brock</v>
      </c>
      <c r="B1448" t="s">
        <v>438</v>
      </c>
      <c r="E1448">
        <v>2</v>
      </c>
      <c r="F1448">
        <f t="shared" si="383"/>
        <v>0</v>
      </c>
    </row>
    <row r="1449" spans="1:6" x14ac:dyDescent="0.25">
      <c r="A1449" t="str">
        <f t="shared" si="392"/>
        <v>Tyler Brock</v>
      </c>
      <c r="E1449">
        <f t="shared" ref="E1449:E1451" si="393">E1448</f>
        <v>2</v>
      </c>
      <c r="F1449">
        <f t="shared" si="383"/>
        <v>0</v>
      </c>
    </row>
    <row r="1450" spans="1:6" x14ac:dyDescent="0.25">
      <c r="A1450" t="str">
        <f t="shared" si="392"/>
        <v>Tyler Brock</v>
      </c>
      <c r="C1450">
        <v>1</v>
      </c>
      <c r="D1450" t="s">
        <v>163</v>
      </c>
      <c r="E1450">
        <f t="shared" si="393"/>
        <v>2</v>
      </c>
      <c r="F1450">
        <f t="shared" si="383"/>
        <v>2</v>
      </c>
    </row>
    <row r="1451" spans="1:6" x14ac:dyDescent="0.25">
      <c r="A1451" t="s">
        <v>476</v>
      </c>
      <c r="E1451">
        <f t="shared" si="393"/>
        <v>2</v>
      </c>
      <c r="F1451">
        <f t="shared" si="383"/>
        <v>0</v>
      </c>
    </row>
    <row r="1452" spans="1:6" x14ac:dyDescent="0.25">
      <c r="A1452" t="str">
        <f t="shared" ref="A1452:A1454" si="394">A1451</f>
        <v>Wisdom Omuya</v>
      </c>
      <c r="B1452" t="s">
        <v>441</v>
      </c>
      <c r="E1452">
        <v>107</v>
      </c>
      <c r="F1452">
        <f t="shared" si="383"/>
        <v>0</v>
      </c>
    </row>
    <row r="1453" spans="1:6" x14ac:dyDescent="0.25">
      <c r="A1453" t="str">
        <f t="shared" si="394"/>
        <v>Wisdom Omuya</v>
      </c>
      <c r="E1453">
        <f t="shared" ref="E1453:E1454" si="395">E1452</f>
        <v>107</v>
      </c>
      <c r="F1453">
        <f t="shared" si="383"/>
        <v>0</v>
      </c>
    </row>
    <row r="1454" spans="1:6" x14ac:dyDescent="0.25">
      <c r="A1454" t="str">
        <f t="shared" si="394"/>
        <v>Wisdom Omuya</v>
      </c>
      <c r="C1454">
        <v>1</v>
      </c>
      <c r="D1454" t="s">
        <v>20</v>
      </c>
      <c r="E1454">
        <f t="shared" si="395"/>
        <v>107</v>
      </c>
      <c r="F1454">
        <f t="shared" si="383"/>
        <v>107</v>
      </c>
    </row>
  </sheetData>
  <autoFilter ref="A1:F14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1453"/>
  <sheetViews>
    <sheetView topLeftCell="A1436" workbookViewId="0">
      <selection sqref="A1:D1453"/>
    </sheetView>
  </sheetViews>
  <sheetFormatPr defaultRowHeight="15" x14ac:dyDescent="0.25"/>
  <cols>
    <col min="1" max="1" width="43.85546875" bestFit="1" customWidth="1"/>
    <col min="2" max="2" width="10.5703125" bestFit="1" customWidth="1"/>
    <col min="3" max="3" width="42.140625" bestFit="1" customWidth="1"/>
    <col min="4" max="4" width="6.140625" bestFit="1" customWidth="1"/>
  </cols>
  <sheetData>
    <row r="1" spans="1:316" x14ac:dyDescent="0.25">
      <c r="A1" t="s">
        <v>6</v>
      </c>
      <c r="B1" t="s">
        <v>7</v>
      </c>
      <c r="C1" t="s">
        <v>8</v>
      </c>
    </row>
    <row r="2" spans="1:316" x14ac:dyDescent="0.25">
      <c r="A2" t="s">
        <v>9</v>
      </c>
      <c r="D2">
        <f>IFERROR(HLOOKUP($A2,$E$2:$LD$3,2,FALSE),"")</f>
        <v>1</v>
      </c>
      <c r="E2" t="s">
        <v>274</v>
      </c>
      <c r="F2" t="s">
        <v>372</v>
      </c>
      <c r="G2" t="s">
        <v>373</v>
      </c>
      <c r="H2" t="s">
        <v>374</v>
      </c>
      <c r="I2" t="s">
        <v>160</v>
      </c>
      <c r="J2" t="s">
        <v>162</v>
      </c>
      <c r="K2" t="s">
        <v>186</v>
      </c>
      <c r="L2" t="s">
        <v>187</v>
      </c>
      <c r="M2" t="s">
        <v>251</v>
      </c>
      <c r="N2" t="s">
        <v>252</v>
      </c>
      <c r="O2" t="s">
        <v>308</v>
      </c>
      <c r="P2" t="s">
        <v>188</v>
      </c>
      <c r="Q2" t="s">
        <v>319</v>
      </c>
      <c r="R2" t="s">
        <v>302</v>
      </c>
      <c r="S2" t="s">
        <v>303</v>
      </c>
      <c r="T2" t="s">
        <v>304</v>
      </c>
      <c r="U2" t="s">
        <v>305</v>
      </c>
      <c r="V2" t="s">
        <v>306</v>
      </c>
      <c r="W2" t="s">
        <v>376</v>
      </c>
      <c r="X2" t="s">
        <v>377</v>
      </c>
      <c r="Y2" t="s">
        <v>378</v>
      </c>
      <c r="Z2" t="s">
        <v>380</v>
      </c>
      <c r="AA2" t="s">
        <v>381</v>
      </c>
      <c r="AB2" t="s">
        <v>382</v>
      </c>
      <c r="AC2" t="s">
        <v>383</v>
      </c>
      <c r="AD2" t="s">
        <v>384</v>
      </c>
      <c r="AE2" t="s">
        <v>385</v>
      </c>
      <c r="AF2" t="s">
        <v>386</v>
      </c>
      <c r="AG2" t="s">
        <v>387</v>
      </c>
      <c r="AH2" t="s">
        <v>388</v>
      </c>
      <c r="AI2" t="s">
        <v>389</v>
      </c>
      <c r="AJ2" t="s">
        <v>390</v>
      </c>
      <c r="AK2" t="s">
        <v>391</v>
      </c>
      <c r="AL2" t="s">
        <v>233</v>
      </c>
      <c r="AM2" t="s">
        <v>404</v>
      </c>
      <c r="AN2" t="s">
        <v>320</v>
      </c>
      <c r="AO2" t="s">
        <v>189</v>
      </c>
      <c r="AP2" t="s">
        <v>406</v>
      </c>
      <c r="AQ2" t="s">
        <v>392</v>
      </c>
      <c r="AR2" t="s">
        <v>394</v>
      </c>
      <c r="AS2" t="s">
        <v>215</v>
      </c>
      <c r="AT2" t="s">
        <v>216</v>
      </c>
      <c r="AU2" t="s">
        <v>309</v>
      </c>
      <c r="AV2" t="s">
        <v>312</v>
      </c>
      <c r="AW2" t="s">
        <v>313</v>
      </c>
      <c r="AX2" t="s">
        <v>407</v>
      </c>
      <c r="AY2" t="s">
        <v>351</v>
      </c>
      <c r="AZ2" t="s">
        <v>164</v>
      </c>
      <c r="BA2" t="s">
        <v>253</v>
      </c>
      <c r="BB2" t="s">
        <v>258</v>
      </c>
      <c r="BC2" t="s">
        <v>93</v>
      </c>
      <c r="BD2" t="s">
        <v>408</v>
      </c>
      <c r="BE2" t="s">
        <v>236</v>
      </c>
      <c r="BF2" t="s">
        <v>190</v>
      </c>
      <c r="BG2" t="s">
        <v>316</v>
      </c>
      <c r="BH2" t="s">
        <v>321</v>
      </c>
      <c r="BI2" t="s">
        <v>352</v>
      </c>
      <c r="BJ2" t="s">
        <v>192</v>
      </c>
      <c r="BK2" t="s">
        <v>409</v>
      </c>
      <c r="BL2" t="s">
        <v>259</v>
      </c>
      <c r="BM2" t="s">
        <v>322</v>
      </c>
      <c r="BN2" t="s">
        <v>419</v>
      </c>
      <c r="BO2" t="s">
        <v>260</v>
      </c>
      <c r="BP2" t="s">
        <v>410</v>
      </c>
      <c r="BQ2" t="s">
        <v>411</v>
      </c>
      <c r="BR2" t="s">
        <v>261</v>
      </c>
      <c r="BS2" t="s">
        <v>353</v>
      </c>
      <c r="BT2" t="s">
        <v>75</v>
      </c>
      <c r="BU2" t="s">
        <v>354</v>
      </c>
      <c r="BV2" t="s">
        <v>441</v>
      </c>
      <c r="BW2" t="s">
        <v>166</v>
      </c>
      <c r="BX2" t="s">
        <v>262</v>
      </c>
      <c r="BY2" t="s">
        <v>157</v>
      </c>
      <c r="BZ2" t="s">
        <v>356</v>
      </c>
      <c r="CA2" t="s">
        <v>275</v>
      </c>
      <c r="CB2" t="s">
        <v>278</v>
      </c>
      <c r="CC2" t="s">
        <v>193</v>
      </c>
      <c r="CD2" t="s">
        <v>76</v>
      </c>
      <c r="CE2" t="s">
        <v>279</v>
      </c>
      <c r="CF2" t="s">
        <v>438</v>
      </c>
      <c r="CG2" t="s">
        <v>395</v>
      </c>
      <c r="CH2" t="s">
        <v>396</v>
      </c>
      <c r="CI2" t="s">
        <v>94</v>
      </c>
      <c r="CJ2" t="s">
        <v>420</v>
      </c>
      <c r="CK2" t="s">
        <v>227</v>
      </c>
      <c r="CL2" t="s">
        <v>126</v>
      </c>
      <c r="CM2" t="s">
        <v>194</v>
      </c>
      <c r="CN2" s="2" t="s">
        <v>127</v>
      </c>
      <c r="CO2" t="s">
        <v>95</v>
      </c>
      <c r="CP2" t="s">
        <v>195</v>
      </c>
      <c r="CQ2" t="s">
        <v>129</v>
      </c>
      <c r="CR2" t="s">
        <v>130</v>
      </c>
      <c r="CS2" t="s">
        <v>263</v>
      </c>
      <c r="CT2" t="s">
        <v>324</v>
      </c>
      <c r="CU2" t="s">
        <v>325</v>
      </c>
      <c r="CV2" t="s">
        <v>412</v>
      </c>
      <c r="CW2" t="s">
        <v>280</v>
      </c>
      <c r="CX2" t="s">
        <v>44</v>
      </c>
      <c r="CY2" t="s">
        <v>116</v>
      </c>
      <c r="CZ2" s="2" t="s">
        <v>29</v>
      </c>
      <c r="DA2" t="s">
        <v>96</v>
      </c>
      <c r="DB2" t="s">
        <v>97</v>
      </c>
      <c r="DC2" t="s">
        <v>46</v>
      </c>
      <c r="DD2" t="s">
        <v>358</v>
      </c>
      <c r="DE2" t="s">
        <v>31</v>
      </c>
      <c r="DF2" t="s">
        <v>237</v>
      </c>
      <c r="DG2" t="s">
        <v>421</v>
      </c>
      <c r="DH2" t="s">
        <v>33</v>
      </c>
      <c r="DI2" t="s">
        <v>34</v>
      </c>
      <c r="DJ2" t="s">
        <v>146</v>
      </c>
      <c r="DK2" t="s">
        <v>131</v>
      </c>
      <c r="DL2" t="s">
        <v>71</v>
      </c>
      <c r="DM2" t="s">
        <v>264</v>
      </c>
      <c r="DN2" t="s">
        <v>196</v>
      </c>
      <c r="DO2" t="s">
        <v>281</v>
      </c>
      <c r="DP2" t="s">
        <v>197</v>
      </c>
      <c r="DQ2" t="s">
        <v>198</v>
      </c>
      <c r="DR2" t="s">
        <v>132</v>
      </c>
      <c r="DS2" t="s">
        <v>167</v>
      </c>
      <c r="DT2" t="s">
        <v>168</v>
      </c>
      <c r="DU2" t="s">
        <v>148</v>
      </c>
      <c r="DV2" t="s">
        <v>199</v>
      </c>
      <c r="DW2" t="s">
        <v>282</v>
      </c>
      <c r="DX2" t="s">
        <v>359</v>
      </c>
      <c r="DY2" t="s">
        <v>326</v>
      </c>
      <c r="DZ2" t="s">
        <v>200</v>
      </c>
      <c r="EA2" t="s">
        <v>169</v>
      </c>
      <c r="EB2" t="s">
        <v>283</v>
      </c>
      <c r="EC2" t="s">
        <v>284</v>
      </c>
      <c r="ED2" t="s">
        <v>285</v>
      </c>
      <c r="EE2" t="s">
        <v>211</v>
      </c>
      <c r="EF2" s="2" t="s">
        <v>170</v>
      </c>
      <c r="EG2" t="s">
        <v>212</v>
      </c>
      <c r="EH2" t="s">
        <v>47</v>
      </c>
      <c r="EI2" t="s">
        <v>48</v>
      </c>
      <c r="EJ2" t="s">
        <v>133</v>
      </c>
      <c r="EK2" t="s">
        <v>239</v>
      </c>
      <c r="EL2" t="s">
        <v>240</v>
      </c>
      <c r="EM2" t="s">
        <v>98</v>
      </c>
      <c r="EN2" t="s">
        <v>241</v>
      </c>
      <c r="EO2" t="s">
        <v>242</v>
      </c>
      <c r="EP2" t="s">
        <v>243</v>
      </c>
      <c r="EQ2" t="s">
        <v>244</v>
      </c>
      <c r="ER2" t="s">
        <v>245</v>
      </c>
      <c r="ES2" t="s">
        <v>246</v>
      </c>
      <c r="ET2" t="s">
        <v>247</v>
      </c>
      <c r="EU2" t="s">
        <v>422</v>
      </c>
      <c r="EV2" t="s">
        <v>118</v>
      </c>
      <c r="EW2" t="s">
        <v>423</v>
      </c>
      <c r="EX2" t="s">
        <v>119</v>
      </c>
      <c r="EY2" t="s">
        <v>328</v>
      </c>
      <c r="EZ2" t="s">
        <v>265</v>
      </c>
      <c r="FA2" t="s">
        <v>120</v>
      </c>
      <c r="FB2" t="s">
        <v>329</v>
      </c>
      <c r="FC2" t="s">
        <v>77</v>
      </c>
      <c r="FD2" t="s">
        <v>171</v>
      </c>
      <c r="FE2" t="s">
        <v>286</v>
      </c>
      <c r="FF2" t="s">
        <v>229</v>
      </c>
      <c r="FG2" t="s">
        <v>172</v>
      </c>
      <c r="FH2" t="s">
        <v>201</v>
      </c>
      <c r="FI2" t="s">
        <v>202</v>
      </c>
      <c r="FJ2" t="s">
        <v>99</v>
      </c>
      <c r="FK2" t="s">
        <v>100</v>
      </c>
      <c r="FL2" t="s">
        <v>78</v>
      </c>
      <c r="FM2" t="s">
        <v>397</v>
      </c>
      <c r="FN2" t="s">
        <v>330</v>
      </c>
      <c r="FO2" t="s">
        <v>173</v>
      </c>
      <c r="FP2" t="s">
        <v>424</v>
      </c>
      <c r="FQ2" t="s">
        <v>266</v>
      </c>
      <c r="FR2" t="s">
        <v>331</v>
      </c>
      <c r="FS2" t="s">
        <v>332</v>
      </c>
      <c r="FT2" t="s">
        <v>333</v>
      </c>
      <c r="FU2" t="s">
        <v>134</v>
      </c>
      <c r="FV2" t="s">
        <v>135</v>
      </c>
      <c r="FW2" t="s">
        <v>425</v>
      </c>
      <c r="FX2" t="s">
        <v>426</v>
      </c>
      <c r="FY2" t="s">
        <v>334</v>
      </c>
      <c r="FZ2" t="s">
        <v>230</v>
      </c>
      <c r="GA2" t="s">
        <v>336</v>
      </c>
      <c r="GB2" t="s">
        <v>217</v>
      </c>
      <c r="GC2" t="s">
        <v>112</v>
      </c>
      <c r="GD2" t="s">
        <v>113</v>
      </c>
      <c r="GE2" t="s">
        <v>338</v>
      </c>
      <c r="GF2" t="s">
        <v>427</v>
      </c>
      <c r="GG2" t="s">
        <v>428</v>
      </c>
      <c r="GH2" t="s">
        <v>203</v>
      </c>
      <c r="GI2" t="s">
        <v>49</v>
      </c>
      <c r="GJ2" t="s">
        <v>339</v>
      </c>
      <c r="GK2" t="s">
        <v>50</v>
      </c>
      <c r="GL2" t="s">
        <v>51</v>
      </c>
      <c r="GM2" t="s">
        <v>398</v>
      </c>
      <c r="GN2" t="s">
        <v>360</v>
      </c>
      <c r="GO2" t="s">
        <v>218</v>
      </c>
      <c r="GP2" t="s">
        <v>219</v>
      </c>
      <c r="GQ2" t="s">
        <v>361</v>
      </c>
      <c r="GR2" t="s">
        <v>362</v>
      </c>
      <c r="GS2" t="s">
        <v>101</v>
      </c>
      <c r="GT2" t="s">
        <v>149</v>
      </c>
      <c r="GU2" t="s">
        <v>103</v>
      </c>
      <c r="GV2" t="s">
        <v>413</v>
      </c>
      <c r="GW2" t="s">
        <v>35</v>
      </c>
      <c r="GX2" t="s">
        <v>37</v>
      </c>
      <c r="GY2" t="s">
        <v>174</v>
      </c>
      <c r="GZ2" t="s">
        <v>287</v>
      </c>
      <c r="HA2" s="2" t="s">
        <v>288</v>
      </c>
      <c r="HB2" t="s">
        <v>289</v>
      </c>
      <c r="HC2" t="s">
        <v>175</v>
      </c>
      <c r="HD2" t="s">
        <v>363</v>
      </c>
      <c r="HE2" t="s">
        <v>364</v>
      </c>
      <c r="HF2" t="s">
        <v>365</v>
      </c>
      <c r="HG2" t="s">
        <v>367</v>
      </c>
      <c r="HH2" t="s">
        <v>220</v>
      </c>
      <c r="HI2" t="s">
        <v>290</v>
      </c>
      <c r="HJ2" t="s">
        <v>291</v>
      </c>
      <c r="HK2" t="s">
        <v>292</v>
      </c>
      <c r="HL2" t="s">
        <v>293</v>
      </c>
      <c r="HM2" t="s">
        <v>294</v>
      </c>
      <c r="HN2" t="s">
        <v>52</v>
      </c>
      <c r="HO2" t="s">
        <v>53</v>
      </c>
      <c r="HP2" t="s">
        <v>204</v>
      </c>
      <c r="HQ2" t="s">
        <v>205</v>
      </c>
      <c r="HR2" t="s">
        <v>104</v>
      </c>
      <c r="HS2" t="s">
        <v>176</v>
      </c>
      <c r="HT2" t="s">
        <v>206</v>
      </c>
      <c r="HU2" t="s">
        <v>9</v>
      </c>
      <c r="HV2" t="s">
        <v>11</v>
      </c>
      <c r="HW2" t="s">
        <v>12</v>
      </c>
      <c r="HX2" t="s">
        <v>13</v>
      </c>
      <c r="HY2" t="s">
        <v>15</v>
      </c>
      <c r="HZ2" t="s">
        <v>16</v>
      </c>
      <c r="IA2" t="s">
        <v>399</v>
      </c>
      <c r="IB2" t="s">
        <v>400</v>
      </c>
      <c r="IC2" t="s">
        <v>123</v>
      </c>
      <c r="ID2" t="s">
        <v>222</v>
      </c>
      <c r="IE2" t="s">
        <v>105</v>
      </c>
      <c r="IF2" t="s">
        <v>414</v>
      </c>
      <c r="IG2" t="s">
        <v>177</v>
      </c>
      <c r="IH2" t="s">
        <v>178</v>
      </c>
      <c r="II2" t="s">
        <v>150</v>
      </c>
      <c r="IJ2" t="s">
        <v>223</v>
      </c>
      <c r="IK2" t="s">
        <v>136</v>
      </c>
      <c r="IL2" t="s">
        <v>137</v>
      </c>
      <c r="IM2" t="s">
        <v>138</v>
      </c>
      <c r="IN2" t="s">
        <v>139</v>
      </c>
      <c r="IO2" t="s">
        <v>79</v>
      </c>
      <c r="IP2" t="s">
        <v>267</v>
      </c>
      <c r="IQ2" t="s">
        <v>268</v>
      </c>
      <c r="IR2" t="s">
        <v>106</v>
      </c>
      <c r="IS2" t="s">
        <v>54</v>
      </c>
      <c r="IT2" t="s">
        <v>82</v>
      </c>
      <c r="IU2" t="s">
        <v>56</v>
      </c>
      <c r="IV2" t="s">
        <v>58</v>
      </c>
      <c r="IW2" t="s">
        <v>59</v>
      </c>
      <c r="IX2" t="s">
        <v>60</v>
      </c>
      <c r="IY2" t="s">
        <v>61</v>
      </c>
      <c r="IZ2" t="s">
        <v>62</v>
      </c>
      <c r="JA2" t="s">
        <v>107</v>
      </c>
      <c r="JB2" t="s">
        <v>151</v>
      </c>
      <c r="JC2" t="s">
        <v>345</v>
      </c>
      <c r="JD2" t="s">
        <v>269</v>
      </c>
      <c r="JE2" t="s">
        <v>270</v>
      </c>
      <c r="JF2" t="s">
        <v>83</v>
      </c>
      <c r="JG2" t="s">
        <v>429</v>
      </c>
      <c r="JH2" t="s">
        <v>207</v>
      </c>
      <c r="JI2" t="s">
        <v>152</v>
      </c>
      <c r="JJ2" t="s">
        <v>271</v>
      </c>
      <c r="JK2" t="s">
        <v>85</v>
      </c>
      <c r="JL2" t="s">
        <v>431</v>
      </c>
      <c r="JM2" t="s">
        <v>432</v>
      </c>
      <c r="JN2" t="s">
        <v>433</v>
      </c>
      <c r="JO2" t="s">
        <v>295</v>
      </c>
      <c r="JP2" t="s">
        <v>296</v>
      </c>
      <c r="JQ2" t="s">
        <v>108</v>
      </c>
      <c r="JR2" t="s">
        <v>63</v>
      </c>
      <c r="JS2" t="s">
        <v>64</v>
      </c>
      <c r="JT2" t="s">
        <v>66</v>
      </c>
      <c r="JU2" t="s">
        <v>88</v>
      </c>
      <c r="JV2" t="s">
        <v>90</v>
      </c>
      <c r="JW2" t="s">
        <v>67</v>
      </c>
      <c r="JX2" t="s">
        <v>179</v>
      </c>
      <c r="JY2" s="2" t="s">
        <v>109</v>
      </c>
      <c r="JZ2" t="s">
        <v>401</v>
      </c>
      <c r="KA2" t="s">
        <v>153</v>
      </c>
      <c r="KB2" t="s">
        <v>154</v>
      </c>
      <c r="KC2" t="s">
        <v>140</v>
      </c>
      <c r="KD2" t="s">
        <v>248</v>
      </c>
      <c r="KE2" t="s">
        <v>180</v>
      </c>
      <c r="KF2" t="s">
        <v>110</v>
      </c>
      <c r="KG2" t="s">
        <v>368</v>
      </c>
      <c r="KH2" t="s">
        <v>369</v>
      </c>
      <c r="KI2" t="s">
        <v>19</v>
      </c>
      <c r="KJ2" t="s">
        <v>415</v>
      </c>
      <c r="KK2" t="s">
        <v>416</v>
      </c>
      <c r="KL2" t="s">
        <v>181</v>
      </c>
      <c r="KM2" t="s">
        <v>348</v>
      </c>
      <c r="KN2" t="s">
        <v>41</v>
      </c>
      <c r="KO2" t="s">
        <v>142</v>
      </c>
      <c r="KP2" t="s">
        <v>68</v>
      </c>
      <c r="KQ2" t="s">
        <v>340</v>
      </c>
      <c r="KR2" t="s">
        <v>297</v>
      </c>
      <c r="KS2" t="s">
        <v>298</v>
      </c>
      <c r="KT2" t="s">
        <v>299</v>
      </c>
      <c r="KU2" t="s">
        <v>208</v>
      </c>
      <c r="KV2" t="s">
        <v>182</v>
      </c>
      <c r="KW2" t="s">
        <v>209</v>
      </c>
      <c r="KX2" t="s">
        <v>434</v>
      </c>
      <c r="KY2" t="s">
        <v>183</v>
      </c>
      <c r="KZ2" t="s">
        <v>224</v>
      </c>
      <c r="LA2" t="s">
        <v>341</v>
      </c>
      <c r="LB2" t="s">
        <v>342</v>
      </c>
      <c r="LC2" t="s">
        <v>24</v>
      </c>
      <c r="LD2" t="s">
        <v>435</v>
      </c>
    </row>
    <row r="3" spans="1:316" x14ac:dyDescent="0.25">
      <c r="D3" t="str">
        <f t="shared" ref="D3:D66" si="0">IFERROR(HLOOKUP($A3,$E$2:$LD$3,2,FALSE),"")</f>
        <v/>
      </c>
      <c r="E3">
        <v>60</v>
      </c>
      <c r="F3">
        <v>10</v>
      </c>
      <c r="G3">
        <v>2</v>
      </c>
      <c r="H3">
        <v>39</v>
      </c>
      <c r="I3">
        <v>43</v>
      </c>
      <c r="J3">
        <v>241</v>
      </c>
      <c r="K3">
        <v>6</v>
      </c>
      <c r="L3">
        <v>40</v>
      </c>
      <c r="M3">
        <v>7</v>
      </c>
      <c r="N3">
        <v>12</v>
      </c>
      <c r="O3">
        <v>774</v>
      </c>
      <c r="P3">
        <v>14</v>
      </c>
      <c r="Q3">
        <v>6</v>
      </c>
      <c r="R3">
        <v>67</v>
      </c>
      <c r="S3">
        <v>55</v>
      </c>
      <c r="T3">
        <v>67</v>
      </c>
      <c r="U3">
        <v>55</v>
      </c>
      <c r="V3">
        <v>2</v>
      </c>
      <c r="W3">
        <v>98</v>
      </c>
      <c r="X3">
        <v>125</v>
      </c>
      <c r="Y3">
        <v>87</v>
      </c>
      <c r="Z3">
        <v>154</v>
      </c>
      <c r="AA3">
        <v>89</v>
      </c>
      <c r="AB3">
        <v>128</v>
      </c>
      <c r="AC3">
        <v>49</v>
      </c>
      <c r="AD3">
        <v>59</v>
      </c>
      <c r="AE3">
        <v>227</v>
      </c>
      <c r="AF3">
        <v>65</v>
      </c>
      <c r="AG3">
        <v>82</v>
      </c>
      <c r="AH3">
        <v>262</v>
      </c>
      <c r="AI3">
        <v>114</v>
      </c>
      <c r="AJ3">
        <v>8</v>
      </c>
      <c r="AK3">
        <v>200</v>
      </c>
      <c r="AL3">
        <v>2</v>
      </c>
      <c r="AM3">
        <v>205</v>
      </c>
      <c r="AN3">
        <v>32</v>
      </c>
      <c r="AO3">
        <v>4</v>
      </c>
      <c r="AP3">
        <v>200</v>
      </c>
      <c r="AQ3">
        <v>23</v>
      </c>
      <c r="AR3">
        <v>273</v>
      </c>
      <c r="AS3">
        <v>91</v>
      </c>
      <c r="AT3">
        <v>5</v>
      </c>
      <c r="AU3">
        <v>24</v>
      </c>
      <c r="AV3">
        <v>20</v>
      </c>
      <c r="AW3">
        <v>4</v>
      </c>
      <c r="AX3">
        <v>150</v>
      </c>
      <c r="AY3">
        <v>6</v>
      </c>
      <c r="AZ3">
        <v>77</v>
      </c>
      <c r="BA3">
        <v>1834</v>
      </c>
      <c r="BB3">
        <v>16484</v>
      </c>
      <c r="BC3">
        <v>169</v>
      </c>
      <c r="BD3">
        <v>200</v>
      </c>
      <c r="BE3">
        <v>13</v>
      </c>
      <c r="BF3">
        <v>149</v>
      </c>
      <c r="BG3">
        <v>2</v>
      </c>
      <c r="BH3">
        <v>29</v>
      </c>
      <c r="BI3">
        <v>12</v>
      </c>
      <c r="BJ3">
        <v>17</v>
      </c>
      <c r="BK3">
        <v>4</v>
      </c>
      <c r="BL3">
        <v>12</v>
      </c>
      <c r="BM3">
        <v>352</v>
      </c>
      <c r="BN3">
        <v>7</v>
      </c>
      <c r="BO3">
        <v>14</v>
      </c>
      <c r="BP3">
        <v>35</v>
      </c>
      <c r="BQ3">
        <v>3</v>
      </c>
      <c r="BR3">
        <v>2</v>
      </c>
      <c r="BS3">
        <v>7</v>
      </c>
      <c r="BT3">
        <v>107</v>
      </c>
      <c r="BU3">
        <v>31731</v>
      </c>
      <c r="BV3">
        <v>107</v>
      </c>
      <c r="BW3">
        <v>5</v>
      </c>
      <c r="BX3">
        <v>1</v>
      </c>
      <c r="BY3">
        <v>6</v>
      </c>
      <c r="BZ3">
        <v>571</v>
      </c>
      <c r="CA3">
        <v>169</v>
      </c>
      <c r="CB3">
        <v>4</v>
      </c>
      <c r="CC3">
        <v>10</v>
      </c>
      <c r="CD3">
        <v>11</v>
      </c>
      <c r="CE3">
        <v>3</v>
      </c>
      <c r="CF3">
        <v>2</v>
      </c>
      <c r="CG3">
        <v>5</v>
      </c>
      <c r="CH3">
        <v>6</v>
      </c>
      <c r="CI3">
        <v>76</v>
      </c>
      <c r="CJ3">
        <v>3</v>
      </c>
      <c r="CK3">
        <v>33</v>
      </c>
      <c r="CL3">
        <v>5</v>
      </c>
      <c r="CM3">
        <v>359</v>
      </c>
      <c r="CN3">
        <v>7</v>
      </c>
      <c r="CO3">
        <v>85</v>
      </c>
      <c r="CP3">
        <v>12</v>
      </c>
      <c r="CQ3">
        <v>905</v>
      </c>
      <c r="CR3">
        <v>30</v>
      </c>
      <c r="CS3">
        <v>7</v>
      </c>
      <c r="CT3">
        <v>7</v>
      </c>
      <c r="CU3">
        <v>1</v>
      </c>
      <c r="CV3">
        <v>67</v>
      </c>
      <c r="CW3">
        <v>1</v>
      </c>
      <c r="CX3">
        <v>12</v>
      </c>
      <c r="CY3">
        <v>5</v>
      </c>
      <c r="CZ3">
        <v>12</v>
      </c>
      <c r="DA3">
        <v>4</v>
      </c>
      <c r="DB3">
        <v>476</v>
      </c>
      <c r="DC3">
        <v>102</v>
      </c>
      <c r="DD3">
        <v>168</v>
      </c>
      <c r="DE3">
        <v>2</v>
      </c>
      <c r="DF3">
        <v>16</v>
      </c>
      <c r="DG3">
        <v>28</v>
      </c>
      <c r="DH3">
        <v>4</v>
      </c>
      <c r="DI3">
        <v>690</v>
      </c>
      <c r="DJ3">
        <v>1217</v>
      </c>
      <c r="DK3">
        <v>2</v>
      </c>
      <c r="DL3">
        <v>2</v>
      </c>
      <c r="DM3">
        <v>8</v>
      </c>
      <c r="DN3">
        <v>6</v>
      </c>
      <c r="DO3">
        <v>2</v>
      </c>
      <c r="DP3">
        <v>2</v>
      </c>
      <c r="DQ3">
        <v>59</v>
      </c>
      <c r="DR3">
        <v>4</v>
      </c>
      <c r="DS3">
        <v>14</v>
      </c>
      <c r="DT3">
        <v>9</v>
      </c>
      <c r="DU3">
        <v>5743</v>
      </c>
      <c r="DV3">
        <v>971</v>
      </c>
      <c r="DW3">
        <v>8</v>
      </c>
      <c r="DX3">
        <v>12</v>
      </c>
      <c r="DY3">
        <v>4</v>
      </c>
      <c r="DZ3">
        <v>11</v>
      </c>
      <c r="EA3">
        <v>860</v>
      </c>
      <c r="EB3">
        <v>2</v>
      </c>
      <c r="EC3">
        <v>77</v>
      </c>
      <c r="ED3">
        <v>161</v>
      </c>
      <c r="EE3">
        <v>1</v>
      </c>
      <c r="EF3">
        <v>16</v>
      </c>
      <c r="EG3">
        <v>66</v>
      </c>
      <c r="EH3">
        <v>39</v>
      </c>
      <c r="EI3">
        <v>29</v>
      </c>
      <c r="EJ3">
        <v>2</v>
      </c>
      <c r="EK3">
        <v>15</v>
      </c>
      <c r="EL3">
        <v>2</v>
      </c>
      <c r="EM3">
        <v>2</v>
      </c>
      <c r="EN3">
        <v>193</v>
      </c>
      <c r="EO3">
        <v>15</v>
      </c>
      <c r="EP3">
        <v>17</v>
      </c>
      <c r="EQ3">
        <v>193</v>
      </c>
      <c r="ER3">
        <v>19</v>
      </c>
      <c r="ES3">
        <v>12</v>
      </c>
      <c r="ET3">
        <v>7</v>
      </c>
      <c r="EU3">
        <v>7</v>
      </c>
      <c r="EV3">
        <v>16</v>
      </c>
      <c r="EW3">
        <v>3</v>
      </c>
      <c r="EX3">
        <v>26</v>
      </c>
      <c r="EY3">
        <v>10</v>
      </c>
      <c r="EZ3">
        <v>2</v>
      </c>
      <c r="FA3">
        <v>178</v>
      </c>
      <c r="FB3">
        <v>22</v>
      </c>
      <c r="FC3">
        <v>4</v>
      </c>
      <c r="FD3">
        <v>62</v>
      </c>
      <c r="FE3">
        <v>1</v>
      </c>
      <c r="FF3">
        <v>133</v>
      </c>
      <c r="FG3">
        <v>1840</v>
      </c>
      <c r="FH3">
        <v>3</v>
      </c>
      <c r="FI3">
        <v>147</v>
      </c>
      <c r="FJ3">
        <v>74</v>
      </c>
      <c r="FK3">
        <v>4</v>
      </c>
      <c r="FL3">
        <v>22</v>
      </c>
      <c r="FM3">
        <v>2</v>
      </c>
      <c r="FN3">
        <v>762</v>
      </c>
      <c r="FO3">
        <v>12</v>
      </c>
      <c r="FP3">
        <v>27</v>
      </c>
      <c r="FQ3">
        <v>7</v>
      </c>
      <c r="FR3">
        <v>6</v>
      </c>
      <c r="FS3">
        <v>752</v>
      </c>
      <c r="FT3">
        <v>362</v>
      </c>
      <c r="FU3">
        <v>11</v>
      </c>
      <c r="FV3">
        <v>12</v>
      </c>
      <c r="FW3">
        <v>7</v>
      </c>
      <c r="FX3">
        <v>1</v>
      </c>
      <c r="FY3">
        <v>34</v>
      </c>
      <c r="FZ3">
        <v>17</v>
      </c>
      <c r="GA3">
        <v>203</v>
      </c>
      <c r="GB3">
        <v>399</v>
      </c>
      <c r="GC3">
        <v>8</v>
      </c>
      <c r="GD3">
        <v>9</v>
      </c>
      <c r="GE3">
        <v>14</v>
      </c>
      <c r="GF3">
        <v>19</v>
      </c>
      <c r="GG3">
        <v>7</v>
      </c>
      <c r="GH3">
        <v>109</v>
      </c>
      <c r="GI3">
        <v>1</v>
      </c>
      <c r="GJ3">
        <v>76</v>
      </c>
      <c r="GK3">
        <v>16</v>
      </c>
      <c r="GL3">
        <v>32</v>
      </c>
      <c r="GM3">
        <v>2</v>
      </c>
      <c r="GN3">
        <v>4</v>
      </c>
      <c r="GO3">
        <v>126</v>
      </c>
      <c r="GP3">
        <v>3</v>
      </c>
      <c r="GQ3">
        <v>7</v>
      </c>
      <c r="GR3">
        <v>32</v>
      </c>
      <c r="GS3">
        <v>184</v>
      </c>
      <c r="GT3">
        <v>4</v>
      </c>
      <c r="GU3">
        <v>4</v>
      </c>
      <c r="GV3">
        <v>1</v>
      </c>
      <c r="GW3">
        <v>619</v>
      </c>
      <c r="GX3">
        <v>36</v>
      </c>
      <c r="GY3">
        <v>24</v>
      </c>
      <c r="GZ3">
        <v>8</v>
      </c>
      <c r="HA3">
        <v>8</v>
      </c>
      <c r="HB3">
        <v>26</v>
      </c>
      <c r="HC3">
        <v>7</v>
      </c>
      <c r="HD3">
        <v>73</v>
      </c>
      <c r="HE3">
        <v>9</v>
      </c>
      <c r="HF3">
        <v>64</v>
      </c>
      <c r="HG3">
        <v>138</v>
      </c>
      <c r="HH3">
        <v>12</v>
      </c>
      <c r="HI3">
        <v>8</v>
      </c>
      <c r="HJ3">
        <v>2</v>
      </c>
      <c r="HK3">
        <v>5</v>
      </c>
      <c r="HL3">
        <v>6</v>
      </c>
      <c r="HM3">
        <v>4</v>
      </c>
      <c r="HN3">
        <v>54</v>
      </c>
      <c r="HO3">
        <v>214</v>
      </c>
      <c r="HP3">
        <v>228</v>
      </c>
      <c r="HQ3">
        <v>2</v>
      </c>
      <c r="HR3">
        <v>94</v>
      </c>
      <c r="HS3">
        <v>17</v>
      </c>
      <c r="HT3">
        <v>106</v>
      </c>
      <c r="HU3">
        <v>1</v>
      </c>
      <c r="HV3">
        <v>4</v>
      </c>
      <c r="HW3">
        <v>167</v>
      </c>
      <c r="HX3">
        <v>4</v>
      </c>
      <c r="HY3">
        <v>2</v>
      </c>
      <c r="HZ3">
        <v>35</v>
      </c>
      <c r="IA3">
        <v>326</v>
      </c>
      <c r="IB3">
        <v>85</v>
      </c>
      <c r="IC3">
        <v>16</v>
      </c>
      <c r="ID3">
        <v>33</v>
      </c>
      <c r="IE3">
        <v>238</v>
      </c>
      <c r="IF3">
        <v>7</v>
      </c>
      <c r="IG3">
        <v>7</v>
      </c>
      <c r="IH3">
        <v>20</v>
      </c>
      <c r="II3">
        <v>22</v>
      </c>
      <c r="IJ3">
        <v>27</v>
      </c>
      <c r="IK3">
        <v>1</v>
      </c>
      <c r="IL3">
        <v>11</v>
      </c>
      <c r="IM3">
        <v>2</v>
      </c>
      <c r="IN3">
        <v>49</v>
      </c>
      <c r="IO3">
        <v>127</v>
      </c>
      <c r="IP3">
        <v>4</v>
      </c>
      <c r="IQ3">
        <v>17</v>
      </c>
      <c r="IR3">
        <v>255</v>
      </c>
      <c r="IS3">
        <v>63</v>
      </c>
      <c r="IT3">
        <v>4</v>
      </c>
      <c r="IU3">
        <v>66</v>
      </c>
      <c r="IV3">
        <v>30</v>
      </c>
      <c r="IW3">
        <v>97</v>
      </c>
      <c r="IX3">
        <v>20</v>
      </c>
      <c r="IY3">
        <v>12</v>
      </c>
      <c r="IZ3">
        <v>2</v>
      </c>
      <c r="JA3">
        <v>64</v>
      </c>
      <c r="JB3">
        <v>2</v>
      </c>
      <c r="JC3">
        <v>8</v>
      </c>
      <c r="JD3">
        <v>6</v>
      </c>
      <c r="JE3">
        <v>3</v>
      </c>
      <c r="JF3">
        <v>50</v>
      </c>
      <c r="JG3">
        <v>23</v>
      </c>
      <c r="JH3">
        <v>81</v>
      </c>
      <c r="JI3">
        <v>4</v>
      </c>
      <c r="JJ3">
        <v>7</v>
      </c>
      <c r="JK3">
        <v>14</v>
      </c>
      <c r="JL3">
        <v>11</v>
      </c>
      <c r="JM3">
        <v>67</v>
      </c>
      <c r="JN3">
        <v>910</v>
      </c>
      <c r="JO3">
        <v>11</v>
      </c>
      <c r="JP3">
        <v>139</v>
      </c>
      <c r="JQ3">
        <v>72</v>
      </c>
      <c r="JR3">
        <v>11</v>
      </c>
      <c r="JS3">
        <v>287</v>
      </c>
      <c r="JT3">
        <v>57</v>
      </c>
      <c r="JU3">
        <v>54</v>
      </c>
      <c r="JV3">
        <v>24</v>
      </c>
      <c r="JW3">
        <v>120</v>
      </c>
      <c r="JX3">
        <v>24</v>
      </c>
      <c r="JY3">
        <v>294</v>
      </c>
      <c r="JZ3">
        <v>24</v>
      </c>
      <c r="KA3">
        <v>26</v>
      </c>
      <c r="KB3">
        <v>86</v>
      </c>
      <c r="KC3">
        <v>98</v>
      </c>
      <c r="KD3">
        <v>3</v>
      </c>
      <c r="KE3">
        <v>9</v>
      </c>
      <c r="KF3">
        <v>22</v>
      </c>
      <c r="KG3">
        <v>2</v>
      </c>
      <c r="KH3">
        <v>7</v>
      </c>
      <c r="KI3">
        <v>514</v>
      </c>
      <c r="KJ3">
        <v>11572</v>
      </c>
      <c r="KK3">
        <v>23506</v>
      </c>
      <c r="KL3">
        <v>24</v>
      </c>
      <c r="KM3">
        <v>5</v>
      </c>
      <c r="KN3">
        <v>2</v>
      </c>
      <c r="KO3">
        <v>54</v>
      </c>
      <c r="KP3">
        <v>12</v>
      </c>
      <c r="KQ3">
        <v>19437</v>
      </c>
      <c r="KR3">
        <v>43</v>
      </c>
      <c r="KS3">
        <v>3</v>
      </c>
      <c r="KT3">
        <v>9</v>
      </c>
      <c r="KU3">
        <v>84</v>
      </c>
      <c r="KV3">
        <v>376</v>
      </c>
      <c r="KW3">
        <v>34</v>
      </c>
      <c r="KX3">
        <v>75</v>
      </c>
      <c r="KY3">
        <v>1</v>
      </c>
      <c r="KZ3">
        <v>4</v>
      </c>
      <c r="LA3">
        <v>128</v>
      </c>
      <c r="LB3">
        <v>6</v>
      </c>
      <c r="LC3">
        <v>166</v>
      </c>
      <c r="LD3">
        <v>16</v>
      </c>
    </row>
    <row r="4" spans="1:316" x14ac:dyDescent="0.25">
      <c r="B4" s="1">
        <v>1</v>
      </c>
      <c r="C4" t="s">
        <v>10</v>
      </c>
      <c r="D4" t="str">
        <f t="shared" si="0"/>
        <v/>
      </c>
    </row>
    <row r="5" spans="1:316" x14ac:dyDescent="0.25">
      <c r="D5" t="str">
        <f t="shared" si="0"/>
        <v/>
      </c>
    </row>
    <row r="6" spans="1:316" x14ac:dyDescent="0.25">
      <c r="A6" t="s">
        <v>11</v>
      </c>
      <c r="D6">
        <f t="shared" si="0"/>
        <v>4</v>
      </c>
    </row>
    <row r="7" spans="1:316" x14ac:dyDescent="0.25">
      <c r="D7" t="str">
        <f t="shared" si="0"/>
        <v/>
      </c>
    </row>
    <row r="8" spans="1:316" x14ac:dyDescent="0.25">
      <c r="B8" s="1">
        <v>1</v>
      </c>
      <c r="C8" t="s">
        <v>10</v>
      </c>
      <c r="D8" t="str">
        <f t="shared" si="0"/>
        <v/>
      </c>
    </row>
    <row r="9" spans="1:316" x14ac:dyDescent="0.25">
      <c r="D9" t="str">
        <f t="shared" si="0"/>
        <v/>
      </c>
    </row>
    <row r="10" spans="1:316" x14ac:dyDescent="0.25">
      <c r="A10" t="s">
        <v>12</v>
      </c>
      <c r="D10">
        <f t="shared" si="0"/>
        <v>167</v>
      </c>
    </row>
    <row r="11" spans="1:316" x14ac:dyDescent="0.25">
      <c r="D11" t="str">
        <f t="shared" si="0"/>
        <v/>
      </c>
    </row>
    <row r="12" spans="1:316" x14ac:dyDescent="0.25">
      <c r="B12" s="1">
        <v>1</v>
      </c>
      <c r="C12" t="s">
        <v>10</v>
      </c>
      <c r="D12" t="str">
        <f t="shared" si="0"/>
        <v/>
      </c>
    </row>
    <row r="13" spans="1:316" x14ac:dyDescent="0.25">
      <c r="D13" t="str">
        <f t="shared" si="0"/>
        <v/>
      </c>
    </row>
    <row r="14" spans="1:316" x14ac:dyDescent="0.25">
      <c r="A14" t="s">
        <v>13</v>
      </c>
      <c r="D14">
        <f t="shared" si="0"/>
        <v>4</v>
      </c>
    </row>
    <row r="15" spans="1:316" x14ac:dyDescent="0.25">
      <c r="D15" t="str">
        <f t="shared" si="0"/>
        <v/>
      </c>
    </row>
    <row r="16" spans="1:316" x14ac:dyDescent="0.25">
      <c r="B16" s="1">
        <v>1</v>
      </c>
      <c r="C16" t="s">
        <v>14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15</v>
      </c>
      <c r="D18">
        <f t="shared" si="0"/>
        <v>2</v>
      </c>
    </row>
    <row r="19" spans="1:4" x14ac:dyDescent="0.25">
      <c r="D19" t="str">
        <f t="shared" si="0"/>
        <v/>
      </c>
    </row>
    <row r="20" spans="1:4" x14ac:dyDescent="0.25">
      <c r="B20" s="1">
        <v>1</v>
      </c>
      <c r="C20" t="s">
        <v>14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16</v>
      </c>
      <c r="D22">
        <f t="shared" si="0"/>
        <v>35</v>
      </c>
    </row>
    <row r="23" spans="1:4" x14ac:dyDescent="0.25">
      <c r="D23" t="str">
        <f t="shared" si="0"/>
        <v/>
      </c>
    </row>
    <row r="24" spans="1:4" x14ac:dyDescent="0.25">
      <c r="B24" s="1">
        <v>1</v>
      </c>
      <c r="C24" t="s">
        <v>14</v>
      </c>
      <c r="D24" t="str">
        <f t="shared" si="0"/>
        <v/>
      </c>
    </row>
    <row r="25" spans="1:4" x14ac:dyDescent="0.25">
      <c r="A25" t="s">
        <v>6</v>
      </c>
      <c r="B25" t="s">
        <v>17</v>
      </c>
      <c r="C25" t="s">
        <v>18</v>
      </c>
      <c r="D25" t="str">
        <f t="shared" si="0"/>
        <v/>
      </c>
    </row>
    <row r="26" spans="1:4" x14ac:dyDescent="0.25">
      <c r="A26" t="s">
        <v>19</v>
      </c>
      <c r="D26">
        <f t="shared" si="0"/>
        <v>514</v>
      </c>
    </row>
    <row r="27" spans="1:4" x14ac:dyDescent="0.25">
      <c r="D27" t="str">
        <f t="shared" si="0"/>
        <v/>
      </c>
    </row>
    <row r="28" spans="1:4" x14ac:dyDescent="0.25">
      <c r="B28" s="1">
        <v>8.8999999999999996E-2</v>
      </c>
      <c r="C28" t="s">
        <v>20</v>
      </c>
      <c r="D28" t="str">
        <f t="shared" si="0"/>
        <v/>
      </c>
    </row>
    <row r="29" spans="1:4" x14ac:dyDescent="0.25">
      <c r="B29" s="1">
        <v>1E-3</v>
      </c>
      <c r="C29" t="s">
        <v>21</v>
      </c>
      <c r="D29" t="str">
        <f t="shared" si="0"/>
        <v/>
      </c>
    </row>
    <row r="30" spans="1:4" x14ac:dyDescent="0.25">
      <c r="B30" s="1">
        <v>3.0000000000000001E-3</v>
      </c>
      <c r="C30" t="s">
        <v>22</v>
      </c>
      <c r="D30" t="str">
        <f t="shared" si="0"/>
        <v/>
      </c>
    </row>
    <row r="31" spans="1:4" x14ac:dyDescent="0.25">
      <c r="B31" s="1">
        <v>0.749</v>
      </c>
      <c r="C31" t="s">
        <v>23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24</v>
      </c>
      <c r="D33">
        <f t="shared" si="0"/>
        <v>166</v>
      </c>
    </row>
    <row r="34" spans="1:4" x14ac:dyDescent="0.25">
      <c r="D34" t="str">
        <f t="shared" si="0"/>
        <v/>
      </c>
    </row>
    <row r="35" spans="1:4" x14ac:dyDescent="0.25">
      <c r="B35" s="1">
        <v>9.9000000000000005E-2</v>
      </c>
      <c r="C35" t="s">
        <v>25</v>
      </c>
      <c r="D35" t="str">
        <f t="shared" si="0"/>
        <v/>
      </c>
    </row>
    <row r="36" spans="1:4" x14ac:dyDescent="0.25">
      <c r="B36" s="1">
        <v>0.9</v>
      </c>
      <c r="C36" t="s">
        <v>26</v>
      </c>
      <c r="D36" t="str">
        <f t="shared" si="0"/>
        <v/>
      </c>
    </row>
    <row r="37" spans="1:4" x14ac:dyDescent="0.25">
      <c r="A37" t="s">
        <v>6</v>
      </c>
      <c r="B37" t="s">
        <v>27</v>
      </c>
      <c r="C37" t="s">
        <v>28</v>
      </c>
      <c r="D37" t="str">
        <f t="shared" si="0"/>
        <v/>
      </c>
    </row>
    <row r="38" spans="1:4" x14ac:dyDescent="0.25">
      <c r="A38" s="2" t="s">
        <v>29</v>
      </c>
      <c r="D38">
        <f t="shared" si="0"/>
        <v>12</v>
      </c>
    </row>
    <row r="39" spans="1:4" x14ac:dyDescent="0.25">
      <c r="D39" t="str">
        <f t="shared" si="0"/>
        <v/>
      </c>
    </row>
    <row r="40" spans="1:4" x14ac:dyDescent="0.25">
      <c r="B40" s="1">
        <v>1</v>
      </c>
      <c r="C40" t="s">
        <v>30</v>
      </c>
      <c r="D40" t="str">
        <f t="shared" si="0"/>
        <v/>
      </c>
    </row>
    <row r="41" spans="1:4" x14ac:dyDescent="0.25">
      <c r="D41" t="str">
        <f t="shared" si="0"/>
        <v/>
      </c>
    </row>
    <row r="42" spans="1:4" x14ac:dyDescent="0.25">
      <c r="A42" t="s">
        <v>31</v>
      </c>
      <c r="D42">
        <f t="shared" si="0"/>
        <v>2</v>
      </c>
    </row>
    <row r="43" spans="1:4" x14ac:dyDescent="0.25">
      <c r="D43" t="str">
        <f t="shared" si="0"/>
        <v/>
      </c>
    </row>
    <row r="44" spans="1:4" x14ac:dyDescent="0.25">
      <c r="B44" s="1">
        <v>1</v>
      </c>
      <c r="C44" t="s">
        <v>32</v>
      </c>
      <c r="D44" t="str">
        <f t="shared" si="0"/>
        <v/>
      </c>
    </row>
    <row r="45" spans="1:4" x14ac:dyDescent="0.25">
      <c r="D45" t="str">
        <f t="shared" si="0"/>
        <v/>
      </c>
    </row>
    <row r="46" spans="1:4" x14ac:dyDescent="0.25">
      <c r="A46" t="s">
        <v>33</v>
      </c>
      <c r="D46">
        <f t="shared" si="0"/>
        <v>4</v>
      </c>
    </row>
    <row r="47" spans="1:4" x14ac:dyDescent="0.25">
      <c r="D47" t="str">
        <f t="shared" si="0"/>
        <v/>
      </c>
    </row>
    <row r="48" spans="1:4" x14ac:dyDescent="0.25">
      <c r="B48" s="1">
        <v>1</v>
      </c>
      <c r="C48" t="s">
        <v>32</v>
      </c>
      <c r="D48" t="str">
        <f t="shared" si="0"/>
        <v/>
      </c>
    </row>
    <row r="49" spans="1:4" x14ac:dyDescent="0.25">
      <c r="D49" t="str">
        <f t="shared" si="0"/>
        <v/>
      </c>
    </row>
    <row r="50" spans="1:4" x14ac:dyDescent="0.25">
      <c r="A50" t="s">
        <v>34</v>
      </c>
      <c r="D50">
        <f t="shared" si="0"/>
        <v>690</v>
      </c>
    </row>
    <row r="51" spans="1:4" x14ac:dyDescent="0.25">
      <c r="D51" t="str">
        <f t="shared" si="0"/>
        <v/>
      </c>
    </row>
    <row r="52" spans="1:4" x14ac:dyDescent="0.25">
      <c r="B52" s="1">
        <v>8.9999999999999993E-3</v>
      </c>
      <c r="C52" t="s">
        <v>10</v>
      </c>
      <c r="D52" t="str">
        <f t="shared" si="0"/>
        <v/>
      </c>
    </row>
    <row r="53" spans="1:4" x14ac:dyDescent="0.25">
      <c r="B53" s="1">
        <v>0.99</v>
      </c>
      <c r="C53" t="s">
        <v>32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35</v>
      </c>
      <c r="D55">
        <f t="shared" si="0"/>
        <v>619</v>
      </c>
    </row>
    <row r="56" spans="1:4" x14ac:dyDescent="0.25">
      <c r="D56" t="str">
        <f t="shared" si="0"/>
        <v/>
      </c>
    </row>
    <row r="57" spans="1:4" x14ac:dyDescent="0.25">
      <c r="B57" s="1">
        <v>0.20399999999999999</v>
      </c>
      <c r="C57" t="s">
        <v>32</v>
      </c>
      <c r="D57" t="str">
        <f t="shared" si="0"/>
        <v/>
      </c>
    </row>
    <row r="58" spans="1:4" x14ac:dyDescent="0.25">
      <c r="B58" s="1">
        <v>0.77</v>
      </c>
      <c r="C58" t="s">
        <v>26</v>
      </c>
      <c r="D58" t="str">
        <f t="shared" si="0"/>
        <v/>
      </c>
    </row>
    <row r="59" spans="1:4" x14ac:dyDescent="0.25">
      <c r="B59" s="1">
        <v>2.1999999999999999E-2</v>
      </c>
      <c r="C59" t="s">
        <v>36</v>
      </c>
      <c r="D59" t="str">
        <f t="shared" si="0"/>
        <v/>
      </c>
    </row>
    <row r="60" spans="1:4" x14ac:dyDescent="0.25">
      <c r="B60" s="1">
        <v>2E-3</v>
      </c>
      <c r="C60" t="s">
        <v>22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37</v>
      </c>
      <c r="D62">
        <f t="shared" si="0"/>
        <v>36</v>
      </c>
    </row>
    <row r="63" spans="1:4" x14ac:dyDescent="0.25">
      <c r="D63" t="str">
        <f t="shared" si="0"/>
        <v/>
      </c>
    </row>
    <row r="64" spans="1:4" x14ac:dyDescent="0.25">
      <c r="B64" s="1">
        <v>0.45500000000000002</v>
      </c>
      <c r="C64" t="s">
        <v>26</v>
      </c>
      <c r="D64" t="str">
        <f t="shared" si="0"/>
        <v/>
      </c>
    </row>
    <row r="65" spans="1:4" x14ac:dyDescent="0.25">
      <c r="B65" s="1">
        <v>0.54400000000000004</v>
      </c>
      <c r="C65" t="s">
        <v>38</v>
      </c>
      <c r="D65" t="str">
        <f t="shared" si="0"/>
        <v/>
      </c>
    </row>
    <row r="66" spans="1:4" x14ac:dyDescent="0.25">
      <c r="A66" t="s">
        <v>6</v>
      </c>
      <c r="B66" t="s">
        <v>39</v>
      </c>
      <c r="C66" t="s">
        <v>40</v>
      </c>
      <c r="D66" t="str">
        <f t="shared" si="0"/>
        <v/>
      </c>
    </row>
    <row r="67" spans="1:4" x14ac:dyDescent="0.25">
      <c r="A67" t="s">
        <v>41</v>
      </c>
      <c r="D67">
        <f t="shared" ref="D67:D130" si="1">IFERROR(HLOOKUP($A67,$E$2:$LD$3,2,FALSE),"")</f>
        <v>2</v>
      </c>
    </row>
    <row r="68" spans="1:4" x14ac:dyDescent="0.25">
      <c r="D68" t="str">
        <f t="shared" si="1"/>
        <v/>
      </c>
    </row>
    <row r="69" spans="1:4" x14ac:dyDescent="0.25">
      <c r="B69" s="1">
        <v>1</v>
      </c>
      <c r="C69" t="s">
        <v>14</v>
      </c>
      <c r="D69" t="str">
        <f t="shared" si="1"/>
        <v/>
      </c>
    </row>
    <row r="70" spans="1:4" x14ac:dyDescent="0.25">
      <c r="A70" t="s">
        <v>6</v>
      </c>
      <c r="B70" t="s">
        <v>42</v>
      </c>
      <c r="C70" t="s">
        <v>43</v>
      </c>
      <c r="D70" t="str">
        <f t="shared" si="1"/>
        <v/>
      </c>
    </row>
    <row r="71" spans="1:4" x14ac:dyDescent="0.25">
      <c r="A71" t="s">
        <v>44</v>
      </c>
      <c r="D71">
        <f t="shared" si="1"/>
        <v>12</v>
      </c>
    </row>
    <row r="72" spans="1:4" x14ac:dyDescent="0.25">
      <c r="D72" t="str">
        <f t="shared" si="1"/>
        <v/>
      </c>
    </row>
    <row r="73" spans="1:4" x14ac:dyDescent="0.25">
      <c r="B73" s="1">
        <v>1</v>
      </c>
      <c r="C73" t="s">
        <v>45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46</v>
      </c>
      <c r="D75">
        <f t="shared" si="1"/>
        <v>102</v>
      </c>
    </row>
    <row r="76" spans="1:4" x14ac:dyDescent="0.25">
      <c r="D76" t="str">
        <f t="shared" si="1"/>
        <v/>
      </c>
    </row>
    <row r="77" spans="1:4" x14ac:dyDescent="0.25">
      <c r="B77" s="1">
        <v>0.5</v>
      </c>
      <c r="C77" t="s">
        <v>10</v>
      </c>
      <c r="D77" t="str">
        <f t="shared" si="1"/>
        <v/>
      </c>
    </row>
    <row r="78" spans="1:4" x14ac:dyDescent="0.25">
      <c r="B78" s="1">
        <v>0.5</v>
      </c>
      <c r="C78" t="s">
        <v>25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47</v>
      </c>
      <c r="D80">
        <f t="shared" si="1"/>
        <v>39</v>
      </c>
    </row>
    <row r="81" spans="1:4" x14ac:dyDescent="0.25">
      <c r="D81" t="str">
        <f t="shared" si="1"/>
        <v/>
      </c>
    </row>
    <row r="82" spans="1:4" x14ac:dyDescent="0.25">
      <c r="B82" s="1">
        <v>0.32500000000000001</v>
      </c>
      <c r="C82" t="s">
        <v>10</v>
      </c>
      <c r="D82" t="str">
        <f t="shared" si="1"/>
        <v/>
      </c>
    </row>
    <row r="83" spans="1:4" x14ac:dyDescent="0.25">
      <c r="B83" s="1">
        <v>0.32500000000000001</v>
      </c>
      <c r="C83" t="s">
        <v>25</v>
      </c>
      <c r="D83" t="str">
        <f t="shared" si="1"/>
        <v/>
      </c>
    </row>
    <row r="84" spans="1:4" x14ac:dyDescent="0.25">
      <c r="B84" s="1">
        <v>0.254</v>
      </c>
      <c r="C84" t="s">
        <v>38</v>
      </c>
      <c r="D84" t="str">
        <f t="shared" si="1"/>
        <v/>
      </c>
    </row>
    <row r="85" spans="1:4" x14ac:dyDescent="0.25">
      <c r="B85" s="1">
        <v>9.4E-2</v>
      </c>
      <c r="C85" t="s">
        <v>36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48</v>
      </c>
      <c r="D87">
        <f t="shared" si="1"/>
        <v>29</v>
      </c>
    </row>
    <row r="88" spans="1:4" x14ac:dyDescent="0.25">
      <c r="D88" t="str">
        <f t="shared" si="1"/>
        <v/>
      </c>
    </row>
    <row r="89" spans="1:4" x14ac:dyDescent="0.25">
      <c r="B89" s="1">
        <v>0.21</v>
      </c>
      <c r="C89" t="s">
        <v>10</v>
      </c>
      <c r="D89" t="str">
        <f t="shared" si="1"/>
        <v/>
      </c>
    </row>
    <row r="90" spans="1:4" x14ac:dyDescent="0.25">
      <c r="B90" s="1">
        <v>0.21</v>
      </c>
      <c r="C90" t="s">
        <v>25</v>
      </c>
      <c r="D90" t="str">
        <f t="shared" si="1"/>
        <v/>
      </c>
    </row>
    <row r="91" spans="1:4" x14ac:dyDescent="0.25">
      <c r="B91" s="1">
        <v>0.57799999999999996</v>
      </c>
      <c r="C91" t="s">
        <v>36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49</v>
      </c>
      <c r="D93">
        <f t="shared" si="1"/>
        <v>1</v>
      </c>
    </row>
    <row r="94" spans="1:4" x14ac:dyDescent="0.25">
      <c r="D94" t="str">
        <f t="shared" si="1"/>
        <v/>
      </c>
    </row>
    <row r="95" spans="1:4" x14ac:dyDescent="0.25">
      <c r="B95" s="1">
        <v>1</v>
      </c>
      <c r="C95" t="s">
        <v>14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50</v>
      </c>
      <c r="D97">
        <f t="shared" si="1"/>
        <v>16</v>
      </c>
    </row>
    <row r="98" spans="1:4" x14ac:dyDescent="0.25">
      <c r="D98" t="str">
        <f t="shared" si="1"/>
        <v/>
      </c>
    </row>
    <row r="99" spans="1:4" x14ac:dyDescent="0.25">
      <c r="B99" s="1">
        <v>1</v>
      </c>
      <c r="C99" t="s">
        <v>45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51</v>
      </c>
      <c r="D101">
        <f t="shared" si="1"/>
        <v>32</v>
      </c>
    </row>
    <row r="102" spans="1:4" x14ac:dyDescent="0.25">
      <c r="D102" t="str">
        <f t="shared" si="1"/>
        <v/>
      </c>
    </row>
    <row r="103" spans="1:4" x14ac:dyDescent="0.25">
      <c r="B103" s="1">
        <v>1</v>
      </c>
      <c r="C103" t="s">
        <v>45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52</v>
      </c>
      <c r="D105">
        <f t="shared" si="1"/>
        <v>54</v>
      </c>
    </row>
    <row r="106" spans="1:4" x14ac:dyDescent="0.25">
      <c r="D106" t="str">
        <f t="shared" si="1"/>
        <v/>
      </c>
    </row>
    <row r="107" spans="1:4" x14ac:dyDescent="0.25">
      <c r="B107" s="1">
        <v>1</v>
      </c>
      <c r="C107" t="s">
        <v>38</v>
      </c>
      <c r="D107" t="str">
        <f t="shared" si="1"/>
        <v/>
      </c>
    </row>
    <row r="108" spans="1:4" x14ac:dyDescent="0.25">
      <c r="D108" t="str">
        <f t="shared" si="1"/>
        <v/>
      </c>
    </row>
    <row r="109" spans="1:4" x14ac:dyDescent="0.25">
      <c r="A109" t="s">
        <v>53</v>
      </c>
      <c r="D109">
        <f t="shared" si="1"/>
        <v>214</v>
      </c>
    </row>
    <row r="110" spans="1:4" x14ac:dyDescent="0.25">
      <c r="D110" t="str">
        <f t="shared" si="1"/>
        <v/>
      </c>
    </row>
    <row r="111" spans="1:4" x14ac:dyDescent="0.25">
      <c r="B111" s="1">
        <v>1</v>
      </c>
      <c r="C111" t="s">
        <v>38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54</v>
      </c>
      <c r="D113">
        <f t="shared" si="1"/>
        <v>63</v>
      </c>
    </row>
    <row r="114" spans="1:4" x14ac:dyDescent="0.25">
      <c r="D114" t="str">
        <f t="shared" si="1"/>
        <v/>
      </c>
    </row>
    <row r="115" spans="1:4" x14ac:dyDescent="0.25">
      <c r="B115" s="1">
        <v>1</v>
      </c>
      <c r="C115" t="s">
        <v>55</v>
      </c>
      <c r="D115" t="str">
        <f t="shared" si="1"/>
        <v/>
      </c>
    </row>
    <row r="116" spans="1:4" x14ac:dyDescent="0.25">
      <c r="D116" t="str">
        <f t="shared" si="1"/>
        <v/>
      </c>
    </row>
    <row r="117" spans="1:4" x14ac:dyDescent="0.25">
      <c r="A117" t="s">
        <v>56</v>
      </c>
      <c r="D117">
        <f t="shared" si="1"/>
        <v>66</v>
      </c>
    </row>
    <row r="118" spans="1:4" x14ac:dyDescent="0.25">
      <c r="D118" t="str">
        <f t="shared" si="1"/>
        <v/>
      </c>
    </row>
    <row r="119" spans="1:4" x14ac:dyDescent="0.25">
      <c r="B119" s="1">
        <v>0.64900000000000002</v>
      </c>
      <c r="C119" t="s">
        <v>57</v>
      </c>
      <c r="D119" t="str">
        <f t="shared" si="1"/>
        <v/>
      </c>
    </row>
    <row r="120" spans="1:4" x14ac:dyDescent="0.25">
      <c r="B120" s="1">
        <v>0.35</v>
      </c>
      <c r="C120" t="s">
        <v>55</v>
      </c>
      <c r="D120" t="str">
        <f t="shared" si="1"/>
        <v/>
      </c>
    </row>
    <row r="121" spans="1:4" x14ac:dyDescent="0.25">
      <c r="D121" t="str">
        <f t="shared" si="1"/>
        <v/>
      </c>
    </row>
    <row r="122" spans="1:4" x14ac:dyDescent="0.25">
      <c r="A122" t="s">
        <v>58</v>
      </c>
      <c r="D122">
        <f t="shared" si="1"/>
        <v>30</v>
      </c>
    </row>
    <row r="123" spans="1:4" x14ac:dyDescent="0.25">
      <c r="D123" t="str">
        <f t="shared" si="1"/>
        <v/>
      </c>
    </row>
    <row r="124" spans="1:4" x14ac:dyDescent="0.25">
      <c r="B124" s="1">
        <v>1</v>
      </c>
      <c r="C124" t="s">
        <v>38</v>
      </c>
      <c r="D124" t="str">
        <f t="shared" si="1"/>
        <v/>
      </c>
    </row>
    <row r="125" spans="1:4" x14ac:dyDescent="0.25">
      <c r="D125" t="str">
        <f t="shared" si="1"/>
        <v/>
      </c>
    </row>
    <row r="126" spans="1:4" x14ac:dyDescent="0.25">
      <c r="A126" t="s">
        <v>59</v>
      </c>
      <c r="D126">
        <f t="shared" si="1"/>
        <v>97</v>
      </c>
    </row>
    <row r="127" spans="1:4" x14ac:dyDescent="0.25">
      <c r="D127" t="str">
        <f t="shared" si="1"/>
        <v/>
      </c>
    </row>
    <row r="128" spans="1:4" x14ac:dyDescent="0.25">
      <c r="B128" s="1">
        <v>0.16</v>
      </c>
      <c r="C128" t="s">
        <v>10</v>
      </c>
      <c r="D128" t="str">
        <f t="shared" si="1"/>
        <v/>
      </c>
    </row>
    <row r="129" spans="1:4" x14ac:dyDescent="0.25">
      <c r="B129" s="1">
        <v>0.16</v>
      </c>
      <c r="C129" t="s">
        <v>25</v>
      </c>
      <c r="D129" t="str">
        <f t="shared" si="1"/>
        <v/>
      </c>
    </row>
    <row r="130" spans="1:4" x14ac:dyDescent="0.25">
      <c r="B130" s="1">
        <v>0.67900000000000005</v>
      </c>
      <c r="C130" t="s">
        <v>38</v>
      </c>
      <c r="D130" t="str">
        <f t="shared" si="1"/>
        <v/>
      </c>
    </row>
    <row r="131" spans="1:4" x14ac:dyDescent="0.25">
      <c r="D131" t="str">
        <f t="shared" ref="D131:D194" si="2">IFERROR(HLOOKUP($A131,$E$2:$LD$3,2,FALSE),"")</f>
        <v/>
      </c>
    </row>
    <row r="132" spans="1:4" x14ac:dyDescent="0.25">
      <c r="A132" t="s">
        <v>60</v>
      </c>
      <c r="D132">
        <f t="shared" si="2"/>
        <v>20</v>
      </c>
    </row>
    <row r="133" spans="1:4" x14ac:dyDescent="0.25">
      <c r="D133" t="str">
        <f t="shared" si="2"/>
        <v/>
      </c>
    </row>
    <row r="134" spans="1:4" x14ac:dyDescent="0.25">
      <c r="B134" s="1">
        <v>0.254</v>
      </c>
      <c r="C134" t="s">
        <v>10</v>
      </c>
      <c r="D134" t="str">
        <f t="shared" si="2"/>
        <v/>
      </c>
    </row>
    <row r="135" spans="1:4" x14ac:dyDescent="0.25">
      <c r="B135" s="1">
        <v>0.254</v>
      </c>
      <c r="C135" t="s">
        <v>25</v>
      </c>
      <c r="D135" t="str">
        <f t="shared" si="2"/>
        <v/>
      </c>
    </row>
    <row r="136" spans="1:4" x14ac:dyDescent="0.25">
      <c r="B136" s="1">
        <v>0.49099999999999999</v>
      </c>
      <c r="C136" t="s">
        <v>38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61</v>
      </c>
      <c r="D138">
        <f t="shared" si="2"/>
        <v>12</v>
      </c>
    </row>
    <row r="139" spans="1:4" x14ac:dyDescent="0.25">
      <c r="D139" t="str">
        <f t="shared" si="2"/>
        <v/>
      </c>
    </row>
    <row r="140" spans="1:4" x14ac:dyDescent="0.25">
      <c r="B140" s="1">
        <v>1</v>
      </c>
      <c r="C140" t="s">
        <v>38</v>
      </c>
      <c r="D140" t="str">
        <f t="shared" si="2"/>
        <v/>
      </c>
    </row>
    <row r="141" spans="1:4" x14ac:dyDescent="0.25">
      <c r="D141" t="str">
        <f t="shared" si="2"/>
        <v/>
      </c>
    </row>
    <row r="142" spans="1:4" x14ac:dyDescent="0.25">
      <c r="A142" t="s">
        <v>62</v>
      </c>
      <c r="D142">
        <f t="shared" si="2"/>
        <v>2</v>
      </c>
    </row>
    <row r="143" spans="1:4" x14ac:dyDescent="0.25">
      <c r="D143" t="str">
        <f t="shared" si="2"/>
        <v/>
      </c>
    </row>
    <row r="144" spans="1:4" x14ac:dyDescent="0.25">
      <c r="B144" s="1">
        <v>1</v>
      </c>
      <c r="C144" t="s">
        <v>38</v>
      </c>
      <c r="D144" t="str">
        <f t="shared" si="2"/>
        <v/>
      </c>
    </row>
    <row r="145" spans="1:4" x14ac:dyDescent="0.25">
      <c r="D145" t="str">
        <f t="shared" si="2"/>
        <v/>
      </c>
    </row>
    <row r="146" spans="1:4" x14ac:dyDescent="0.25">
      <c r="A146" t="s">
        <v>63</v>
      </c>
      <c r="D146">
        <f t="shared" si="2"/>
        <v>11</v>
      </c>
    </row>
    <row r="147" spans="1:4" x14ac:dyDescent="0.25">
      <c r="D147" t="str">
        <f t="shared" si="2"/>
        <v/>
      </c>
    </row>
    <row r="148" spans="1:4" x14ac:dyDescent="0.25">
      <c r="B148" s="1">
        <v>0.44800000000000001</v>
      </c>
      <c r="C148" t="s">
        <v>10</v>
      </c>
      <c r="D148" t="str">
        <f t="shared" si="2"/>
        <v/>
      </c>
    </row>
    <row r="149" spans="1:4" x14ac:dyDescent="0.25">
      <c r="B149" s="1">
        <v>0.44800000000000001</v>
      </c>
      <c r="C149" t="s">
        <v>25</v>
      </c>
      <c r="D149" t="str">
        <f t="shared" si="2"/>
        <v/>
      </c>
    </row>
    <row r="150" spans="1:4" x14ac:dyDescent="0.25">
      <c r="B150" s="1">
        <v>0.10199999999999999</v>
      </c>
      <c r="C150" t="s">
        <v>38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64</v>
      </c>
      <c r="D152">
        <f t="shared" si="2"/>
        <v>287</v>
      </c>
    </row>
    <row r="153" spans="1:4" x14ac:dyDescent="0.25">
      <c r="D153" t="str">
        <f t="shared" si="2"/>
        <v/>
      </c>
    </row>
    <row r="154" spans="1:4" x14ac:dyDescent="0.25">
      <c r="B154" s="1">
        <v>0.38100000000000001</v>
      </c>
      <c r="C154" t="s">
        <v>10</v>
      </c>
      <c r="D154" t="str">
        <f t="shared" si="2"/>
        <v/>
      </c>
    </row>
    <row r="155" spans="1:4" x14ac:dyDescent="0.25">
      <c r="B155" s="1">
        <v>0.35399999999999998</v>
      </c>
      <c r="C155" t="s">
        <v>25</v>
      </c>
      <c r="D155" t="str">
        <f t="shared" si="2"/>
        <v/>
      </c>
    </row>
    <row r="156" spans="1:4" x14ac:dyDescent="0.25">
      <c r="B156" s="1">
        <v>0.26400000000000001</v>
      </c>
      <c r="C156" t="s">
        <v>65</v>
      </c>
      <c r="D156" t="str">
        <f t="shared" si="2"/>
        <v/>
      </c>
    </row>
    <row r="157" spans="1:4" x14ac:dyDescent="0.25">
      <c r="D157" t="str">
        <f t="shared" si="2"/>
        <v/>
      </c>
    </row>
    <row r="158" spans="1:4" x14ac:dyDescent="0.25">
      <c r="A158" t="s">
        <v>66</v>
      </c>
      <c r="D158">
        <f t="shared" si="2"/>
        <v>57</v>
      </c>
    </row>
    <row r="159" spans="1:4" x14ac:dyDescent="0.25">
      <c r="D159" t="str">
        <f t="shared" si="2"/>
        <v/>
      </c>
    </row>
    <row r="160" spans="1:4" x14ac:dyDescent="0.25">
      <c r="B160" s="1">
        <v>0.79100000000000004</v>
      </c>
      <c r="C160" t="s">
        <v>25</v>
      </c>
      <c r="D160" t="str">
        <f t="shared" si="2"/>
        <v/>
      </c>
    </row>
    <row r="161" spans="1:4" x14ac:dyDescent="0.25">
      <c r="B161" s="1">
        <v>0.20799999999999999</v>
      </c>
      <c r="C161" t="s">
        <v>14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67</v>
      </c>
      <c r="D163">
        <f t="shared" si="2"/>
        <v>120</v>
      </c>
    </row>
    <row r="164" spans="1:4" x14ac:dyDescent="0.25">
      <c r="D164" t="str">
        <f t="shared" si="2"/>
        <v/>
      </c>
    </row>
    <row r="165" spans="1:4" x14ac:dyDescent="0.25">
      <c r="B165" s="1">
        <v>1</v>
      </c>
      <c r="C165" t="s">
        <v>38</v>
      </c>
      <c r="D165" t="str">
        <f t="shared" si="2"/>
        <v/>
      </c>
    </row>
    <row r="166" spans="1:4" x14ac:dyDescent="0.25">
      <c r="D166" t="str">
        <f t="shared" si="2"/>
        <v/>
      </c>
    </row>
    <row r="167" spans="1:4" x14ac:dyDescent="0.25">
      <c r="A167" t="s">
        <v>68</v>
      </c>
      <c r="D167">
        <f t="shared" si="2"/>
        <v>12</v>
      </c>
    </row>
    <row r="168" spans="1:4" x14ac:dyDescent="0.25">
      <c r="D168" t="str">
        <f t="shared" si="2"/>
        <v/>
      </c>
    </row>
    <row r="169" spans="1:4" x14ac:dyDescent="0.25">
      <c r="B169" s="1">
        <v>1</v>
      </c>
      <c r="C169" t="s">
        <v>38</v>
      </c>
      <c r="D169" t="str">
        <f t="shared" si="2"/>
        <v/>
      </c>
    </row>
    <row r="170" spans="1:4" x14ac:dyDescent="0.25">
      <c r="A170" t="s">
        <v>6</v>
      </c>
      <c r="B170" t="s">
        <v>69</v>
      </c>
      <c r="C170" t="s">
        <v>70</v>
      </c>
      <c r="D170" t="str">
        <f t="shared" si="2"/>
        <v/>
      </c>
    </row>
    <row r="171" spans="1:4" x14ac:dyDescent="0.25">
      <c r="A171" t="s">
        <v>71</v>
      </c>
      <c r="D171">
        <f t="shared" si="2"/>
        <v>2</v>
      </c>
    </row>
    <row r="172" spans="1:4" x14ac:dyDescent="0.25">
      <c r="D172" t="str">
        <f t="shared" si="2"/>
        <v/>
      </c>
    </row>
    <row r="173" spans="1:4" x14ac:dyDescent="0.25">
      <c r="B173" s="1">
        <v>1</v>
      </c>
      <c r="C173" t="s">
        <v>72</v>
      </c>
      <c r="D173" t="str">
        <f t="shared" si="2"/>
        <v/>
      </c>
    </row>
    <row r="174" spans="1:4" x14ac:dyDescent="0.25">
      <c r="A174" t="s">
        <v>6</v>
      </c>
      <c r="B174" t="s">
        <v>73</v>
      </c>
      <c r="C174" t="s">
        <v>74</v>
      </c>
      <c r="D174" t="str">
        <f t="shared" si="2"/>
        <v/>
      </c>
    </row>
    <row r="175" spans="1:4" x14ac:dyDescent="0.25">
      <c r="A175" t="s">
        <v>75</v>
      </c>
      <c r="D175">
        <f t="shared" si="2"/>
        <v>107</v>
      </c>
    </row>
    <row r="176" spans="1:4" x14ac:dyDescent="0.25">
      <c r="D176" t="str">
        <f t="shared" si="2"/>
        <v/>
      </c>
    </row>
    <row r="177" spans="1:4" x14ac:dyDescent="0.25">
      <c r="B177" s="1">
        <v>1</v>
      </c>
      <c r="C177" t="s">
        <v>20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76</v>
      </c>
      <c r="D179">
        <f t="shared" si="2"/>
        <v>11</v>
      </c>
    </row>
    <row r="180" spans="1:4" x14ac:dyDescent="0.25">
      <c r="D180" t="str">
        <f t="shared" si="2"/>
        <v/>
      </c>
    </row>
    <row r="181" spans="1:4" x14ac:dyDescent="0.25">
      <c r="B181" s="1">
        <v>0.76400000000000001</v>
      </c>
      <c r="C181" t="s">
        <v>10</v>
      </c>
      <c r="D181" t="str">
        <f t="shared" si="2"/>
        <v/>
      </c>
    </row>
    <row r="182" spans="1:4" x14ac:dyDescent="0.25">
      <c r="B182" s="1">
        <v>0.23499999999999999</v>
      </c>
      <c r="C182" t="s">
        <v>14</v>
      </c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77</v>
      </c>
      <c r="D184">
        <f t="shared" si="2"/>
        <v>4</v>
      </c>
    </row>
    <row r="185" spans="1:4" x14ac:dyDescent="0.25">
      <c r="D185" t="str">
        <f t="shared" si="2"/>
        <v/>
      </c>
    </row>
    <row r="186" spans="1:4" x14ac:dyDescent="0.25">
      <c r="B186" s="1">
        <v>1</v>
      </c>
      <c r="C186" t="s">
        <v>10</v>
      </c>
      <c r="D186" t="str">
        <f t="shared" si="2"/>
        <v/>
      </c>
    </row>
    <row r="187" spans="1:4" x14ac:dyDescent="0.25">
      <c r="D187" t="str">
        <f t="shared" si="2"/>
        <v/>
      </c>
    </row>
    <row r="188" spans="1:4" x14ac:dyDescent="0.25">
      <c r="A188" t="s">
        <v>78</v>
      </c>
      <c r="D188">
        <f t="shared" si="2"/>
        <v>22</v>
      </c>
    </row>
    <row r="189" spans="1:4" x14ac:dyDescent="0.25">
      <c r="D189" t="str">
        <f t="shared" si="2"/>
        <v/>
      </c>
    </row>
    <row r="190" spans="1:4" x14ac:dyDescent="0.25">
      <c r="B190" s="1">
        <v>1</v>
      </c>
      <c r="C190" t="s">
        <v>30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79</v>
      </c>
      <c r="D192">
        <f t="shared" si="2"/>
        <v>127</v>
      </c>
    </row>
    <row r="193" spans="1:4" x14ac:dyDescent="0.25">
      <c r="D193" t="str">
        <f t="shared" si="2"/>
        <v/>
      </c>
    </row>
    <row r="194" spans="1:4" x14ac:dyDescent="0.25">
      <c r="B194" s="1">
        <v>0.95599999999999996</v>
      </c>
      <c r="C194" t="s">
        <v>80</v>
      </c>
      <c r="D194" t="str">
        <f t="shared" si="2"/>
        <v/>
      </c>
    </row>
    <row r="195" spans="1:4" x14ac:dyDescent="0.25">
      <c r="B195" s="1">
        <v>4.2999999999999997E-2</v>
      </c>
      <c r="C195" t="s">
        <v>81</v>
      </c>
      <c r="D195" t="str">
        <f t="shared" ref="D195:D258" si="3">IFERROR(HLOOKUP($A195,$E$2:$LD$3,2,FALSE),"")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82</v>
      </c>
      <c r="D197">
        <f t="shared" si="3"/>
        <v>4</v>
      </c>
    </row>
    <row r="198" spans="1:4" x14ac:dyDescent="0.25">
      <c r="D198" t="str">
        <f t="shared" si="3"/>
        <v/>
      </c>
    </row>
    <row r="199" spans="1:4" x14ac:dyDescent="0.25">
      <c r="B199" s="1">
        <v>1</v>
      </c>
      <c r="C199" t="s">
        <v>30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83</v>
      </c>
      <c r="D201">
        <f t="shared" si="3"/>
        <v>50</v>
      </c>
    </row>
    <row r="202" spans="1:4" x14ac:dyDescent="0.25">
      <c r="D202" t="str">
        <f t="shared" si="3"/>
        <v/>
      </c>
    </row>
    <row r="203" spans="1:4" x14ac:dyDescent="0.25">
      <c r="B203" s="1">
        <v>0.69899999999999995</v>
      </c>
      <c r="C203" t="s">
        <v>84</v>
      </c>
      <c r="D203" t="str">
        <f t="shared" si="3"/>
        <v/>
      </c>
    </row>
    <row r="204" spans="1:4" x14ac:dyDescent="0.25">
      <c r="B204" s="1">
        <v>0.3</v>
      </c>
      <c r="C204" t="s">
        <v>81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85</v>
      </c>
      <c r="D206">
        <f t="shared" si="3"/>
        <v>14</v>
      </c>
    </row>
    <row r="207" spans="1:4" x14ac:dyDescent="0.25">
      <c r="D207" t="str">
        <f t="shared" si="3"/>
        <v/>
      </c>
    </row>
    <row r="208" spans="1:4" x14ac:dyDescent="0.25">
      <c r="B208" s="1">
        <v>0.54200000000000004</v>
      </c>
      <c r="C208" t="s">
        <v>86</v>
      </c>
      <c r="D208" t="str">
        <f t="shared" si="3"/>
        <v/>
      </c>
    </row>
    <row r="209" spans="1:4" x14ac:dyDescent="0.25">
      <c r="B209" s="1">
        <v>0.25700000000000001</v>
      </c>
      <c r="C209" t="s">
        <v>87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88</v>
      </c>
      <c r="D211">
        <f t="shared" si="3"/>
        <v>54</v>
      </c>
    </row>
    <row r="212" spans="1:4" x14ac:dyDescent="0.25">
      <c r="D212" t="str">
        <f t="shared" si="3"/>
        <v/>
      </c>
    </row>
    <row r="213" spans="1:4" x14ac:dyDescent="0.25">
      <c r="B213" s="1">
        <v>0.75</v>
      </c>
      <c r="C213" t="s">
        <v>30</v>
      </c>
      <c r="D213" t="str">
        <f t="shared" si="3"/>
        <v/>
      </c>
    </row>
    <row r="214" spans="1:4" x14ac:dyDescent="0.25">
      <c r="B214" s="1">
        <v>0.249</v>
      </c>
      <c r="C214" t="s">
        <v>89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90</v>
      </c>
      <c r="D216">
        <f t="shared" si="3"/>
        <v>24</v>
      </c>
    </row>
    <row r="217" spans="1:4" x14ac:dyDescent="0.25">
      <c r="D217" t="str">
        <f t="shared" si="3"/>
        <v/>
      </c>
    </row>
    <row r="218" spans="1:4" x14ac:dyDescent="0.25">
      <c r="B218" s="1">
        <v>1</v>
      </c>
      <c r="C218" t="s">
        <v>36</v>
      </c>
      <c r="D218" t="str">
        <f t="shared" si="3"/>
        <v/>
      </c>
    </row>
    <row r="219" spans="1:4" x14ac:dyDescent="0.25">
      <c r="A219" t="s">
        <v>6</v>
      </c>
      <c r="B219" t="s">
        <v>91</v>
      </c>
      <c r="C219" t="s">
        <v>92</v>
      </c>
      <c r="D219" t="str">
        <f t="shared" si="3"/>
        <v/>
      </c>
    </row>
    <row r="220" spans="1:4" x14ac:dyDescent="0.25">
      <c r="A220" t="s">
        <v>93</v>
      </c>
      <c r="D220">
        <f t="shared" si="3"/>
        <v>169</v>
      </c>
    </row>
    <row r="221" spans="1:4" x14ac:dyDescent="0.25">
      <c r="D221" t="str">
        <f t="shared" si="3"/>
        <v/>
      </c>
    </row>
    <row r="222" spans="1:4" x14ac:dyDescent="0.25">
      <c r="B222" s="1">
        <v>0.11600000000000001</v>
      </c>
      <c r="C222" t="s">
        <v>10</v>
      </c>
      <c r="D222" t="str">
        <f t="shared" si="3"/>
        <v/>
      </c>
    </row>
    <row r="223" spans="1:4" x14ac:dyDescent="0.25">
      <c r="B223" s="1">
        <v>0.88300000000000001</v>
      </c>
      <c r="C223" t="s">
        <v>38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94</v>
      </c>
      <c r="D225">
        <f t="shared" si="3"/>
        <v>76</v>
      </c>
    </row>
    <row r="226" spans="1:4" x14ac:dyDescent="0.25">
      <c r="D226" t="str">
        <f t="shared" si="3"/>
        <v/>
      </c>
    </row>
    <row r="227" spans="1:4" x14ac:dyDescent="0.25">
      <c r="B227" s="1">
        <v>1</v>
      </c>
      <c r="C227" t="s">
        <v>38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95</v>
      </c>
      <c r="D229">
        <f t="shared" si="3"/>
        <v>85</v>
      </c>
    </row>
    <row r="230" spans="1:4" x14ac:dyDescent="0.25">
      <c r="D230" t="str">
        <f t="shared" si="3"/>
        <v/>
      </c>
    </row>
    <row r="231" spans="1:4" x14ac:dyDescent="0.25">
      <c r="B231" s="1">
        <v>1</v>
      </c>
      <c r="C231" t="s">
        <v>55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96</v>
      </c>
      <c r="D233">
        <f t="shared" si="3"/>
        <v>4</v>
      </c>
    </row>
    <row r="234" spans="1:4" x14ac:dyDescent="0.25">
      <c r="D234" t="str">
        <f t="shared" si="3"/>
        <v/>
      </c>
    </row>
    <row r="235" spans="1:4" x14ac:dyDescent="0.25">
      <c r="B235" s="1">
        <v>1</v>
      </c>
      <c r="C235" t="s">
        <v>38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97</v>
      </c>
      <c r="D237">
        <f t="shared" si="3"/>
        <v>476</v>
      </c>
    </row>
    <row r="238" spans="1:4" x14ac:dyDescent="0.25">
      <c r="D238" t="str">
        <f t="shared" si="3"/>
        <v/>
      </c>
    </row>
    <row r="239" spans="1:4" x14ac:dyDescent="0.25">
      <c r="B239" s="1">
        <v>0.111</v>
      </c>
      <c r="C239" t="s">
        <v>10</v>
      </c>
      <c r="D239" t="str">
        <f t="shared" si="3"/>
        <v/>
      </c>
    </row>
    <row r="240" spans="1:4" x14ac:dyDescent="0.25">
      <c r="B240" s="1">
        <v>0.111</v>
      </c>
      <c r="C240" t="s">
        <v>25</v>
      </c>
      <c r="D240" t="str">
        <f t="shared" si="3"/>
        <v/>
      </c>
    </row>
    <row r="241" spans="1:4" x14ac:dyDescent="0.25">
      <c r="B241" s="1">
        <v>0.77700000000000002</v>
      </c>
      <c r="C241" t="s">
        <v>38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98</v>
      </c>
      <c r="D243">
        <f t="shared" si="3"/>
        <v>2</v>
      </c>
    </row>
    <row r="244" spans="1:4" x14ac:dyDescent="0.25">
      <c r="D244" t="str">
        <f t="shared" si="3"/>
        <v/>
      </c>
    </row>
    <row r="245" spans="1:4" x14ac:dyDescent="0.25">
      <c r="B245" s="1">
        <v>1</v>
      </c>
      <c r="C245" t="s">
        <v>38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t="s">
        <v>99</v>
      </c>
      <c r="D247">
        <f t="shared" si="3"/>
        <v>74</v>
      </c>
    </row>
    <row r="248" spans="1:4" x14ac:dyDescent="0.25">
      <c r="D248" t="str">
        <f t="shared" si="3"/>
        <v/>
      </c>
    </row>
    <row r="249" spans="1:4" x14ac:dyDescent="0.25">
      <c r="B249" s="1">
        <v>1</v>
      </c>
      <c r="C249" t="s">
        <v>38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100</v>
      </c>
      <c r="D251">
        <f t="shared" si="3"/>
        <v>4</v>
      </c>
    </row>
    <row r="252" spans="1:4" x14ac:dyDescent="0.25">
      <c r="D252" t="str">
        <f t="shared" si="3"/>
        <v/>
      </c>
    </row>
    <row r="253" spans="1:4" x14ac:dyDescent="0.25">
      <c r="B253" s="1">
        <v>1</v>
      </c>
      <c r="C253" t="s">
        <v>38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101</v>
      </c>
      <c r="D255">
        <f t="shared" si="3"/>
        <v>184</v>
      </c>
    </row>
    <row r="256" spans="1:4" x14ac:dyDescent="0.25">
      <c r="D256" t="str">
        <f t="shared" si="3"/>
        <v/>
      </c>
    </row>
    <row r="257" spans="1:4" x14ac:dyDescent="0.25">
      <c r="B257" s="1">
        <v>0.17299999999999999</v>
      </c>
      <c r="C257" t="s">
        <v>10</v>
      </c>
      <c r="D257" t="str">
        <f t="shared" si="3"/>
        <v/>
      </c>
    </row>
    <row r="258" spans="1:4" x14ac:dyDescent="0.25">
      <c r="B258" s="1">
        <v>0.17299999999999999</v>
      </c>
      <c r="C258" t="s">
        <v>25</v>
      </c>
      <c r="D258" t="str">
        <f t="shared" si="3"/>
        <v/>
      </c>
    </row>
    <row r="259" spans="1:4" x14ac:dyDescent="0.25">
      <c r="B259" s="1">
        <v>0.312</v>
      </c>
      <c r="C259" t="s">
        <v>38</v>
      </c>
      <c r="D259" t="str">
        <f t="shared" ref="D259:D322" si="4">IFERROR(HLOOKUP($A259,$E$2:$LD$3,2,FALSE),"")</f>
        <v/>
      </c>
    </row>
    <row r="260" spans="1:4" x14ac:dyDescent="0.25">
      <c r="B260" s="1">
        <v>0.34100000000000003</v>
      </c>
      <c r="C260" t="s">
        <v>102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103</v>
      </c>
      <c r="D262">
        <f t="shared" si="4"/>
        <v>4</v>
      </c>
    </row>
    <row r="263" spans="1:4" x14ac:dyDescent="0.25">
      <c r="D263" t="str">
        <f t="shared" si="4"/>
        <v/>
      </c>
    </row>
    <row r="264" spans="1:4" x14ac:dyDescent="0.25">
      <c r="B264" s="1">
        <v>1</v>
      </c>
      <c r="C264" t="s">
        <v>26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104</v>
      </c>
      <c r="D266">
        <f t="shared" si="4"/>
        <v>94</v>
      </c>
    </row>
    <row r="267" spans="1:4" x14ac:dyDescent="0.25">
      <c r="D267" t="str">
        <f t="shared" si="4"/>
        <v/>
      </c>
    </row>
    <row r="268" spans="1:4" x14ac:dyDescent="0.25">
      <c r="B268" s="1">
        <v>1</v>
      </c>
      <c r="C268" t="s">
        <v>38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105</v>
      </c>
      <c r="D270">
        <f t="shared" si="4"/>
        <v>238</v>
      </c>
    </row>
    <row r="271" spans="1:4" x14ac:dyDescent="0.25">
      <c r="D271" t="str">
        <f t="shared" si="4"/>
        <v/>
      </c>
    </row>
    <row r="272" spans="1:4" x14ac:dyDescent="0.25">
      <c r="B272" s="1">
        <v>4.3999999999999997E-2</v>
      </c>
      <c r="C272" t="s">
        <v>10</v>
      </c>
      <c r="D272" t="str">
        <f t="shared" si="4"/>
        <v/>
      </c>
    </row>
    <row r="273" spans="1:4" x14ac:dyDescent="0.25">
      <c r="B273" s="1">
        <v>4.3999999999999997E-2</v>
      </c>
      <c r="C273" t="s">
        <v>25</v>
      </c>
      <c r="D273" t="str">
        <f t="shared" si="4"/>
        <v/>
      </c>
    </row>
    <row r="274" spans="1:4" x14ac:dyDescent="0.25">
      <c r="B274" s="1">
        <v>0.91</v>
      </c>
      <c r="C274" t="s">
        <v>38</v>
      </c>
      <c r="D274" t="str">
        <f t="shared" si="4"/>
        <v/>
      </c>
    </row>
    <row r="275" spans="1:4" x14ac:dyDescent="0.25">
      <c r="D275" t="str">
        <f t="shared" si="4"/>
        <v/>
      </c>
    </row>
    <row r="276" spans="1:4" x14ac:dyDescent="0.25">
      <c r="A276" t="s">
        <v>106</v>
      </c>
      <c r="D276">
        <f t="shared" si="4"/>
        <v>255</v>
      </c>
    </row>
    <row r="277" spans="1:4" x14ac:dyDescent="0.25">
      <c r="D277" t="str">
        <f t="shared" si="4"/>
        <v/>
      </c>
    </row>
    <row r="278" spans="1:4" x14ac:dyDescent="0.25">
      <c r="B278" s="1">
        <v>7.3999999999999996E-2</v>
      </c>
      <c r="C278" t="s">
        <v>55</v>
      </c>
      <c r="D278" t="str">
        <f t="shared" si="4"/>
        <v/>
      </c>
    </row>
    <row r="279" spans="1:4" x14ac:dyDescent="0.25">
      <c r="B279" s="1">
        <v>0.92500000000000004</v>
      </c>
      <c r="C279" t="s">
        <v>38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107</v>
      </c>
      <c r="D281">
        <f t="shared" si="4"/>
        <v>64</v>
      </c>
    </row>
    <row r="282" spans="1:4" x14ac:dyDescent="0.25">
      <c r="D282" t="str">
        <f t="shared" si="4"/>
        <v/>
      </c>
    </row>
    <row r="283" spans="1:4" x14ac:dyDescent="0.25">
      <c r="B283" s="1">
        <v>0.27700000000000002</v>
      </c>
      <c r="C283" t="s">
        <v>10</v>
      </c>
      <c r="D283" t="str">
        <f t="shared" si="4"/>
        <v/>
      </c>
    </row>
    <row r="284" spans="1:4" x14ac:dyDescent="0.25">
      <c r="B284" s="1">
        <v>0.27700000000000002</v>
      </c>
      <c r="C284" t="s">
        <v>25</v>
      </c>
      <c r="D284" t="str">
        <f t="shared" si="4"/>
        <v/>
      </c>
    </row>
    <row r="285" spans="1:4" x14ac:dyDescent="0.25">
      <c r="B285" s="1">
        <v>0.44400000000000001</v>
      </c>
      <c r="C285" t="s">
        <v>38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108</v>
      </c>
      <c r="D287">
        <f t="shared" si="4"/>
        <v>72</v>
      </c>
    </row>
    <row r="288" spans="1:4" x14ac:dyDescent="0.25">
      <c r="D288" t="str">
        <f t="shared" si="4"/>
        <v/>
      </c>
    </row>
    <row r="289" spans="1:4" x14ac:dyDescent="0.25">
      <c r="B289" s="1">
        <v>0.48399999999999999</v>
      </c>
      <c r="C289" t="s">
        <v>38</v>
      </c>
      <c r="D289" t="str">
        <f t="shared" si="4"/>
        <v/>
      </c>
    </row>
    <row r="290" spans="1:4" x14ac:dyDescent="0.25">
      <c r="B290" s="1">
        <v>0.51500000000000001</v>
      </c>
      <c r="C290" t="s">
        <v>102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s="2" t="s">
        <v>109</v>
      </c>
      <c r="D292">
        <f t="shared" si="4"/>
        <v>294</v>
      </c>
    </row>
    <row r="293" spans="1:4" x14ac:dyDescent="0.25">
      <c r="D293" t="str">
        <f t="shared" si="4"/>
        <v/>
      </c>
    </row>
    <row r="294" spans="1:4" x14ac:dyDescent="0.25">
      <c r="B294" s="1">
        <v>9.2999999999999999E-2</v>
      </c>
      <c r="C294" t="s">
        <v>38</v>
      </c>
      <c r="D294" t="str">
        <f t="shared" si="4"/>
        <v/>
      </c>
    </row>
    <row r="295" spans="1:4" x14ac:dyDescent="0.25">
      <c r="B295" s="1">
        <v>0.90600000000000003</v>
      </c>
      <c r="C295" t="s">
        <v>102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110</v>
      </c>
      <c r="D297">
        <f t="shared" si="4"/>
        <v>22</v>
      </c>
    </row>
    <row r="298" spans="1:4" x14ac:dyDescent="0.25">
      <c r="D298" t="str">
        <f t="shared" si="4"/>
        <v/>
      </c>
    </row>
    <row r="299" spans="1:4" x14ac:dyDescent="0.25">
      <c r="B299" s="1">
        <v>0.5</v>
      </c>
      <c r="C299" t="s">
        <v>10</v>
      </c>
      <c r="D299" t="str">
        <f t="shared" si="4"/>
        <v/>
      </c>
    </row>
    <row r="300" spans="1:4" x14ac:dyDescent="0.25">
      <c r="B300" s="1">
        <v>0.5</v>
      </c>
      <c r="C300" t="s">
        <v>25</v>
      </c>
      <c r="D300" t="str">
        <f t="shared" si="4"/>
        <v/>
      </c>
    </row>
    <row r="301" spans="1:4" x14ac:dyDescent="0.25">
      <c r="A301" t="s">
        <v>6</v>
      </c>
      <c r="B301" t="s">
        <v>111</v>
      </c>
      <c r="D301" t="str">
        <f t="shared" si="4"/>
        <v/>
      </c>
    </row>
    <row r="302" spans="1:4" x14ac:dyDescent="0.25">
      <c r="A302" t="s">
        <v>112</v>
      </c>
      <c r="D302">
        <f t="shared" si="4"/>
        <v>8</v>
      </c>
    </row>
    <row r="303" spans="1:4" x14ac:dyDescent="0.25">
      <c r="D303" t="str">
        <f t="shared" si="4"/>
        <v/>
      </c>
    </row>
    <row r="304" spans="1:4" x14ac:dyDescent="0.25">
      <c r="B304" s="1">
        <v>1</v>
      </c>
      <c r="C304" t="s">
        <v>38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t="s">
        <v>113</v>
      </c>
      <c r="D306">
        <f t="shared" si="4"/>
        <v>9</v>
      </c>
    </row>
    <row r="307" spans="1:4" x14ac:dyDescent="0.25">
      <c r="D307" t="str">
        <f t="shared" si="4"/>
        <v/>
      </c>
    </row>
    <row r="308" spans="1:4" x14ac:dyDescent="0.25">
      <c r="B308" s="1">
        <v>1</v>
      </c>
      <c r="C308" t="s">
        <v>38</v>
      </c>
      <c r="D308" t="str">
        <f t="shared" si="4"/>
        <v/>
      </c>
    </row>
    <row r="309" spans="1:4" x14ac:dyDescent="0.25">
      <c r="A309" t="s">
        <v>6</v>
      </c>
      <c r="B309" t="s">
        <v>114</v>
      </c>
      <c r="C309" t="s">
        <v>115</v>
      </c>
      <c r="D309" t="str">
        <f t="shared" si="4"/>
        <v/>
      </c>
    </row>
    <row r="310" spans="1:4" x14ac:dyDescent="0.25">
      <c r="A310" t="s">
        <v>116</v>
      </c>
      <c r="D310">
        <f t="shared" si="4"/>
        <v>5</v>
      </c>
    </row>
    <row r="311" spans="1:4" x14ac:dyDescent="0.25">
      <c r="D311" t="str">
        <f t="shared" si="4"/>
        <v/>
      </c>
    </row>
    <row r="312" spans="1:4" x14ac:dyDescent="0.25">
      <c r="B312" s="1">
        <v>1</v>
      </c>
      <c r="C312" t="s">
        <v>117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118</v>
      </c>
      <c r="D314">
        <f t="shared" si="4"/>
        <v>16</v>
      </c>
    </row>
    <row r="315" spans="1:4" x14ac:dyDescent="0.25">
      <c r="D315" t="str">
        <f t="shared" si="4"/>
        <v/>
      </c>
    </row>
    <row r="316" spans="1:4" x14ac:dyDescent="0.25">
      <c r="B316" s="1">
        <v>1</v>
      </c>
      <c r="C316" t="s">
        <v>102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119</v>
      </c>
      <c r="D318">
        <f t="shared" si="4"/>
        <v>26</v>
      </c>
    </row>
    <row r="319" spans="1:4" x14ac:dyDescent="0.25">
      <c r="D319" t="str">
        <f t="shared" si="4"/>
        <v/>
      </c>
    </row>
    <row r="320" spans="1:4" x14ac:dyDescent="0.25">
      <c r="B320" s="1">
        <v>0.13700000000000001</v>
      </c>
      <c r="C320" t="s">
        <v>81</v>
      </c>
      <c r="D320" t="str">
        <f t="shared" si="4"/>
        <v/>
      </c>
    </row>
    <row r="321" spans="1:4" x14ac:dyDescent="0.25">
      <c r="B321" s="1">
        <v>0.72099999999999997</v>
      </c>
      <c r="C321" t="s">
        <v>89</v>
      </c>
      <c r="D321" t="str">
        <f t="shared" si="4"/>
        <v/>
      </c>
    </row>
    <row r="322" spans="1:4" x14ac:dyDescent="0.25">
      <c r="B322" s="1">
        <v>0.14099999999999999</v>
      </c>
      <c r="C322" t="s">
        <v>87</v>
      </c>
      <c r="D322" t="str">
        <f t="shared" si="4"/>
        <v/>
      </c>
    </row>
    <row r="323" spans="1:4" x14ac:dyDescent="0.25">
      <c r="D323" t="str">
        <f t="shared" ref="D323:D386" si="5">IFERROR(HLOOKUP($A323,$E$2:$LD$3,2,FALSE),"")</f>
        <v/>
      </c>
    </row>
    <row r="324" spans="1:4" x14ac:dyDescent="0.25">
      <c r="A324" t="s">
        <v>120</v>
      </c>
      <c r="D324">
        <f t="shared" si="5"/>
        <v>178</v>
      </c>
    </row>
    <row r="325" spans="1:4" x14ac:dyDescent="0.25">
      <c r="D325" t="str">
        <f t="shared" si="5"/>
        <v/>
      </c>
    </row>
    <row r="326" spans="1:4" x14ac:dyDescent="0.25">
      <c r="B326" s="1">
        <v>0.185</v>
      </c>
      <c r="C326" t="s">
        <v>81</v>
      </c>
      <c r="D326" t="str">
        <f t="shared" si="5"/>
        <v/>
      </c>
    </row>
    <row r="327" spans="1:4" x14ac:dyDescent="0.25">
      <c r="B327" s="1">
        <v>0.46899999999999997</v>
      </c>
      <c r="C327" t="s">
        <v>121</v>
      </c>
      <c r="D327" t="str">
        <f t="shared" si="5"/>
        <v/>
      </c>
    </row>
    <row r="328" spans="1:4" x14ac:dyDescent="0.25">
      <c r="B328" s="1">
        <v>0.33600000000000002</v>
      </c>
      <c r="C328" t="s">
        <v>122</v>
      </c>
      <c r="D328" t="str">
        <f t="shared" si="5"/>
        <v/>
      </c>
    </row>
    <row r="329" spans="1:4" x14ac:dyDescent="0.25">
      <c r="B329" s="1">
        <v>7.0000000000000001E-3</v>
      </c>
      <c r="C329" t="s">
        <v>22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123</v>
      </c>
      <c r="D331">
        <f t="shared" si="5"/>
        <v>16</v>
      </c>
    </row>
    <row r="332" spans="1:4" x14ac:dyDescent="0.25">
      <c r="D332" t="str">
        <f t="shared" si="5"/>
        <v/>
      </c>
    </row>
    <row r="333" spans="1:4" x14ac:dyDescent="0.25">
      <c r="B333" s="1">
        <v>1</v>
      </c>
      <c r="C333" t="s">
        <v>38</v>
      </c>
      <c r="D333" t="str">
        <f t="shared" si="5"/>
        <v/>
      </c>
    </row>
    <row r="334" spans="1:4" x14ac:dyDescent="0.25">
      <c r="A334" t="s">
        <v>6</v>
      </c>
      <c r="B334" t="s">
        <v>124</v>
      </c>
      <c r="C334" t="s">
        <v>125</v>
      </c>
      <c r="D334" t="str">
        <f t="shared" si="5"/>
        <v/>
      </c>
    </row>
    <row r="335" spans="1:4" x14ac:dyDescent="0.25">
      <c r="A335" t="s">
        <v>126</v>
      </c>
      <c r="D335">
        <f t="shared" si="5"/>
        <v>5</v>
      </c>
    </row>
    <row r="336" spans="1:4" x14ac:dyDescent="0.25">
      <c r="D336" t="str">
        <f t="shared" si="5"/>
        <v/>
      </c>
    </row>
    <row r="337" spans="1:4" x14ac:dyDescent="0.25">
      <c r="B337" s="1">
        <v>1</v>
      </c>
      <c r="C337" t="s">
        <v>36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s="2" t="s">
        <v>127</v>
      </c>
      <c r="D339">
        <f t="shared" si="5"/>
        <v>7</v>
      </c>
    </row>
    <row r="340" spans="1:4" x14ac:dyDescent="0.25">
      <c r="D340" t="str">
        <f t="shared" si="5"/>
        <v/>
      </c>
    </row>
    <row r="341" spans="1:4" x14ac:dyDescent="0.25">
      <c r="B341" s="1">
        <v>1</v>
      </c>
      <c r="C341" t="s">
        <v>128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129</v>
      </c>
      <c r="D343">
        <f t="shared" si="5"/>
        <v>905</v>
      </c>
    </row>
    <row r="344" spans="1:4" x14ac:dyDescent="0.25">
      <c r="D344" t="str">
        <f t="shared" si="5"/>
        <v/>
      </c>
    </row>
    <row r="345" spans="1:4" x14ac:dyDescent="0.25">
      <c r="B345" s="1">
        <v>0.14099999999999999</v>
      </c>
      <c r="C345" t="s">
        <v>81</v>
      </c>
      <c r="D345" t="str">
        <f t="shared" si="5"/>
        <v/>
      </c>
    </row>
    <row r="346" spans="1:4" x14ac:dyDescent="0.25">
      <c r="B346" s="1">
        <v>0.14499999999999999</v>
      </c>
      <c r="C346" t="s">
        <v>65</v>
      </c>
      <c r="D346" t="str">
        <f t="shared" si="5"/>
        <v/>
      </c>
    </row>
    <row r="347" spans="1:4" x14ac:dyDescent="0.25">
      <c r="B347" s="1">
        <v>2E-3</v>
      </c>
      <c r="C347" t="s">
        <v>38</v>
      </c>
      <c r="D347" t="str">
        <f t="shared" si="5"/>
        <v/>
      </c>
    </row>
    <row r="348" spans="1:4" x14ac:dyDescent="0.25">
      <c r="B348" s="1">
        <v>2E-3</v>
      </c>
      <c r="C348" t="s">
        <v>122</v>
      </c>
      <c r="D348" t="str">
        <f t="shared" si="5"/>
        <v/>
      </c>
    </row>
    <row r="349" spans="1:4" x14ac:dyDescent="0.25">
      <c r="B349" s="1">
        <v>0.159</v>
      </c>
      <c r="C349" t="s">
        <v>36</v>
      </c>
      <c r="D349" t="str">
        <f t="shared" si="5"/>
        <v/>
      </c>
    </row>
    <row r="350" spans="1:4" x14ac:dyDescent="0.25">
      <c r="B350" s="1">
        <v>0.54800000000000004</v>
      </c>
      <c r="C350" t="s">
        <v>102</v>
      </c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130</v>
      </c>
      <c r="D352">
        <f t="shared" si="5"/>
        <v>30</v>
      </c>
    </row>
    <row r="353" spans="1:4" x14ac:dyDescent="0.25">
      <c r="D353" t="str">
        <f t="shared" si="5"/>
        <v/>
      </c>
    </row>
    <row r="354" spans="1:4" x14ac:dyDescent="0.25">
      <c r="B354" s="1">
        <v>1</v>
      </c>
      <c r="C354" t="s">
        <v>10</v>
      </c>
      <c r="D354" t="str">
        <f t="shared" si="5"/>
        <v/>
      </c>
    </row>
    <row r="355" spans="1:4" x14ac:dyDescent="0.25">
      <c r="D355" t="str">
        <f t="shared" si="5"/>
        <v/>
      </c>
    </row>
    <row r="356" spans="1:4" x14ac:dyDescent="0.25">
      <c r="A356" t="s">
        <v>131</v>
      </c>
      <c r="D356">
        <f t="shared" si="5"/>
        <v>2</v>
      </c>
    </row>
    <row r="357" spans="1:4" x14ac:dyDescent="0.25">
      <c r="D357" t="str">
        <f t="shared" si="5"/>
        <v/>
      </c>
    </row>
    <row r="358" spans="1:4" x14ac:dyDescent="0.25">
      <c r="B358" s="1">
        <v>1</v>
      </c>
      <c r="C358" t="s">
        <v>14</v>
      </c>
      <c r="D358" t="str">
        <f t="shared" si="5"/>
        <v/>
      </c>
    </row>
    <row r="359" spans="1:4" x14ac:dyDescent="0.25">
      <c r="D359" t="str">
        <f t="shared" si="5"/>
        <v/>
      </c>
    </row>
    <row r="360" spans="1:4" x14ac:dyDescent="0.25">
      <c r="A360" t="s">
        <v>132</v>
      </c>
      <c r="D360">
        <f t="shared" si="5"/>
        <v>4</v>
      </c>
    </row>
    <row r="361" spans="1:4" x14ac:dyDescent="0.25">
      <c r="D361" t="str">
        <f t="shared" si="5"/>
        <v/>
      </c>
    </row>
    <row r="362" spans="1:4" x14ac:dyDescent="0.25">
      <c r="B362" s="1">
        <v>1</v>
      </c>
      <c r="C362" t="s">
        <v>30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133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1">
        <v>1</v>
      </c>
      <c r="C366" t="s">
        <v>30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134</v>
      </c>
      <c r="D368">
        <f t="shared" si="5"/>
        <v>11</v>
      </c>
    </row>
    <row r="369" spans="1:4" x14ac:dyDescent="0.25">
      <c r="D369" t="str">
        <f t="shared" si="5"/>
        <v/>
      </c>
    </row>
    <row r="370" spans="1:4" x14ac:dyDescent="0.25">
      <c r="B370" s="1">
        <v>0.42499999999999999</v>
      </c>
      <c r="C370" t="s">
        <v>128</v>
      </c>
      <c r="D370" t="str">
        <f t="shared" si="5"/>
        <v/>
      </c>
    </row>
    <row r="371" spans="1:4" x14ac:dyDescent="0.25">
      <c r="B371" s="1">
        <v>0.57399999999999995</v>
      </c>
      <c r="C371" t="s">
        <v>89</v>
      </c>
      <c r="D371" t="str">
        <f t="shared" si="5"/>
        <v/>
      </c>
    </row>
    <row r="372" spans="1:4" x14ac:dyDescent="0.25">
      <c r="D372" t="str">
        <f t="shared" si="5"/>
        <v/>
      </c>
    </row>
    <row r="373" spans="1:4" x14ac:dyDescent="0.25">
      <c r="A373" t="s">
        <v>135</v>
      </c>
      <c r="D373">
        <f t="shared" si="5"/>
        <v>12</v>
      </c>
    </row>
    <row r="374" spans="1:4" x14ac:dyDescent="0.25">
      <c r="D374" t="str">
        <f t="shared" si="5"/>
        <v/>
      </c>
    </row>
    <row r="375" spans="1:4" x14ac:dyDescent="0.25">
      <c r="B375" s="1">
        <v>1</v>
      </c>
      <c r="C375" t="s">
        <v>10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136</v>
      </c>
      <c r="D377">
        <f t="shared" si="5"/>
        <v>1</v>
      </c>
    </row>
    <row r="378" spans="1:4" x14ac:dyDescent="0.25">
      <c r="D378" t="str">
        <f t="shared" si="5"/>
        <v/>
      </c>
    </row>
    <row r="379" spans="1:4" x14ac:dyDescent="0.25">
      <c r="B379" s="1">
        <v>1</v>
      </c>
      <c r="C379" t="s">
        <v>36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137</v>
      </c>
      <c r="D381">
        <f t="shared" si="5"/>
        <v>11</v>
      </c>
    </row>
    <row r="382" spans="1:4" x14ac:dyDescent="0.25">
      <c r="D382" t="str">
        <f t="shared" si="5"/>
        <v/>
      </c>
    </row>
    <row r="383" spans="1:4" x14ac:dyDescent="0.25">
      <c r="B383" s="1">
        <v>1</v>
      </c>
      <c r="C383" t="s">
        <v>32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138</v>
      </c>
      <c r="D385">
        <f t="shared" si="5"/>
        <v>2</v>
      </c>
    </row>
    <row r="386" spans="1:4" x14ac:dyDescent="0.25">
      <c r="D386" t="str">
        <f t="shared" si="5"/>
        <v/>
      </c>
    </row>
    <row r="387" spans="1:4" x14ac:dyDescent="0.25">
      <c r="B387" s="1">
        <v>1</v>
      </c>
      <c r="C387" t="s">
        <v>36</v>
      </c>
      <c r="D387" t="str">
        <f t="shared" ref="D387:D450" si="6">IFERROR(HLOOKUP($A387,$E$2:$LD$3,2,FALSE),"")</f>
        <v/>
      </c>
    </row>
    <row r="388" spans="1:4" x14ac:dyDescent="0.25">
      <c r="D388" t="str">
        <f t="shared" si="6"/>
        <v/>
      </c>
    </row>
    <row r="389" spans="1:4" x14ac:dyDescent="0.25">
      <c r="A389" t="s">
        <v>139</v>
      </c>
      <c r="D389">
        <f t="shared" si="6"/>
        <v>49</v>
      </c>
    </row>
    <row r="390" spans="1:4" x14ac:dyDescent="0.25">
      <c r="D390" t="str">
        <f t="shared" si="6"/>
        <v/>
      </c>
    </row>
    <row r="391" spans="1:4" x14ac:dyDescent="0.25">
      <c r="B391" s="1">
        <v>0.16900000000000001</v>
      </c>
      <c r="C391" t="s">
        <v>10</v>
      </c>
      <c r="D391" t="str">
        <f t="shared" si="6"/>
        <v/>
      </c>
    </row>
    <row r="392" spans="1:4" x14ac:dyDescent="0.25">
      <c r="B392" s="1">
        <v>0</v>
      </c>
      <c r="C392" t="s">
        <v>25</v>
      </c>
      <c r="D392" t="str">
        <f t="shared" si="6"/>
        <v/>
      </c>
    </row>
    <row r="393" spans="1:4" x14ac:dyDescent="0.25">
      <c r="B393" s="1">
        <v>0.82899999999999996</v>
      </c>
      <c r="C393" t="s">
        <v>32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140</v>
      </c>
      <c r="D395">
        <f t="shared" si="6"/>
        <v>98</v>
      </c>
    </row>
    <row r="396" spans="1:4" x14ac:dyDescent="0.25">
      <c r="D396" t="str">
        <f t="shared" si="6"/>
        <v/>
      </c>
    </row>
    <row r="397" spans="1:4" x14ac:dyDescent="0.25">
      <c r="B397" s="1">
        <v>1</v>
      </c>
      <c r="C397" t="s">
        <v>141</v>
      </c>
      <c r="D397" t="str">
        <f t="shared" si="6"/>
        <v/>
      </c>
    </row>
    <row r="398" spans="1:4" x14ac:dyDescent="0.25">
      <c r="D398" t="str">
        <f t="shared" si="6"/>
        <v/>
      </c>
    </row>
    <row r="399" spans="1:4" x14ac:dyDescent="0.25">
      <c r="A399" t="s">
        <v>142</v>
      </c>
      <c r="D399">
        <f t="shared" si="6"/>
        <v>54</v>
      </c>
    </row>
    <row r="400" spans="1:4" x14ac:dyDescent="0.25">
      <c r="D400" t="str">
        <f t="shared" si="6"/>
        <v/>
      </c>
    </row>
    <row r="401" spans="1:4" x14ac:dyDescent="0.25">
      <c r="B401" s="1">
        <v>5.2999999999999999E-2</v>
      </c>
      <c r="C401" t="s">
        <v>143</v>
      </c>
      <c r="D401" t="str">
        <f t="shared" si="6"/>
        <v/>
      </c>
    </row>
    <row r="402" spans="1:4" x14ac:dyDescent="0.25">
      <c r="B402" s="1">
        <v>0.121</v>
      </c>
      <c r="C402" t="s">
        <v>81</v>
      </c>
      <c r="D402" t="str">
        <f t="shared" si="6"/>
        <v/>
      </c>
    </row>
    <row r="403" spans="1:4" x14ac:dyDescent="0.25">
      <c r="B403" s="1">
        <v>0.55100000000000005</v>
      </c>
      <c r="C403" t="s">
        <v>32</v>
      </c>
      <c r="D403" t="str">
        <f t="shared" si="6"/>
        <v/>
      </c>
    </row>
    <row r="404" spans="1:4" x14ac:dyDescent="0.25">
      <c r="B404" s="1">
        <v>8.3000000000000004E-2</v>
      </c>
      <c r="C404" t="s">
        <v>121</v>
      </c>
      <c r="D404" t="str">
        <f t="shared" si="6"/>
        <v/>
      </c>
    </row>
    <row r="405" spans="1:4" x14ac:dyDescent="0.25">
      <c r="B405" s="1">
        <v>6.8000000000000005E-2</v>
      </c>
      <c r="C405" t="s">
        <v>36</v>
      </c>
      <c r="D405" t="str">
        <f t="shared" si="6"/>
        <v/>
      </c>
    </row>
    <row r="406" spans="1:4" x14ac:dyDescent="0.25">
      <c r="B406" s="1">
        <v>0.121</v>
      </c>
      <c r="C406" t="s">
        <v>87</v>
      </c>
      <c r="D406" t="str">
        <f t="shared" si="6"/>
        <v/>
      </c>
    </row>
    <row r="407" spans="1:4" x14ac:dyDescent="0.25">
      <c r="A407" t="s">
        <v>6</v>
      </c>
      <c r="B407" t="s">
        <v>144</v>
      </c>
      <c r="C407" t="s">
        <v>145</v>
      </c>
      <c r="D407" t="str">
        <f t="shared" si="6"/>
        <v/>
      </c>
    </row>
    <row r="408" spans="1:4" x14ac:dyDescent="0.25">
      <c r="A408" t="s">
        <v>146</v>
      </c>
      <c r="D408">
        <f t="shared" si="6"/>
        <v>1217</v>
      </c>
    </row>
    <row r="409" spans="1:4" x14ac:dyDescent="0.25">
      <c r="D409" t="str">
        <f t="shared" si="6"/>
        <v/>
      </c>
    </row>
    <row r="410" spans="1:4" x14ac:dyDescent="0.25">
      <c r="B410" s="1">
        <v>0.495</v>
      </c>
      <c r="C410" t="s">
        <v>147</v>
      </c>
      <c r="D410" t="str">
        <f t="shared" si="6"/>
        <v/>
      </c>
    </row>
    <row r="411" spans="1:4" x14ac:dyDescent="0.25">
      <c r="B411" s="1">
        <v>0.504</v>
      </c>
      <c r="C411" t="s">
        <v>86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148</v>
      </c>
      <c r="D413">
        <f t="shared" si="6"/>
        <v>5743</v>
      </c>
    </row>
    <row r="414" spans="1:4" x14ac:dyDescent="0.25">
      <c r="D414" t="str">
        <f t="shared" si="6"/>
        <v/>
      </c>
    </row>
    <row r="415" spans="1:4" x14ac:dyDescent="0.25">
      <c r="B415" s="1">
        <v>1</v>
      </c>
      <c r="C415" t="s">
        <v>147</v>
      </c>
      <c r="D415" t="str">
        <f t="shared" si="6"/>
        <v/>
      </c>
    </row>
    <row r="416" spans="1:4" x14ac:dyDescent="0.25">
      <c r="D416" t="str">
        <f t="shared" si="6"/>
        <v/>
      </c>
    </row>
    <row r="417" spans="1:4" x14ac:dyDescent="0.25">
      <c r="A417" t="s">
        <v>149</v>
      </c>
      <c r="D417">
        <f t="shared" si="6"/>
        <v>4</v>
      </c>
    </row>
    <row r="418" spans="1:4" x14ac:dyDescent="0.25">
      <c r="D418" t="str">
        <f t="shared" si="6"/>
        <v/>
      </c>
    </row>
    <row r="419" spans="1:4" x14ac:dyDescent="0.25">
      <c r="B419" s="1">
        <v>0.56299999999999994</v>
      </c>
      <c r="C419" t="s">
        <v>87</v>
      </c>
      <c r="D419" t="str">
        <f t="shared" si="6"/>
        <v/>
      </c>
    </row>
    <row r="420" spans="1:4" x14ac:dyDescent="0.25">
      <c r="D420" t="str">
        <f t="shared" si="6"/>
        <v/>
      </c>
    </row>
    <row r="421" spans="1:4" x14ac:dyDescent="0.25">
      <c r="A421" t="s">
        <v>150</v>
      </c>
      <c r="D421">
        <f t="shared" si="6"/>
        <v>22</v>
      </c>
    </row>
    <row r="422" spans="1:4" x14ac:dyDescent="0.25">
      <c r="D422" t="str">
        <f t="shared" si="6"/>
        <v/>
      </c>
    </row>
    <row r="423" spans="1:4" x14ac:dyDescent="0.25">
      <c r="B423" s="1">
        <v>1</v>
      </c>
      <c r="C423" t="s">
        <v>147</v>
      </c>
      <c r="D423" t="str">
        <f t="shared" si="6"/>
        <v/>
      </c>
    </row>
    <row r="424" spans="1:4" x14ac:dyDescent="0.25">
      <c r="D424" t="str">
        <f t="shared" si="6"/>
        <v/>
      </c>
    </row>
    <row r="425" spans="1:4" x14ac:dyDescent="0.25">
      <c r="A425" t="s">
        <v>151</v>
      </c>
      <c r="D425">
        <f t="shared" si="6"/>
        <v>2</v>
      </c>
    </row>
    <row r="426" spans="1:4" x14ac:dyDescent="0.25">
      <c r="D426" t="str">
        <f t="shared" si="6"/>
        <v/>
      </c>
    </row>
    <row r="427" spans="1:4" x14ac:dyDescent="0.25">
      <c r="B427" s="1">
        <v>1</v>
      </c>
      <c r="C427" t="s">
        <v>20</v>
      </c>
      <c r="D427" t="str">
        <f t="shared" si="6"/>
        <v/>
      </c>
    </row>
    <row r="428" spans="1:4" x14ac:dyDescent="0.25">
      <c r="D428" t="str">
        <f t="shared" si="6"/>
        <v/>
      </c>
    </row>
    <row r="429" spans="1:4" x14ac:dyDescent="0.25">
      <c r="A429" t="s">
        <v>152</v>
      </c>
      <c r="D429">
        <f t="shared" si="6"/>
        <v>4</v>
      </c>
    </row>
    <row r="430" spans="1:4" x14ac:dyDescent="0.25">
      <c r="D430" t="str">
        <f t="shared" si="6"/>
        <v/>
      </c>
    </row>
    <row r="431" spans="1:4" x14ac:dyDescent="0.25">
      <c r="B431" s="1">
        <v>0.56299999999999994</v>
      </c>
      <c r="C431" t="s">
        <v>87</v>
      </c>
      <c r="D431" t="str">
        <f t="shared" si="6"/>
        <v/>
      </c>
    </row>
    <row r="432" spans="1:4" x14ac:dyDescent="0.25">
      <c r="D432" t="str">
        <f t="shared" si="6"/>
        <v/>
      </c>
    </row>
    <row r="433" spans="1:4" x14ac:dyDescent="0.25">
      <c r="A433" t="s">
        <v>153</v>
      </c>
      <c r="D433">
        <f t="shared" si="6"/>
        <v>26</v>
      </c>
    </row>
    <row r="434" spans="1:4" x14ac:dyDescent="0.25">
      <c r="D434" t="str">
        <f t="shared" si="6"/>
        <v/>
      </c>
    </row>
    <row r="435" spans="1:4" x14ac:dyDescent="0.25">
      <c r="B435" s="1">
        <v>1</v>
      </c>
      <c r="C435" t="s">
        <v>86</v>
      </c>
      <c r="D435" t="str">
        <f t="shared" si="6"/>
        <v/>
      </c>
    </row>
    <row r="436" spans="1:4" x14ac:dyDescent="0.25">
      <c r="D436" t="str">
        <f t="shared" si="6"/>
        <v/>
      </c>
    </row>
    <row r="437" spans="1:4" x14ac:dyDescent="0.25">
      <c r="A437" t="s">
        <v>154</v>
      </c>
      <c r="D437">
        <f t="shared" si="6"/>
        <v>86</v>
      </c>
    </row>
    <row r="438" spans="1:4" x14ac:dyDescent="0.25">
      <c r="D438" t="str">
        <f t="shared" si="6"/>
        <v/>
      </c>
    </row>
    <row r="439" spans="1:4" x14ac:dyDescent="0.25">
      <c r="B439" s="1">
        <v>1</v>
      </c>
      <c r="C439" t="s">
        <v>86</v>
      </c>
      <c r="D439" t="str">
        <f t="shared" si="6"/>
        <v/>
      </c>
    </row>
    <row r="440" spans="1:4" x14ac:dyDescent="0.25">
      <c r="A440" t="s">
        <v>6</v>
      </c>
      <c r="B440" t="s">
        <v>155</v>
      </c>
      <c r="C440" t="s">
        <v>156</v>
      </c>
      <c r="D440" t="str">
        <f t="shared" si="6"/>
        <v/>
      </c>
    </row>
    <row r="441" spans="1:4" x14ac:dyDescent="0.25">
      <c r="A441" t="s">
        <v>157</v>
      </c>
      <c r="D441">
        <f t="shared" si="6"/>
        <v>6</v>
      </c>
    </row>
    <row r="442" spans="1:4" x14ac:dyDescent="0.25">
      <c r="D442" t="str">
        <f t="shared" si="6"/>
        <v/>
      </c>
    </row>
    <row r="443" spans="1:4" x14ac:dyDescent="0.25">
      <c r="B443" s="1">
        <v>0.32500000000000001</v>
      </c>
      <c r="C443" t="s">
        <v>81</v>
      </c>
      <c r="D443" t="str">
        <f t="shared" si="6"/>
        <v/>
      </c>
    </row>
    <row r="444" spans="1:4" x14ac:dyDescent="0.25">
      <c r="B444" s="1">
        <v>0.34799999999999998</v>
      </c>
      <c r="C444" t="s">
        <v>36</v>
      </c>
      <c r="D444" t="str">
        <f t="shared" si="6"/>
        <v/>
      </c>
    </row>
    <row r="445" spans="1:4" x14ac:dyDescent="0.25">
      <c r="B445" s="1">
        <v>0.32500000000000001</v>
      </c>
      <c r="C445" t="s">
        <v>72</v>
      </c>
      <c r="D445" t="str">
        <f t="shared" si="6"/>
        <v/>
      </c>
    </row>
    <row r="446" spans="1:4" x14ac:dyDescent="0.25">
      <c r="A446" t="s">
        <v>6</v>
      </c>
      <c r="B446" t="s">
        <v>158</v>
      </c>
      <c r="C446" t="s">
        <v>159</v>
      </c>
      <c r="D446" t="str">
        <f t="shared" si="6"/>
        <v/>
      </c>
    </row>
    <row r="447" spans="1:4" x14ac:dyDescent="0.25">
      <c r="A447" t="s">
        <v>160</v>
      </c>
      <c r="D447">
        <f t="shared" si="6"/>
        <v>43</v>
      </c>
    </row>
    <row r="448" spans="1:4" x14ac:dyDescent="0.25">
      <c r="D448" t="str">
        <f t="shared" si="6"/>
        <v/>
      </c>
    </row>
    <row r="449" spans="1:4" x14ac:dyDescent="0.25">
      <c r="B449" s="1">
        <v>0.85299999999999998</v>
      </c>
      <c r="C449" t="s">
        <v>161</v>
      </c>
      <c r="D449" t="str">
        <f t="shared" si="6"/>
        <v/>
      </c>
    </row>
    <row r="450" spans="1:4" x14ac:dyDescent="0.25">
      <c r="B450" s="1">
        <v>0.14599999999999999</v>
      </c>
      <c r="C450" t="s">
        <v>36</v>
      </c>
      <c r="D450" t="str">
        <f t="shared" si="6"/>
        <v/>
      </c>
    </row>
    <row r="451" spans="1:4" x14ac:dyDescent="0.25">
      <c r="D451" t="str">
        <f t="shared" ref="D451:D514" si="7">IFERROR(HLOOKUP($A451,$E$2:$LD$3,2,FALSE),"")</f>
        <v/>
      </c>
    </row>
    <row r="452" spans="1:4" x14ac:dyDescent="0.25">
      <c r="A452" t="s">
        <v>162</v>
      </c>
      <c r="D452">
        <f t="shared" si="7"/>
        <v>241</v>
      </c>
    </row>
    <row r="453" spans="1:4" x14ac:dyDescent="0.25">
      <c r="D453" t="str">
        <f t="shared" si="7"/>
        <v/>
      </c>
    </row>
    <row r="454" spans="1:4" x14ac:dyDescent="0.25">
      <c r="B454" s="1">
        <v>0.40899999999999997</v>
      </c>
      <c r="C454" t="s">
        <v>163</v>
      </c>
      <c r="D454" t="str">
        <f t="shared" si="7"/>
        <v/>
      </c>
    </row>
    <row r="455" spans="1:4" x14ac:dyDescent="0.25">
      <c r="B455" s="1">
        <v>0.52600000000000002</v>
      </c>
      <c r="C455" t="s">
        <v>36</v>
      </c>
      <c r="D455" t="str">
        <f t="shared" si="7"/>
        <v/>
      </c>
    </row>
    <row r="456" spans="1:4" x14ac:dyDescent="0.25">
      <c r="B456" s="1">
        <v>5.8999999999999997E-2</v>
      </c>
      <c r="C456" t="s">
        <v>117</v>
      </c>
      <c r="D456" t="str">
        <f t="shared" si="7"/>
        <v/>
      </c>
    </row>
    <row r="457" spans="1:4" x14ac:dyDescent="0.25">
      <c r="B457" s="1">
        <v>4.0000000000000001E-3</v>
      </c>
      <c r="C457" t="s">
        <v>22</v>
      </c>
      <c r="D457" t="str">
        <f t="shared" si="7"/>
        <v/>
      </c>
    </row>
    <row r="458" spans="1:4" x14ac:dyDescent="0.25">
      <c r="D458" t="str">
        <f t="shared" si="7"/>
        <v/>
      </c>
    </row>
    <row r="459" spans="1:4" x14ac:dyDescent="0.25">
      <c r="A459" t="s">
        <v>164</v>
      </c>
      <c r="D459">
        <f t="shared" si="7"/>
        <v>77</v>
      </c>
    </row>
    <row r="460" spans="1:4" x14ac:dyDescent="0.25">
      <c r="D460" t="str">
        <f t="shared" si="7"/>
        <v/>
      </c>
    </row>
    <row r="461" spans="1:4" x14ac:dyDescent="0.25">
      <c r="B461" s="1">
        <v>1</v>
      </c>
      <c r="C461" t="s">
        <v>165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166</v>
      </c>
      <c r="D463">
        <f t="shared" si="7"/>
        <v>5</v>
      </c>
    </row>
    <row r="464" spans="1:4" x14ac:dyDescent="0.25">
      <c r="D464" t="str">
        <f t="shared" si="7"/>
        <v/>
      </c>
    </row>
    <row r="465" spans="1:4" x14ac:dyDescent="0.25">
      <c r="B465" s="1">
        <v>1</v>
      </c>
      <c r="C465" t="s">
        <v>117</v>
      </c>
      <c r="D465" t="str">
        <f t="shared" si="7"/>
        <v/>
      </c>
    </row>
    <row r="466" spans="1:4" x14ac:dyDescent="0.25">
      <c r="D466" t="str">
        <f t="shared" si="7"/>
        <v/>
      </c>
    </row>
    <row r="467" spans="1:4" x14ac:dyDescent="0.25">
      <c r="A467" t="s">
        <v>167</v>
      </c>
      <c r="D467">
        <f t="shared" si="7"/>
        <v>14</v>
      </c>
    </row>
    <row r="468" spans="1:4" x14ac:dyDescent="0.25">
      <c r="D468" t="str">
        <f t="shared" si="7"/>
        <v/>
      </c>
    </row>
    <row r="469" spans="1:4" x14ac:dyDescent="0.25">
      <c r="B469" s="1">
        <v>1</v>
      </c>
      <c r="C469" t="s">
        <v>57</v>
      </c>
      <c r="D469" t="str">
        <f t="shared" si="7"/>
        <v/>
      </c>
    </row>
    <row r="470" spans="1:4" x14ac:dyDescent="0.25">
      <c r="D470" t="str">
        <f t="shared" si="7"/>
        <v/>
      </c>
    </row>
    <row r="471" spans="1:4" x14ac:dyDescent="0.25">
      <c r="A471" t="s">
        <v>168</v>
      </c>
      <c r="D471">
        <f t="shared" si="7"/>
        <v>9</v>
      </c>
    </row>
    <row r="472" spans="1:4" x14ac:dyDescent="0.25">
      <c r="D472" t="str">
        <f t="shared" si="7"/>
        <v/>
      </c>
    </row>
    <row r="473" spans="1:4" x14ac:dyDescent="0.25">
      <c r="B473" s="1">
        <v>1</v>
      </c>
      <c r="C473" t="s">
        <v>14</v>
      </c>
      <c r="D473" t="str">
        <f t="shared" si="7"/>
        <v/>
      </c>
    </row>
    <row r="474" spans="1:4" x14ac:dyDescent="0.25">
      <c r="D474" t="str">
        <f t="shared" si="7"/>
        <v/>
      </c>
    </row>
    <row r="475" spans="1:4" x14ac:dyDescent="0.25">
      <c r="A475" t="s">
        <v>169</v>
      </c>
      <c r="D475">
        <f t="shared" si="7"/>
        <v>860</v>
      </c>
    </row>
    <row r="476" spans="1:4" x14ac:dyDescent="0.25">
      <c r="D476" t="str">
        <f t="shared" si="7"/>
        <v/>
      </c>
    </row>
    <row r="477" spans="1:4" x14ac:dyDescent="0.25">
      <c r="B477" s="1">
        <v>0.218</v>
      </c>
      <c r="C477" t="s">
        <v>10</v>
      </c>
      <c r="D477" t="str">
        <f t="shared" si="7"/>
        <v/>
      </c>
    </row>
    <row r="478" spans="1:4" x14ac:dyDescent="0.25">
      <c r="B478" s="1">
        <v>3.4000000000000002E-2</v>
      </c>
      <c r="C478" t="s">
        <v>30</v>
      </c>
      <c r="D478" t="str">
        <f t="shared" si="7"/>
        <v/>
      </c>
    </row>
    <row r="479" spans="1:4" x14ac:dyDescent="0.25">
      <c r="B479" s="1">
        <v>3.9E-2</v>
      </c>
      <c r="C479" t="s">
        <v>25</v>
      </c>
      <c r="D479" t="str">
        <f t="shared" si="7"/>
        <v/>
      </c>
    </row>
    <row r="480" spans="1:4" x14ac:dyDescent="0.25">
      <c r="B480" s="1">
        <v>0.70699999999999996</v>
      </c>
      <c r="C480" t="s">
        <v>14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s="2" t="s">
        <v>170</v>
      </c>
      <c r="D482">
        <f t="shared" si="7"/>
        <v>16</v>
      </c>
    </row>
    <row r="483" spans="1:4" x14ac:dyDescent="0.25">
      <c r="D483" t="str">
        <f t="shared" si="7"/>
        <v/>
      </c>
    </row>
    <row r="484" spans="1:4" x14ac:dyDescent="0.25">
      <c r="B484" s="1">
        <v>1</v>
      </c>
      <c r="C484" t="s">
        <v>14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171</v>
      </c>
      <c r="D486">
        <f t="shared" si="7"/>
        <v>62</v>
      </c>
    </row>
    <row r="487" spans="1:4" x14ac:dyDescent="0.25">
      <c r="D487" t="str">
        <f t="shared" si="7"/>
        <v/>
      </c>
    </row>
    <row r="488" spans="1:4" x14ac:dyDescent="0.25">
      <c r="B488" s="1">
        <v>0.111</v>
      </c>
      <c r="C488" t="s">
        <v>10</v>
      </c>
      <c r="D488" t="str">
        <f t="shared" si="7"/>
        <v/>
      </c>
    </row>
    <row r="489" spans="1:4" x14ac:dyDescent="0.25">
      <c r="B489" s="1">
        <v>0.184</v>
      </c>
      <c r="C489" t="s">
        <v>32</v>
      </c>
      <c r="D489" t="str">
        <f t="shared" si="7"/>
        <v/>
      </c>
    </row>
    <row r="490" spans="1:4" x14ac:dyDescent="0.25">
      <c r="B490" s="1">
        <v>0.184</v>
      </c>
      <c r="C490" t="s">
        <v>117</v>
      </c>
      <c r="D490" t="str">
        <f t="shared" si="7"/>
        <v/>
      </c>
    </row>
    <row r="491" spans="1:4" x14ac:dyDescent="0.25">
      <c r="B491" s="1">
        <v>0.51900000000000002</v>
      </c>
      <c r="C491" t="s">
        <v>14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172</v>
      </c>
      <c r="D493">
        <f t="shared" si="7"/>
        <v>1840</v>
      </c>
    </row>
    <row r="494" spans="1:4" x14ac:dyDescent="0.25">
      <c r="D494" t="str">
        <f t="shared" si="7"/>
        <v/>
      </c>
    </row>
    <row r="495" spans="1:4" x14ac:dyDescent="0.25">
      <c r="B495" s="1">
        <v>0.02</v>
      </c>
      <c r="C495" t="s">
        <v>80</v>
      </c>
      <c r="D495" t="str">
        <f t="shared" si="7"/>
        <v/>
      </c>
    </row>
    <row r="496" spans="1:4" x14ac:dyDescent="0.25">
      <c r="B496" s="1">
        <v>7.0000000000000001E-3</v>
      </c>
      <c r="C496" t="s">
        <v>161</v>
      </c>
      <c r="D496" t="str">
        <f t="shared" si="7"/>
        <v/>
      </c>
    </row>
    <row r="497" spans="1:4" x14ac:dyDescent="0.25">
      <c r="B497" s="1">
        <v>0</v>
      </c>
      <c r="C497" t="s">
        <v>143</v>
      </c>
      <c r="D497" t="str">
        <f t="shared" si="7"/>
        <v/>
      </c>
    </row>
    <row r="498" spans="1:4" x14ac:dyDescent="0.25">
      <c r="B498" s="1">
        <v>0.93100000000000005</v>
      </c>
      <c r="C498" t="s">
        <v>165</v>
      </c>
      <c r="D498" t="str">
        <f t="shared" si="7"/>
        <v/>
      </c>
    </row>
    <row r="499" spans="1:4" x14ac:dyDescent="0.25">
      <c r="B499" s="1">
        <v>0.04</v>
      </c>
      <c r="C499" t="s">
        <v>117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173</v>
      </c>
      <c r="D501">
        <f t="shared" si="7"/>
        <v>12</v>
      </c>
    </row>
    <row r="502" spans="1:4" x14ac:dyDescent="0.25">
      <c r="D502" t="str">
        <f t="shared" si="7"/>
        <v/>
      </c>
    </row>
    <row r="503" spans="1:4" x14ac:dyDescent="0.25">
      <c r="B503" s="1">
        <v>1</v>
      </c>
      <c r="C503" t="s">
        <v>165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174</v>
      </c>
      <c r="D505">
        <f t="shared" si="7"/>
        <v>24</v>
      </c>
    </row>
    <row r="506" spans="1:4" x14ac:dyDescent="0.25">
      <c r="D506" t="str">
        <f t="shared" si="7"/>
        <v/>
      </c>
    </row>
    <row r="507" spans="1:4" x14ac:dyDescent="0.25">
      <c r="B507" s="1">
        <v>1</v>
      </c>
      <c r="C507" t="s">
        <v>36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175</v>
      </c>
      <c r="D509">
        <f t="shared" si="7"/>
        <v>7</v>
      </c>
    </row>
    <row r="510" spans="1:4" x14ac:dyDescent="0.25">
      <c r="D510" t="str">
        <f t="shared" si="7"/>
        <v/>
      </c>
    </row>
    <row r="511" spans="1:4" x14ac:dyDescent="0.25">
      <c r="B511" s="1">
        <v>1</v>
      </c>
      <c r="C511" t="s">
        <v>117</v>
      </c>
      <c r="D511" t="str">
        <f t="shared" si="7"/>
        <v/>
      </c>
    </row>
    <row r="512" spans="1:4" x14ac:dyDescent="0.25">
      <c r="D512" t="str">
        <f t="shared" si="7"/>
        <v/>
      </c>
    </row>
    <row r="513" spans="1:4" x14ac:dyDescent="0.25">
      <c r="A513" t="s">
        <v>176</v>
      </c>
      <c r="D513">
        <f t="shared" si="7"/>
        <v>17</v>
      </c>
    </row>
    <row r="514" spans="1:4" x14ac:dyDescent="0.25">
      <c r="D514" t="str">
        <f t="shared" si="7"/>
        <v/>
      </c>
    </row>
    <row r="515" spans="1:4" x14ac:dyDescent="0.25">
      <c r="B515" s="1">
        <v>1</v>
      </c>
      <c r="C515" t="s">
        <v>32</v>
      </c>
      <c r="D515" t="str">
        <f t="shared" ref="D515:D578" si="8">IFERROR(HLOOKUP($A515,$E$2:$LD$3,2,FALSE),"")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177</v>
      </c>
      <c r="D517">
        <f t="shared" si="8"/>
        <v>7</v>
      </c>
    </row>
    <row r="518" spans="1:4" x14ac:dyDescent="0.25">
      <c r="D518" t="str">
        <f t="shared" si="8"/>
        <v/>
      </c>
    </row>
    <row r="519" spans="1:4" x14ac:dyDescent="0.25">
      <c r="B519" s="1">
        <v>1</v>
      </c>
      <c r="C519" t="s">
        <v>117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178</v>
      </c>
      <c r="D521">
        <f t="shared" si="8"/>
        <v>20</v>
      </c>
    </row>
    <row r="522" spans="1:4" x14ac:dyDescent="0.25">
      <c r="D522" t="str">
        <f t="shared" si="8"/>
        <v/>
      </c>
    </row>
    <row r="523" spans="1:4" x14ac:dyDescent="0.25">
      <c r="B523" s="1">
        <v>0.55000000000000004</v>
      </c>
      <c r="C523" t="s">
        <v>10</v>
      </c>
      <c r="D523" t="str">
        <f t="shared" si="8"/>
        <v/>
      </c>
    </row>
    <row r="524" spans="1:4" x14ac:dyDescent="0.25">
      <c r="B524" s="1">
        <v>0.44900000000000001</v>
      </c>
      <c r="C524" t="s">
        <v>32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179</v>
      </c>
      <c r="D526">
        <f t="shared" si="8"/>
        <v>24</v>
      </c>
    </row>
    <row r="527" spans="1:4" x14ac:dyDescent="0.25">
      <c r="D527" t="str">
        <f t="shared" si="8"/>
        <v/>
      </c>
    </row>
    <row r="528" spans="1:4" x14ac:dyDescent="0.25">
      <c r="B528" s="1">
        <v>0.08</v>
      </c>
      <c r="C528" t="s">
        <v>65</v>
      </c>
      <c r="D528" t="str">
        <f t="shared" si="8"/>
        <v/>
      </c>
    </row>
    <row r="529" spans="1:4" x14ac:dyDescent="0.25">
      <c r="B529" s="1">
        <v>0.91900000000000004</v>
      </c>
      <c r="C529" t="s">
        <v>36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180</v>
      </c>
      <c r="D531">
        <f t="shared" si="8"/>
        <v>9</v>
      </c>
    </row>
    <row r="532" spans="1:4" x14ac:dyDescent="0.25">
      <c r="D532" t="str">
        <f t="shared" si="8"/>
        <v/>
      </c>
    </row>
    <row r="533" spans="1:4" x14ac:dyDescent="0.25">
      <c r="B533" s="1">
        <v>1</v>
      </c>
      <c r="C533" t="s">
        <v>117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181</v>
      </c>
      <c r="D535">
        <f t="shared" si="8"/>
        <v>24</v>
      </c>
    </row>
    <row r="536" spans="1:4" x14ac:dyDescent="0.25">
      <c r="D536" t="str">
        <f t="shared" si="8"/>
        <v/>
      </c>
    </row>
    <row r="537" spans="1:4" x14ac:dyDescent="0.25">
      <c r="B537" s="1">
        <v>1</v>
      </c>
      <c r="C537" t="s">
        <v>165</v>
      </c>
      <c r="D537" t="str">
        <f t="shared" si="8"/>
        <v/>
      </c>
    </row>
    <row r="538" spans="1:4" x14ac:dyDescent="0.25">
      <c r="D538" t="str">
        <f t="shared" si="8"/>
        <v/>
      </c>
    </row>
    <row r="539" spans="1:4" x14ac:dyDescent="0.25">
      <c r="A539" t="s">
        <v>182</v>
      </c>
      <c r="D539">
        <f t="shared" si="8"/>
        <v>376</v>
      </c>
    </row>
    <row r="540" spans="1:4" x14ac:dyDescent="0.25">
      <c r="D540" t="str">
        <f t="shared" si="8"/>
        <v/>
      </c>
    </row>
    <row r="541" spans="1:4" x14ac:dyDescent="0.25">
      <c r="B541" s="1">
        <v>1</v>
      </c>
      <c r="C541" t="s">
        <v>165</v>
      </c>
      <c r="D541" t="str">
        <f t="shared" si="8"/>
        <v/>
      </c>
    </row>
    <row r="542" spans="1:4" x14ac:dyDescent="0.25">
      <c r="D542" t="str">
        <f t="shared" si="8"/>
        <v/>
      </c>
    </row>
    <row r="543" spans="1:4" x14ac:dyDescent="0.25">
      <c r="A543" t="s">
        <v>183</v>
      </c>
      <c r="D543">
        <f t="shared" si="8"/>
        <v>1</v>
      </c>
    </row>
    <row r="544" spans="1:4" x14ac:dyDescent="0.25">
      <c r="D544" t="str">
        <f t="shared" si="8"/>
        <v/>
      </c>
    </row>
    <row r="545" spans="1:4" x14ac:dyDescent="0.25">
      <c r="B545" s="1">
        <v>1</v>
      </c>
      <c r="C545" t="s">
        <v>117</v>
      </c>
      <c r="D545" t="str">
        <f t="shared" si="8"/>
        <v/>
      </c>
    </row>
    <row r="546" spans="1:4" x14ac:dyDescent="0.25">
      <c r="A546" t="s">
        <v>6</v>
      </c>
      <c r="B546" t="s">
        <v>184</v>
      </c>
      <c r="C546" t="s">
        <v>185</v>
      </c>
      <c r="D546" t="str">
        <f t="shared" si="8"/>
        <v/>
      </c>
    </row>
    <row r="547" spans="1:4" x14ac:dyDescent="0.25">
      <c r="A547" t="s">
        <v>186</v>
      </c>
      <c r="D547">
        <f t="shared" si="8"/>
        <v>6</v>
      </c>
    </row>
    <row r="548" spans="1:4" x14ac:dyDescent="0.25">
      <c r="D548" t="str">
        <f t="shared" si="8"/>
        <v/>
      </c>
    </row>
    <row r="549" spans="1:4" x14ac:dyDescent="0.25">
      <c r="B549" s="1">
        <v>1</v>
      </c>
      <c r="C549" t="s">
        <v>38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187</v>
      </c>
      <c r="D551">
        <f t="shared" si="8"/>
        <v>40</v>
      </c>
    </row>
    <row r="552" spans="1:4" x14ac:dyDescent="0.25">
      <c r="D552" t="str">
        <f t="shared" si="8"/>
        <v/>
      </c>
    </row>
    <row r="553" spans="1:4" x14ac:dyDescent="0.25">
      <c r="B553" s="1">
        <v>3.6999999999999998E-2</v>
      </c>
      <c r="C553" t="s">
        <v>45</v>
      </c>
      <c r="D553" t="str">
        <f t="shared" si="8"/>
        <v/>
      </c>
    </row>
    <row r="554" spans="1:4" x14ac:dyDescent="0.25">
      <c r="B554" s="1">
        <v>0.96199999999999997</v>
      </c>
      <c r="C554" t="s">
        <v>38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t="s">
        <v>188</v>
      </c>
      <c r="D556">
        <f t="shared" si="8"/>
        <v>14</v>
      </c>
    </row>
    <row r="557" spans="1:4" x14ac:dyDescent="0.25">
      <c r="D557" t="str">
        <f t="shared" si="8"/>
        <v/>
      </c>
    </row>
    <row r="558" spans="1:4" x14ac:dyDescent="0.25">
      <c r="B558" s="1">
        <v>1</v>
      </c>
      <c r="C558" t="s">
        <v>102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189</v>
      </c>
      <c r="D560">
        <f t="shared" si="8"/>
        <v>4</v>
      </c>
    </row>
    <row r="561" spans="1:4" x14ac:dyDescent="0.25">
      <c r="D561" t="str">
        <f t="shared" si="8"/>
        <v/>
      </c>
    </row>
    <row r="562" spans="1:4" x14ac:dyDescent="0.25">
      <c r="B562" s="1">
        <v>1</v>
      </c>
      <c r="C562" t="s">
        <v>45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190</v>
      </c>
      <c r="D564">
        <f t="shared" si="8"/>
        <v>149</v>
      </c>
    </row>
    <row r="565" spans="1:4" x14ac:dyDescent="0.25">
      <c r="D565" t="str">
        <f t="shared" si="8"/>
        <v/>
      </c>
    </row>
    <row r="566" spans="1:4" x14ac:dyDescent="0.25">
      <c r="B566" s="1">
        <v>0.46700000000000003</v>
      </c>
      <c r="C566" t="s">
        <v>45</v>
      </c>
      <c r="D566" t="str">
        <f t="shared" si="8"/>
        <v/>
      </c>
    </row>
    <row r="567" spans="1:4" x14ac:dyDescent="0.25">
      <c r="B567" s="1">
        <v>8.6999999999999994E-2</v>
      </c>
      <c r="C567" t="s">
        <v>191</v>
      </c>
      <c r="D567" t="str">
        <f t="shared" si="8"/>
        <v/>
      </c>
    </row>
    <row r="568" spans="1:4" x14ac:dyDescent="0.25">
      <c r="B568" s="1">
        <v>0.44400000000000001</v>
      </c>
      <c r="C568" t="s">
        <v>102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192</v>
      </c>
      <c r="D570">
        <f t="shared" si="8"/>
        <v>17</v>
      </c>
    </row>
    <row r="571" spans="1:4" x14ac:dyDescent="0.25">
      <c r="D571" t="str">
        <f t="shared" si="8"/>
        <v/>
      </c>
    </row>
    <row r="572" spans="1:4" x14ac:dyDescent="0.25">
      <c r="B572" s="1">
        <v>1</v>
      </c>
      <c r="C572" t="s">
        <v>38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193</v>
      </c>
      <c r="D574">
        <f t="shared" si="8"/>
        <v>10</v>
      </c>
    </row>
    <row r="575" spans="1:4" x14ac:dyDescent="0.25">
      <c r="D575" t="str">
        <f t="shared" si="8"/>
        <v/>
      </c>
    </row>
    <row r="576" spans="1:4" x14ac:dyDescent="0.25">
      <c r="B576" s="1">
        <v>1</v>
      </c>
      <c r="C576" t="s">
        <v>26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194</v>
      </c>
      <c r="D578">
        <f t="shared" si="8"/>
        <v>359</v>
      </c>
    </row>
    <row r="579" spans="1:4" x14ac:dyDescent="0.25">
      <c r="D579" t="str">
        <f t="shared" ref="D579:D642" si="9">IFERROR(HLOOKUP($A579,$E$2:$LD$3,2,FALSE),"")</f>
        <v/>
      </c>
    </row>
    <row r="580" spans="1:4" x14ac:dyDescent="0.25">
      <c r="B580" s="1">
        <v>0.58599999999999997</v>
      </c>
      <c r="C580" t="s">
        <v>45</v>
      </c>
      <c r="D580" t="str">
        <f t="shared" si="9"/>
        <v/>
      </c>
    </row>
    <row r="581" spans="1:4" x14ac:dyDescent="0.25">
      <c r="B581" s="1">
        <v>0.41299999999999998</v>
      </c>
      <c r="C581" t="s">
        <v>38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195</v>
      </c>
      <c r="D583">
        <f t="shared" si="9"/>
        <v>12</v>
      </c>
    </row>
    <row r="584" spans="1:4" x14ac:dyDescent="0.25">
      <c r="D584" t="str">
        <f t="shared" si="9"/>
        <v/>
      </c>
    </row>
    <row r="585" spans="1:4" x14ac:dyDescent="0.25">
      <c r="B585" s="1">
        <v>1</v>
      </c>
      <c r="C585" t="s">
        <v>38</v>
      </c>
      <c r="D585" t="str">
        <f t="shared" si="9"/>
        <v/>
      </c>
    </row>
    <row r="586" spans="1:4" x14ac:dyDescent="0.25">
      <c r="D586" t="str">
        <f t="shared" si="9"/>
        <v/>
      </c>
    </row>
    <row r="587" spans="1:4" x14ac:dyDescent="0.25">
      <c r="A587" t="s">
        <v>196</v>
      </c>
      <c r="D587">
        <f t="shared" si="9"/>
        <v>6</v>
      </c>
    </row>
    <row r="588" spans="1:4" x14ac:dyDescent="0.25">
      <c r="D588" t="str">
        <f t="shared" si="9"/>
        <v/>
      </c>
    </row>
    <row r="589" spans="1:4" x14ac:dyDescent="0.25">
      <c r="B589" s="1">
        <v>1</v>
      </c>
      <c r="C589" t="s">
        <v>38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197</v>
      </c>
      <c r="D591">
        <f t="shared" si="9"/>
        <v>2</v>
      </c>
    </row>
    <row r="592" spans="1:4" x14ac:dyDescent="0.25">
      <c r="D592" t="str">
        <f t="shared" si="9"/>
        <v/>
      </c>
    </row>
    <row r="593" spans="1:4" x14ac:dyDescent="0.25">
      <c r="B593" s="1">
        <v>1</v>
      </c>
      <c r="C593" t="s">
        <v>10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198</v>
      </c>
      <c r="D595">
        <f t="shared" si="9"/>
        <v>59</v>
      </c>
    </row>
    <row r="596" spans="1:4" x14ac:dyDescent="0.25">
      <c r="D596" t="str">
        <f t="shared" si="9"/>
        <v/>
      </c>
    </row>
    <row r="597" spans="1:4" x14ac:dyDescent="0.25">
      <c r="B597" s="1">
        <v>4.2000000000000003E-2</v>
      </c>
      <c r="C597" t="s">
        <v>25</v>
      </c>
      <c r="D597" t="str">
        <f t="shared" si="9"/>
        <v/>
      </c>
    </row>
    <row r="598" spans="1:4" x14ac:dyDescent="0.25">
      <c r="B598" s="1">
        <v>0.95699999999999996</v>
      </c>
      <c r="C598" t="s">
        <v>38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199</v>
      </c>
      <c r="D600">
        <f t="shared" si="9"/>
        <v>971</v>
      </c>
    </row>
    <row r="601" spans="1:4" x14ac:dyDescent="0.25">
      <c r="D601" t="str">
        <f t="shared" si="9"/>
        <v/>
      </c>
    </row>
    <row r="602" spans="1:4" x14ac:dyDescent="0.25">
      <c r="B602" s="1">
        <v>0.996</v>
      </c>
      <c r="C602" t="s">
        <v>38</v>
      </c>
      <c r="D602" t="str">
        <f t="shared" si="9"/>
        <v/>
      </c>
    </row>
    <row r="603" spans="1:4" x14ac:dyDescent="0.25">
      <c r="B603" s="1">
        <v>3.0000000000000001E-3</v>
      </c>
      <c r="C603" t="s">
        <v>102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200</v>
      </c>
      <c r="D605">
        <f t="shared" si="9"/>
        <v>11</v>
      </c>
    </row>
    <row r="606" spans="1:4" x14ac:dyDescent="0.25">
      <c r="D606" t="str">
        <f t="shared" si="9"/>
        <v/>
      </c>
    </row>
    <row r="607" spans="1:4" x14ac:dyDescent="0.25">
      <c r="B607" s="1">
        <v>1</v>
      </c>
      <c r="C607" t="s">
        <v>38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201</v>
      </c>
      <c r="D609">
        <f t="shared" si="9"/>
        <v>3</v>
      </c>
    </row>
    <row r="610" spans="1:4" x14ac:dyDescent="0.25">
      <c r="D610" t="str">
        <f t="shared" si="9"/>
        <v/>
      </c>
    </row>
    <row r="611" spans="1:4" x14ac:dyDescent="0.25">
      <c r="B611" s="1">
        <v>1</v>
      </c>
      <c r="C611" t="s">
        <v>38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202</v>
      </c>
      <c r="D613">
        <f t="shared" si="9"/>
        <v>147</v>
      </c>
    </row>
    <row r="614" spans="1:4" x14ac:dyDescent="0.25">
      <c r="D614" t="str">
        <f t="shared" si="9"/>
        <v/>
      </c>
    </row>
    <row r="615" spans="1:4" x14ac:dyDescent="0.25">
      <c r="B615" s="1">
        <v>1</v>
      </c>
      <c r="C615" t="s">
        <v>38</v>
      </c>
      <c r="D615" t="str">
        <f t="shared" si="9"/>
        <v/>
      </c>
    </row>
    <row r="616" spans="1:4" x14ac:dyDescent="0.25">
      <c r="D616" t="str">
        <f t="shared" si="9"/>
        <v/>
      </c>
    </row>
    <row r="617" spans="1:4" x14ac:dyDescent="0.25">
      <c r="A617" t="s">
        <v>203</v>
      </c>
      <c r="D617">
        <f t="shared" si="9"/>
        <v>109</v>
      </c>
    </row>
    <row r="618" spans="1:4" x14ac:dyDescent="0.25">
      <c r="D618" t="str">
        <f t="shared" si="9"/>
        <v/>
      </c>
    </row>
    <row r="619" spans="1:4" x14ac:dyDescent="0.25">
      <c r="B619" s="1">
        <v>0.93</v>
      </c>
      <c r="C619" t="s">
        <v>45</v>
      </c>
      <c r="D619" t="str">
        <f t="shared" si="9"/>
        <v/>
      </c>
    </row>
    <row r="620" spans="1:4" x14ac:dyDescent="0.25">
      <c r="B620" s="1">
        <v>2.5000000000000001E-2</v>
      </c>
      <c r="C620" t="s">
        <v>55</v>
      </c>
      <c r="D620" t="str">
        <f t="shared" si="9"/>
        <v/>
      </c>
    </row>
    <row r="621" spans="1:4" x14ac:dyDescent="0.25">
      <c r="B621" s="1">
        <v>4.2999999999999997E-2</v>
      </c>
      <c r="C621" t="s">
        <v>38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204</v>
      </c>
      <c r="D623">
        <f t="shared" si="9"/>
        <v>228</v>
      </c>
    </row>
    <row r="624" spans="1:4" x14ac:dyDescent="0.25">
      <c r="D624" t="str">
        <f t="shared" si="9"/>
        <v/>
      </c>
    </row>
    <row r="625" spans="1:4" x14ac:dyDescent="0.25">
      <c r="B625" s="1">
        <v>0.91400000000000003</v>
      </c>
      <c r="C625" t="s">
        <v>38</v>
      </c>
      <c r="D625" t="str">
        <f t="shared" si="9"/>
        <v/>
      </c>
    </row>
    <row r="626" spans="1:4" x14ac:dyDescent="0.25">
      <c r="B626" s="1">
        <v>8.5000000000000006E-2</v>
      </c>
      <c r="C626" t="s">
        <v>102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205</v>
      </c>
      <c r="D628">
        <f t="shared" si="9"/>
        <v>2</v>
      </c>
    </row>
    <row r="629" spans="1:4" x14ac:dyDescent="0.25">
      <c r="D629" t="str">
        <f t="shared" si="9"/>
        <v/>
      </c>
    </row>
    <row r="630" spans="1:4" x14ac:dyDescent="0.25">
      <c r="B630" s="1">
        <v>1</v>
      </c>
      <c r="C630" t="s">
        <v>38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206</v>
      </c>
      <c r="D632">
        <f t="shared" si="9"/>
        <v>106</v>
      </c>
    </row>
    <row r="633" spans="1:4" x14ac:dyDescent="0.25">
      <c r="D633" t="str">
        <f t="shared" si="9"/>
        <v/>
      </c>
    </row>
    <row r="634" spans="1:4" x14ac:dyDescent="0.25">
      <c r="B634" s="1">
        <v>0.63800000000000001</v>
      </c>
      <c r="C634" t="s">
        <v>45</v>
      </c>
      <c r="D634" t="str">
        <f t="shared" si="9"/>
        <v/>
      </c>
    </row>
    <row r="635" spans="1:4" x14ac:dyDescent="0.25">
      <c r="B635" s="1">
        <v>4.8000000000000001E-2</v>
      </c>
      <c r="C635" t="s">
        <v>38</v>
      </c>
      <c r="D635" t="str">
        <f t="shared" si="9"/>
        <v/>
      </c>
    </row>
    <row r="636" spans="1:4" x14ac:dyDescent="0.25">
      <c r="B636" s="1">
        <v>0.312</v>
      </c>
      <c r="C636" t="s">
        <v>102</v>
      </c>
      <c r="D636" t="str">
        <f t="shared" si="9"/>
        <v/>
      </c>
    </row>
    <row r="637" spans="1:4" x14ac:dyDescent="0.25">
      <c r="D637" t="str">
        <f t="shared" si="9"/>
        <v/>
      </c>
    </row>
    <row r="638" spans="1:4" x14ac:dyDescent="0.25">
      <c r="A638" t="s">
        <v>207</v>
      </c>
      <c r="D638">
        <f t="shared" si="9"/>
        <v>81</v>
      </c>
    </row>
    <row r="639" spans="1:4" x14ac:dyDescent="0.25">
      <c r="D639" t="str">
        <f t="shared" si="9"/>
        <v/>
      </c>
    </row>
    <row r="640" spans="1:4" x14ac:dyDescent="0.25">
      <c r="B640" s="1">
        <v>0.874</v>
      </c>
      <c r="C640" t="s">
        <v>45</v>
      </c>
      <c r="D640" t="str">
        <f t="shared" si="9"/>
        <v/>
      </c>
    </row>
    <row r="641" spans="1:4" x14ac:dyDescent="0.25">
      <c r="B641" s="1">
        <v>0.125</v>
      </c>
      <c r="C641" t="s">
        <v>121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208</v>
      </c>
      <c r="D643">
        <f t="shared" ref="D643:D706" si="10">IFERROR(HLOOKUP($A643,$E$2:$LD$3,2,FALSE),"")</f>
        <v>84</v>
      </c>
    </row>
    <row r="644" spans="1:4" x14ac:dyDescent="0.25">
      <c r="D644" t="str">
        <f t="shared" si="10"/>
        <v/>
      </c>
    </row>
    <row r="645" spans="1:4" x14ac:dyDescent="0.25">
      <c r="B645" s="1">
        <v>1</v>
      </c>
      <c r="C645" t="s">
        <v>45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209</v>
      </c>
      <c r="D647">
        <f t="shared" si="10"/>
        <v>34</v>
      </c>
    </row>
    <row r="648" spans="1:4" x14ac:dyDescent="0.25">
      <c r="D648" t="str">
        <f t="shared" si="10"/>
        <v/>
      </c>
    </row>
    <row r="649" spans="1:4" x14ac:dyDescent="0.25">
      <c r="B649" s="1">
        <v>1</v>
      </c>
      <c r="C649" t="s">
        <v>38</v>
      </c>
      <c r="D649" t="str">
        <f t="shared" si="10"/>
        <v/>
      </c>
    </row>
    <row r="650" spans="1:4" x14ac:dyDescent="0.25">
      <c r="A650" t="s">
        <v>6</v>
      </c>
      <c r="B650" t="s">
        <v>210</v>
      </c>
      <c r="D650" t="str">
        <f t="shared" si="10"/>
        <v/>
      </c>
    </row>
    <row r="651" spans="1:4" x14ac:dyDescent="0.25">
      <c r="A651" t="s">
        <v>211</v>
      </c>
      <c r="D651">
        <f t="shared" si="10"/>
        <v>1</v>
      </c>
    </row>
    <row r="652" spans="1:4" x14ac:dyDescent="0.25">
      <c r="D652" t="str">
        <f t="shared" si="10"/>
        <v/>
      </c>
    </row>
    <row r="653" spans="1:4" x14ac:dyDescent="0.25">
      <c r="B653" s="1">
        <v>1</v>
      </c>
      <c r="C653" t="s">
        <v>14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212</v>
      </c>
      <c r="D655">
        <f t="shared" si="10"/>
        <v>66</v>
      </c>
    </row>
    <row r="656" spans="1:4" x14ac:dyDescent="0.25">
      <c r="D656" t="str">
        <f t="shared" si="10"/>
        <v/>
      </c>
    </row>
    <row r="657" spans="1:4" x14ac:dyDescent="0.25">
      <c r="B657" s="1">
        <v>0.5</v>
      </c>
      <c r="C657" t="s">
        <v>10</v>
      </c>
      <c r="D657" t="str">
        <f t="shared" si="10"/>
        <v/>
      </c>
    </row>
    <row r="658" spans="1:4" x14ac:dyDescent="0.25">
      <c r="B658" s="1">
        <v>0.5</v>
      </c>
      <c r="C658" t="s">
        <v>25</v>
      </c>
      <c r="D658" t="str">
        <f t="shared" si="10"/>
        <v/>
      </c>
    </row>
    <row r="659" spans="1:4" x14ac:dyDescent="0.25">
      <c r="A659" t="s">
        <v>6</v>
      </c>
      <c r="B659" t="s">
        <v>213</v>
      </c>
      <c r="C659" t="s">
        <v>214</v>
      </c>
      <c r="D659" t="str">
        <f t="shared" si="10"/>
        <v/>
      </c>
    </row>
    <row r="660" spans="1:4" x14ac:dyDescent="0.25">
      <c r="A660" t="s">
        <v>215</v>
      </c>
      <c r="D660">
        <f t="shared" si="10"/>
        <v>91</v>
      </c>
    </row>
    <row r="661" spans="1:4" x14ac:dyDescent="0.25">
      <c r="D661" t="str">
        <f t="shared" si="10"/>
        <v/>
      </c>
    </row>
    <row r="662" spans="1:4" x14ac:dyDescent="0.25">
      <c r="B662" s="1">
        <v>0.755</v>
      </c>
      <c r="C662" t="s">
        <v>10</v>
      </c>
      <c r="D662" t="str">
        <f t="shared" si="10"/>
        <v/>
      </c>
    </row>
    <row r="663" spans="1:4" x14ac:dyDescent="0.25">
      <c r="B663" s="1">
        <v>0.24399999999999999</v>
      </c>
      <c r="C663" t="s">
        <v>81</v>
      </c>
      <c r="D663" t="str">
        <f t="shared" si="10"/>
        <v/>
      </c>
    </row>
    <row r="664" spans="1:4" x14ac:dyDescent="0.25">
      <c r="D664" t="str">
        <f t="shared" si="10"/>
        <v/>
      </c>
    </row>
    <row r="665" spans="1:4" x14ac:dyDescent="0.25">
      <c r="A665" t="s">
        <v>216</v>
      </c>
      <c r="D665">
        <f t="shared" si="10"/>
        <v>5</v>
      </c>
    </row>
    <row r="666" spans="1:4" x14ac:dyDescent="0.25">
      <c r="D666" t="str">
        <f t="shared" si="10"/>
        <v/>
      </c>
    </row>
    <row r="667" spans="1:4" x14ac:dyDescent="0.25">
      <c r="B667" s="1">
        <v>1</v>
      </c>
      <c r="C667" t="s">
        <v>81</v>
      </c>
      <c r="D667" t="str">
        <f t="shared" si="10"/>
        <v/>
      </c>
    </row>
    <row r="668" spans="1:4" x14ac:dyDescent="0.25">
      <c r="D668" t="str">
        <f t="shared" si="10"/>
        <v/>
      </c>
    </row>
    <row r="669" spans="1:4" x14ac:dyDescent="0.25">
      <c r="A669" t="s">
        <v>217</v>
      </c>
      <c r="D669">
        <f t="shared" si="10"/>
        <v>399</v>
      </c>
    </row>
    <row r="670" spans="1:4" x14ac:dyDescent="0.25">
      <c r="D670" t="str">
        <f t="shared" si="10"/>
        <v/>
      </c>
    </row>
    <row r="671" spans="1:4" x14ac:dyDescent="0.25">
      <c r="B671" s="1">
        <v>4.2000000000000003E-2</v>
      </c>
      <c r="C671" t="s">
        <v>25</v>
      </c>
      <c r="D671" t="str">
        <f t="shared" si="10"/>
        <v/>
      </c>
    </row>
    <row r="672" spans="1:4" x14ac:dyDescent="0.25">
      <c r="B672" s="1">
        <v>0.95699999999999996</v>
      </c>
      <c r="C672" t="s">
        <v>38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218</v>
      </c>
      <c r="D674">
        <f t="shared" si="10"/>
        <v>126</v>
      </c>
    </row>
    <row r="675" spans="1:4" x14ac:dyDescent="0.25">
      <c r="D675" t="str">
        <f t="shared" si="10"/>
        <v/>
      </c>
    </row>
    <row r="676" spans="1:4" x14ac:dyDescent="0.25">
      <c r="B676" s="1">
        <v>0.72499999999999998</v>
      </c>
      <c r="C676" t="s">
        <v>10</v>
      </c>
      <c r="D676" t="str">
        <f t="shared" si="10"/>
        <v/>
      </c>
    </row>
    <row r="677" spans="1:4" x14ac:dyDescent="0.25">
      <c r="B677" s="1">
        <v>9.9000000000000005E-2</v>
      </c>
      <c r="C677" t="s">
        <v>32</v>
      </c>
      <c r="D677" t="str">
        <f t="shared" si="10"/>
        <v/>
      </c>
    </row>
    <row r="678" spans="1:4" x14ac:dyDescent="0.25">
      <c r="B678" s="1">
        <v>0.08</v>
      </c>
      <c r="C678" t="s">
        <v>165</v>
      </c>
      <c r="D678" t="str">
        <f t="shared" si="10"/>
        <v/>
      </c>
    </row>
    <row r="679" spans="1:4" x14ac:dyDescent="0.25">
      <c r="B679" s="1">
        <v>9.4E-2</v>
      </c>
      <c r="C679" t="s">
        <v>117</v>
      </c>
      <c r="D679" t="str">
        <f t="shared" si="10"/>
        <v/>
      </c>
    </row>
    <row r="680" spans="1:4" x14ac:dyDescent="0.25">
      <c r="D680" t="str">
        <f t="shared" si="10"/>
        <v/>
      </c>
    </row>
    <row r="681" spans="1:4" x14ac:dyDescent="0.25">
      <c r="A681" t="s">
        <v>219</v>
      </c>
      <c r="D681">
        <f t="shared" si="10"/>
        <v>3</v>
      </c>
    </row>
    <row r="682" spans="1:4" x14ac:dyDescent="0.25">
      <c r="D682" t="str">
        <f t="shared" si="10"/>
        <v/>
      </c>
    </row>
    <row r="683" spans="1:4" x14ac:dyDescent="0.25">
      <c r="B683" s="1">
        <v>1</v>
      </c>
      <c r="C683" t="s">
        <v>165</v>
      </c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220</v>
      </c>
      <c r="D685">
        <f t="shared" si="10"/>
        <v>12</v>
      </c>
    </row>
    <row r="686" spans="1:4" x14ac:dyDescent="0.25">
      <c r="D686" t="str">
        <f t="shared" si="10"/>
        <v/>
      </c>
    </row>
    <row r="687" spans="1:4" x14ac:dyDescent="0.25">
      <c r="B687" s="1">
        <v>1</v>
      </c>
      <c r="C687" t="s">
        <v>221</v>
      </c>
      <c r="D687" t="str">
        <f t="shared" si="10"/>
        <v/>
      </c>
    </row>
    <row r="688" spans="1:4" x14ac:dyDescent="0.25">
      <c r="D688" t="str">
        <f t="shared" si="10"/>
        <v/>
      </c>
    </row>
    <row r="689" spans="1:4" x14ac:dyDescent="0.25">
      <c r="A689" t="s">
        <v>222</v>
      </c>
      <c r="D689">
        <f t="shared" si="10"/>
        <v>33</v>
      </c>
    </row>
    <row r="690" spans="1:4" x14ac:dyDescent="0.25">
      <c r="D690" t="str">
        <f t="shared" si="10"/>
        <v/>
      </c>
    </row>
    <row r="691" spans="1:4" x14ac:dyDescent="0.25">
      <c r="B691" s="1">
        <v>1</v>
      </c>
      <c r="C691" t="s">
        <v>45</v>
      </c>
      <c r="D691" t="str">
        <f t="shared" si="10"/>
        <v/>
      </c>
    </row>
    <row r="692" spans="1:4" x14ac:dyDescent="0.25">
      <c r="D692" t="str">
        <f t="shared" si="10"/>
        <v/>
      </c>
    </row>
    <row r="693" spans="1:4" x14ac:dyDescent="0.25">
      <c r="A693" t="s">
        <v>223</v>
      </c>
      <c r="D693">
        <f t="shared" si="10"/>
        <v>27</v>
      </c>
    </row>
    <row r="694" spans="1:4" x14ac:dyDescent="0.25">
      <c r="D694" t="str">
        <f t="shared" si="10"/>
        <v/>
      </c>
    </row>
    <row r="695" spans="1:4" x14ac:dyDescent="0.25">
      <c r="B695" s="1">
        <v>1</v>
      </c>
      <c r="C695" t="s">
        <v>38</v>
      </c>
      <c r="D695" t="str">
        <f t="shared" si="10"/>
        <v/>
      </c>
    </row>
    <row r="696" spans="1:4" x14ac:dyDescent="0.25">
      <c r="D696" t="str">
        <f t="shared" si="10"/>
        <v/>
      </c>
    </row>
    <row r="697" spans="1:4" x14ac:dyDescent="0.25">
      <c r="A697" t="s">
        <v>224</v>
      </c>
      <c r="D697">
        <f t="shared" si="10"/>
        <v>4</v>
      </c>
    </row>
    <row r="698" spans="1:4" x14ac:dyDescent="0.25">
      <c r="D698" t="str">
        <f t="shared" si="10"/>
        <v/>
      </c>
    </row>
    <row r="699" spans="1:4" x14ac:dyDescent="0.25">
      <c r="B699" s="1">
        <v>0.56299999999999994</v>
      </c>
      <c r="C699" t="s">
        <v>10</v>
      </c>
      <c r="D699" t="str">
        <f t="shared" si="10"/>
        <v/>
      </c>
    </row>
    <row r="700" spans="1:4" x14ac:dyDescent="0.25">
      <c r="B700" s="1">
        <v>0.436</v>
      </c>
      <c r="C700" t="s">
        <v>122</v>
      </c>
      <c r="D700" t="str">
        <f t="shared" si="10"/>
        <v/>
      </c>
    </row>
    <row r="701" spans="1:4" x14ac:dyDescent="0.25">
      <c r="A701" t="s">
        <v>6</v>
      </c>
      <c r="B701" t="s">
        <v>225</v>
      </c>
      <c r="C701" t="s">
        <v>226</v>
      </c>
      <c r="D701" t="str">
        <f t="shared" si="10"/>
        <v/>
      </c>
    </row>
    <row r="702" spans="1:4" x14ac:dyDescent="0.25">
      <c r="A702" t="s">
        <v>227</v>
      </c>
      <c r="D702">
        <f t="shared" si="10"/>
        <v>33</v>
      </c>
    </row>
    <row r="703" spans="1:4" x14ac:dyDescent="0.25">
      <c r="D703" t="str">
        <f t="shared" si="10"/>
        <v/>
      </c>
    </row>
    <row r="704" spans="1:4" x14ac:dyDescent="0.25">
      <c r="B704" s="1">
        <v>0.23499999999999999</v>
      </c>
      <c r="C704" t="s">
        <v>14</v>
      </c>
      <c r="D704" t="str">
        <f t="shared" si="10"/>
        <v/>
      </c>
    </row>
    <row r="705" spans="1:4" x14ac:dyDescent="0.25">
      <c r="B705" s="1">
        <v>0.76400000000000001</v>
      </c>
      <c r="C705" t="s">
        <v>228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229</v>
      </c>
      <c r="D707">
        <f t="shared" ref="D707:D770" si="11">IFERROR(HLOOKUP($A707,$E$2:$LD$3,2,FALSE),"")</f>
        <v>133</v>
      </c>
    </row>
    <row r="708" spans="1:4" x14ac:dyDescent="0.25">
      <c r="D708" t="str">
        <f t="shared" si="11"/>
        <v/>
      </c>
    </row>
    <row r="709" spans="1:4" x14ac:dyDescent="0.25">
      <c r="B709" s="1">
        <v>0.27</v>
      </c>
      <c r="C709" t="s">
        <v>84</v>
      </c>
      <c r="D709" t="str">
        <f t="shared" si="11"/>
        <v/>
      </c>
    </row>
    <row r="710" spans="1:4" x14ac:dyDescent="0.25">
      <c r="B710" s="1">
        <v>0.72899999999999998</v>
      </c>
      <c r="C710" t="s">
        <v>65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230</v>
      </c>
      <c r="D712">
        <f t="shared" si="11"/>
        <v>17</v>
      </c>
    </row>
    <row r="713" spans="1:4" x14ac:dyDescent="0.25">
      <c r="D713" t="str">
        <f t="shared" si="11"/>
        <v/>
      </c>
    </row>
    <row r="714" spans="1:4" x14ac:dyDescent="0.25">
      <c r="B714" s="1">
        <v>1</v>
      </c>
      <c r="C714" t="s">
        <v>102</v>
      </c>
      <c r="D714" t="str">
        <f t="shared" si="11"/>
        <v/>
      </c>
    </row>
    <row r="715" spans="1:4" x14ac:dyDescent="0.25">
      <c r="A715" t="s">
        <v>6</v>
      </c>
      <c r="B715" t="s">
        <v>231</v>
      </c>
      <c r="C715" t="s">
        <v>232</v>
      </c>
      <c r="D715" t="str">
        <f t="shared" si="11"/>
        <v/>
      </c>
    </row>
    <row r="716" spans="1:4" x14ac:dyDescent="0.25">
      <c r="A716" t="s">
        <v>233</v>
      </c>
      <c r="D716">
        <f t="shared" si="11"/>
        <v>2</v>
      </c>
    </row>
    <row r="717" spans="1:4" x14ac:dyDescent="0.25">
      <c r="D717" t="str">
        <f t="shared" si="11"/>
        <v/>
      </c>
    </row>
    <row r="718" spans="1:4" x14ac:dyDescent="0.25">
      <c r="B718" s="1">
        <v>1</v>
      </c>
      <c r="C718" t="s">
        <v>14</v>
      </c>
      <c r="D718" t="str">
        <f t="shared" si="11"/>
        <v/>
      </c>
    </row>
    <row r="719" spans="1:4" x14ac:dyDescent="0.25">
      <c r="A719" t="s">
        <v>6</v>
      </c>
      <c r="B719" t="s">
        <v>234</v>
      </c>
      <c r="C719" t="s">
        <v>235</v>
      </c>
      <c r="D719" t="str">
        <f t="shared" si="11"/>
        <v/>
      </c>
    </row>
    <row r="720" spans="1:4" x14ac:dyDescent="0.25">
      <c r="A720" t="s">
        <v>236</v>
      </c>
      <c r="D720">
        <f t="shared" si="11"/>
        <v>13</v>
      </c>
    </row>
    <row r="721" spans="1:4" x14ac:dyDescent="0.25">
      <c r="D721" t="str">
        <f t="shared" si="11"/>
        <v/>
      </c>
    </row>
    <row r="722" spans="1:4" x14ac:dyDescent="0.25">
      <c r="B722" s="1">
        <v>1</v>
      </c>
      <c r="C722" t="s">
        <v>102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237</v>
      </c>
      <c r="D724">
        <f t="shared" si="11"/>
        <v>16</v>
      </c>
    </row>
    <row r="725" spans="1:4" x14ac:dyDescent="0.25">
      <c r="D725" t="str">
        <f t="shared" si="11"/>
        <v/>
      </c>
    </row>
    <row r="726" spans="1:4" x14ac:dyDescent="0.25">
      <c r="B726" s="1">
        <v>0.35199999999999998</v>
      </c>
      <c r="C726" t="s">
        <v>36</v>
      </c>
      <c r="D726" t="str">
        <f t="shared" si="11"/>
        <v/>
      </c>
    </row>
    <row r="727" spans="1:4" x14ac:dyDescent="0.25">
      <c r="B727" s="1">
        <v>0.64700000000000002</v>
      </c>
      <c r="C727" t="s">
        <v>238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239</v>
      </c>
      <c r="D729">
        <f t="shared" si="11"/>
        <v>15</v>
      </c>
    </row>
    <row r="730" spans="1:4" x14ac:dyDescent="0.25">
      <c r="D730" t="str">
        <f t="shared" si="11"/>
        <v/>
      </c>
    </row>
    <row r="731" spans="1:4" x14ac:dyDescent="0.25">
      <c r="B731" s="1">
        <v>1</v>
      </c>
      <c r="C731" t="s">
        <v>238</v>
      </c>
      <c r="D731" t="str">
        <f t="shared" si="11"/>
        <v/>
      </c>
    </row>
    <row r="732" spans="1:4" x14ac:dyDescent="0.25">
      <c r="D732" t="str">
        <f t="shared" si="11"/>
        <v/>
      </c>
    </row>
    <row r="733" spans="1:4" x14ac:dyDescent="0.25">
      <c r="A733" t="s">
        <v>240</v>
      </c>
      <c r="D733">
        <f t="shared" si="11"/>
        <v>2</v>
      </c>
    </row>
    <row r="734" spans="1:4" x14ac:dyDescent="0.25">
      <c r="D734" t="str">
        <f t="shared" si="11"/>
        <v/>
      </c>
    </row>
    <row r="735" spans="1:4" x14ac:dyDescent="0.25">
      <c r="B735" s="1">
        <v>1</v>
      </c>
      <c r="C735" t="s">
        <v>81</v>
      </c>
      <c r="D735" t="str">
        <f t="shared" si="11"/>
        <v/>
      </c>
    </row>
    <row r="736" spans="1:4" x14ac:dyDescent="0.25">
      <c r="D736" t="str">
        <f t="shared" si="11"/>
        <v/>
      </c>
    </row>
    <row r="737" spans="1:4" x14ac:dyDescent="0.25">
      <c r="A737" t="s">
        <v>241</v>
      </c>
      <c r="D737">
        <f t="shared" si="11"/>
        <v>193</v>
      </c>
    </row>
    <row r="738" spans="1:4" x14ac:dyDescent="0.25">
      <c r="D738" t="str">
        <f t="shared" si="11"/>
        <v/>
      </c>
    </row>
    <row r="739" spans="1:4" x14ac:dyDescent="0.25">
      <c r="B739" s="1">
        <v>1</v>
      </c>
      <c r="C739" t="s">
        <v>32</v>
      </c>
      <c r="D739" t="str">
        <f t="shared" si="11"/>
        <v/>
      </c>
    </row>
    <row r="740" spans="1:4" x14ac:dyDescent="0.25">
      <c r="D740" t="str">
        <f t="shared" si="11"/>
        <v/>
      </c>
    </row>
    <row r="741" spans="1:4" x14ac:dyDescent="0.25">
      <c r="A741" t="s">
        <v>242</v>
      </c>
      <c r="D741">
        <f t="shared" si="11"/>
        <v>15</v>
      </c>
    </row>
    <row r="742" spans="1:4" x14ac:dyDescent="0.25">
      <c r="D742" t="str">
        <f t="shared" si="11"/>
        <v/>
      </c>
    </row>
    <row r="743" spans="1:4" x14ac:dyDescent="0.25">
      <c r="B743" s="1">
        <v>1</v>
      </c>
      <c r="C743" t="s">
        <v>238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243</v>
      </c>
      <c r="D745">
        <f t="shared" si="11"/>
        <v>17</v>
      </c>
    </row>
    <row r="746" spans="1:4" x14ac:dyDescent="0.25">
      <c r="D746" t="str">
        <f t="shared" si="11"/>
        <v/>
      </c>
    </row>
    <row r="747" spans="1:4" x14ac:dyDescent="0.25">
      <c r="B747" s="1">
        <v>3.2000000000000001E-2</v>
      </c>
      <c r="C747" t="s">
        <v>81</v>
      </c>
      <c r="D747" t="str">
        <f t="shared" si="11"/>
        <v/>
      </c>
    </row>
    <row r="748" spans="1:4" x14ac:dyDescent="0.25">
      <c r="B748" s="1">
        <v>0.96699999999999997</v>
      </c>
      <c r="C748" t="s">
        <v>122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244</v>
      </c>
      <c r="D750">
        <f t="shared" si="11"/>
        <v>193</v>
      </c>
    </row>
    <row r="751" spans="1:4" x14ac:dyDescent="0.25">
      <c r="D751" t="str">
        <f t="shared" si="11"/>
        <v/>
      </c>
    </row>
    <row r="752" spans="1:4" x14ac:dyDescent="0.25">
      <c r="B752" s="1">
        <v>1</v>
      </c>
      <c r="C752" t="s">
        <v>32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245</v>
      </c>
      <c r="D754">
        <f t="shared" si="11"/>
        <v>19</v>
      </c>
    </row>
    <row r="755" spans="1:4" x14ac:dyDescent="0.25">
      <c r="D755" t="str">
        <f t="shared" si="11"/>
        <v/>
      </c>
    </row>
    <row r="756" spans="1:4" x14ac:dyDescent="0.25">
      <c r="B756" s="1">
        <v>0.94099999999999995</v>
      </c>
      <c r="C756" t="s">
        <v>81</v>
      </c>
      <c r="D756" t="str">
        <f t="shared" si="11"/>
        <v/>
      </c>
    </row>
    <row r="757" spans="1:4" x14ac:dyDescent="0.25">
      <c r="B757" s="1">
        <v>5.8000000000000003E-2</v>
      </c>
      <c r="C757" t="s">
        <v>121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246</v>
      </c>
      <c r="D759">
        <f t="shared" si="11"/>
        <v>12</v>
      </c>
    </row>
    <row r="760" spans="1:4" x14ac:dyDescent="0.25">
      <c r="D760" t="str">
        <f t="shared" si="11"/>
        <v/>
      </c>
    </row>
    <row r="761" spans="1:4" x14ac:dyDescent="0.25">
      <c r="B761" s="1">
        <v>0.52400000000000002</v>
      </c>
      <c r="C761" t="s">
        <v>57</v>
      </c>
      <c r="D761" t="str">
        <f t="shared" si="11"/>
        <v/>
      </c>
    </row>
    <row r="762" spans="1:4" x14ac:dyDescent="0.25">
      <c r="B762" s="1">
        <v>0.27400000000000002</v>
      </c>
      <c r="C762" t="s">
        <v>55</v>
      </c>
      <c r="D762" t="str">
        <f t="shared" si="11"/>
        <v/>
      </c>
    </row>
    <row r="763" spans="1:4" x14ac:dyDescent="0.25">
      <c r="B763" s="1">
        <v>0.2</v>
      </c>
      <c r="C763" t="s">
        <v>38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247</v>
      </c>
      <c r="D765">
        <f t="shared" si="11"/>
        <v>7</v>
      </c>
    </row>
    <row r="766" spans="1:4" x14ac:dyDescent="0.25">
      <c r="D766" t="str">
        <f t="shared" si="11"/>
        <v/>
      </c>
    </row>
    <row r="767" spans="1:4" x14ac:dyDescent="0.25">
      <c r="B767" s="1">
        <v>1</v>
      </c>
      <c r="C767" t="s">
        <v>102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248</v>
      </c>
      <c r="D769">
        <f t="shared" si="11"/>
        <v>3</v>
      </c>
    </row>
    <row r="770" spans="1:4" x14ac:dyDescent="0.25">
      <c r="D770" t="str">
        <f t="shared" si="11"/>
        <v/>
      </c>
    </row>
    <row r="771" spans="1:4" x14ac:dyDescent="0.25">
      <c r="B771" s="1">
        <v>1</v>
      </c>
      <c r="C771" t="s">
        <v>238</v>
      </c>
      <c r="D771" t="str">
        <f t="shared" ref="D771:D834" si="12">IFERROR(HLOOKUP($A771,$E$2:$LD$3,2,FALSE),"")</f>
        <v/>
      </c>
    </row>
    <row r="772" spans="1:4" x14ac:dyDescent="0.25">
      <c r="A772" t="s">
        <v>6</v>
      </c>
      <c r="B772" t="s">
        <v>249</v>
      </c>
      <c r="C772" t="s">
        <v>250</v>
      </c>
      <c r="D772" t="str">
        <f t="shared" si="12"/>
        <v/>
      </c>
    </row>
    <row r="773" spans="1:4" x14ac:dyDescent="0.25">
      <c r="A773" t="s">
        <v>251</v>
      </c>
      <c r="D773">
        <f t="shared" si="12"/>
        <v>7</v>
      </c>
    </row>
    <row r="774" spans="1:4" x14ac:dyDescent="0.25">
      <c r="D774" t="str">
        <f t="shared" si="12"/>
        <v/>
      </c>
    </row>
    <row r="775" spans="1:4" x14ac:dyDescent="0.25">
      <c r="B775" s="1">
        <v>1</v>
      </c>
      <c r="C775" t="s">
        <v>30</v>
      </c>
      <c r="D775" t="str">
        <f t="shared" si="12"/>
        <v/>
      </c>
    </row>
    <row r="776" spans="1:4" x14ac:dyDescent="0.25">
      <c r="D776" t="str">
        <f t="shared" si="12"/>
        <v/>
      </c>
    </row>
    <row r="777" spans="1:4" x14ac:dyDescent="0.25">
      <c r="A777" t="s">
        <v>252</v>
      </c>
      <c r="D777">
        <f t="shared" si="12"/>
        <v>12</v>
      </c>
    </row>
    <row r="778" spans="1:4" x14ac:dyDescent="0.25">
      <c r="D778" t="str">
        <f t="shared" si="12"/>
        <v/>
      </c>
    </row>
    <row r="779" spans="1:4" x14ac:dyDescent="0.25">
      <c r="B779" s="1">
        <v>1</v>
      </c>
      <c r="C779" t="s">
        <v>102</v>
      </c>
      <c r="D779" t="str">
        <f t="shared" si="12"/>
        <v/>
      </c>
    </row>
    <row r="780" spans="1:4" x14ac:dyDescent="0.25">
      <c r="D780" t="str">
        <f t="shared" si="12"/>
        <v/>
      </c>
    </row>
    <row r="781" spans="1:4" x14ac:dyDescent="0.25">
      <c r="A781" t="s">
        <v>253</v>
      </c>
      <c r="D781">
        <f t="shared" si="12"/>
        <v>1834</v>
      </c>
    </row>
    <row r="782" spans="1:4" x14ac:dyDescent="0.25">
      <c r="D782" t="str">
        <f t="shared" si="12"/>
        <v/>
      </c>
    </row>
    <row r="783" spans="1:4" x14ac:dyDescent="0.25">
      <c r="B783" s="1">
        <v>3.0000000000000001E-3</v>
      </c>
      <c r="C783" t="s">
        <v>20</v>
      </c>
      <c r="D783" t="str">
        <f t="shared" si="12"/>
        <v/>
      </c>
    </row>
    <row r="784" spans="1:4" x14ac:dyDescent="0.25">
      <c r="B784" s="1">
        <v>0.1</v>
      </c>
      <c r="C784" t="s">
        <v>254</v>
      </c>
      <c r="D784" t="str">
        <f t="shared" si="12"/>
        <v/>
      </c>
    </row>
    <row r="785" spans="1:4" x14ac:dyDescent="0.25">
      <c r="B785" s="1">
        <v>0.39500000000000002</v>
      </c>
      <c r="C785" t="s">
        <v>255</v>
      </c>
      <c r="D785" t="str">
        <f t="shared" si="12"/>
        <v/>
      </c>
    </row>
    <row r="786" spans="1:4" x14ac:dyDescent="0.25">
      <c r="B786" s="1">
        <v>0.16800000000000001</v>
      </c>
      <c r="C786" t="s">
        <v>256</v>
      </c>
      <c r="D786" t="str">
        <f t="shared" si="12"/>
        <v/>
      </c>
    </row>
    <row r="787" spans="1:4" x14ac:dyDescent="0.25">
      <c r="B787" s="1">
        <v>0.32800000000000001</v>
      </c>
      <c r="C787" t="s">
        <v>257</v>
      </c>
      <c r="D787" t="str">
        <f t="shared" si="12"/>
        <v/>
      </c>
    </row>
    <row r="788" spans="1:4" x14ac:dyDescent="0.25">
      <c r="D788" t="str">
        <f t="shared" si="12"/>
        <v/>
      </c>
    </row>
    <row r="789" spans="1:4" x14ac:dyDescent="0.25">
      <c r="A789" t="s">
        <v>258</v>
      </c>
      <c r="D789">
        <f t="shared" si="12"/>
        <v>16484</v>
      </c>
    </row>
    <row r="790" spans="1:4" x14ac:dyDescent="0.25">
      <c r="D790" t="str">
        <f t="shared" si="12"/>
        <v/>
      </c>
    </row>
    <row r="791" spans="1:4" x14ac:dyDescent="0.25">
      <c r="B791" s="1">
        <v>1E-3</v>
      </c>
      <c r="C791" t="s">
        <v>20</v>
      </c>
      <c r="D791" t="str">
        <f t="shared" si="12"/>
        <v/>
      </c>
    </row>
    <row r="792" spans="1:4" x14ac:dyDescent="0.25">
      <c r="B792" s="1">
        <v>0.11899999999999999</v>
      </c>
      <c r="C792" t="s">
        <v>254</v>
      </c>
      <c r="D792" t="str">
        <f t="shared" si="12"/>
        <v/>
      </c>
    </row>
    <row r="793" spans="1:4" x14ac:dyDescent="0.25">
      <c r="B793" s="1">
        <v>0.38</v>
      </c>
      <c r="C793" t="s">
        <v>255</v>
      </c>
      <c r="D793" t="str">
        <f t="shared" si="12"/>
        <v/>
      </c>
    </row>
    <row r="794" spans="1:4" x14ac:dyDescent="0.25">
      <c r="B794" s="1">
        <v>0.38</v>
      </c>
      <c r="C794" t="s">
        <v>84</v>
      </c>
      <c r="D794" t="str">
        <f t="shared" si="12"/>
        <v/>
      </c>
    </row>
    <row r="795" spans="1:4" x14ac:dyDescent="0.25">
      <c r="B795" s="1">
        <v>0.11899999999999999</v>
      </c>
      <c r="C795" t="s">
        <v>128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259</v>
      </c>
      <c r="D797">
        <f t="shared" si="12"/>
        <v>12</v>
      </c>
    </row>
    <row r="798" spans="1:4" x14ac:dyDescent="0.25">
      <c r="D798" t="str">
        <f t="shared" si="12"/>
        <v/>
      </c>
    </row>
    <row r="799" spans="1:4" x14ac:dyDescent="0.25">
      <c r="B799" s="1">
        <v>1</v>
      </c>
      <c r="C799" t="s">
        <v>20</v>
      </c>
      <c r="D799" t="str">
        <f t="shared" si="12"/>
        <v/>
      </c>
    </row>
    <row r="800" spans="1:4" x14ac:dyDescent="0.25">
      <c r="D800" t="str">
        <f t="shared" si="12"/>
        <v/>
      </c>
    </row>
    <row r="801" spans="1:4" x14ac:dyDescent="0.25">
      <c r="A801" t="s">
        <v>260</v>
      </c>
      <c r="D801">
        <f t="shared" si="12"/>
        <v>14</v>
      </c>
    </row>
    <row r="802" spans="1:4" x14ac:dyDescent="0.25">
      <c r="D802" t="str">
        <f t="shared" si="12"/>
        <v/>
      </c>
    </row>
    <row r="803" spans="1:4" x14ac:dyDescent="0.25">
      <c r="B803" s="1">
        <v>1</v>
      </c>
      <c r="C803" t="s">
        <v>10</v>
      </c>
      <c r="D803" t="str">
        <f t="shared" si="12"/>
        <v/>
      </c>
    </row>
    <row r="804" spans="1:4" x14ac:dyDescent="0.25">
      <c r="D804" t="str">
        <f t="shared" si="12"/>
        <v/>
      </c>
    </row>
    <row r="805" spans="1:4" x14ac:dyDescent="0.25">
      <c r="A805" t="s">
        <v>261</v>
      </c>
      <c r="D805">
        <f t="shared" si="12"/>
        <v>2</v>
      </c>
    </row>
    <row r="806" spans="1:4" x14ac:dyDescent="0.25">
      <c r="D806" t="str">
        <f t="shared" si="12"/>
        <v/>
      </c>
    </row>
    <row r="807" spans="1:4" x14ac:dyDescent="0.25">
      <c r="B807" s="1">
        <v>1</v>
      </c>
      <c r="C807" t="s">
        <v>10</v>
      </c>
      <c r="D807" t="str">
        <f t="shared" si="12"/>
        <v/>
      </c>
    </row>
    <row r="808" spans="1:4" x14ac:dyDescent="0.25">
      <c r="D808" t="str">
        <f t="shared" si="12"/>
        <v/>
      </c>
    </row>
    <row r="809" spans="1:4" x14ac:dyDescent="0.25">
      <c r="A809" t="s">
        <v>262</v>
      </c>
      <c r="D809">
        <f t="shared" si="12"/>
        <v>1</v>
      </c>
    </row>
    <row r="810" spans="1:4" x14ac:dyDescent="0.25">
      <c r="D810" t="str">
        <f t="shared" si="12"/>
        <v/>
      </c>
    </row>
    <row r="811" spans="1:4" x14ac:dyDescent="0.25">
      <c r="B811" s="1">
        <v>1</v>
      </c>
      <c r="C811" t="s">
        <v>36</v>
      </c>
      <c r="D811" t="str">
        <f t="shared" si="12"/>
        <v/>
      </c>
    </row>
    <row r="812" spans="1:4" x14ac:dyDescent="0.25">
      <c r="D812" t="str">
        <f t="shared" si="12"/>
        <v/>
      </c>
    </row>
    <row r="813" spans="1:4" x14ac:dyDescent="0.25">
      <c r="A813" t="s">
        <v>263</v>
      </c>
      <c r="D813">
        <f t="shared" si="12"/>
        <v>7</v>
      </c>
    </row>
    <row r="814" spans="1:4" x14ac:dyDescent="0.25">
      <c r="D814" t="str">
        <f t="shared" si="12"/>
        <v/>
      </c>
    </row>
    <row r="815" spans="1:4" x14ac:dyDescent="0.25">
      <c r="B815" s="1">
        <v>0.13700000000000001</v>
      </c>
      <c r="C815" t="s">
        <v>32</v>
      </c>
      <c r="D815" t="str">
        <f t="shared" si="12"/>
        <v/>
      </c>
    </row>
    <row r="816" spans="1:4" x14ac:dyDescent="0.25">
      <c r="B816" s="1">
        <v>0.86199999999999999</v>
      </c>
      <c r="C816" t="s">
        <v>36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264</v>
      </c>
      <c r="D818">
        <f t="shared" si="12"/>
        <v>8</v>
      </c>
    </row>
    <row r="819" spans="1:4" x14ac:dyDescent="0.25">
      <c r="D819" t="str">
        <f t="shared" si="12"/>
        <v/>
      </c>
    </row>
    <row r="820" spans="1:4" x14ac:dyDescent="0.25">
      <c r="B820" s="1">
        <v>1</v>
      </c>
      <c r="C820" t="s">
        <v>65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265</v>
      </c>
      <c r="D822">
        <f t="shared" si="12"/>
        <v>2</v>
      </c>
    </row>
    <row r="823" spans="1:4" x14ac:dyDescent="0.25">
      <c r="D823" t="str">
        <f t="shared" si="12"/>
        <v/>
      </c>
    </row>
    <row r="824" spans="1:4" x14ac:dyDescent="0.25">
      <c r="B824" s="1">
        <v>1</v>
      </c>
      <c r="C824" t="s">
        <v>84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266</v>
      </c>
      <c r="D826">
        <f t="shared" si="12"/>
        <v>7</v>
      </c>
    </row>
    <row r="827" spans="1:4" x14ac:dyDescent="0.25">
      <c r="D827" t="str">
        <f t="shared" si="12"/>
        <v/>
      </c>
    </row>
    <row r="828" spans="1:4" x14ac:dyDescent="0.25">
      <c r="B828" s="1">
        <v>0.97099999999999997</v>
      </c>
      <c r="C828" t="s">
        <v>20</v>
      </c>
      <c r="D828" t="str">
        <f t="shared" si="12"/>
        <v/>
      </c>
    </row>
    <row r="829" spans="1:4" x14ac:dyDescent="0.25">
      <c r="B829" s="1">
        <v>1.4E-2</v>
      </c>
      <c r="C829" t="s">
        <v>10</v>
      </c>
      <c r="D829" t="str">
        <f t="shared" si="12"/>
        <v/>
      </c>
    </row>
    <row r="830" spans="1:4" x14ac:dyDescent="0.25">
      <c r="B830" s="1">
        <v>1.4E-2</v>
      </c>
      <c r="C830" t="s">
        <v>25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267</v>
      </c>
      <c r="D832">
        <f t="shared" si="12"/>
        <v>4</v>
      </c>
    </row>
    <row r="833" spans="1:4" x14ac:dyDescent="0.25">
      <c r="D833" t="str">
        <f t="shared" si="12"/>
        <v/>
      </c>
    </row>
    <row r="834" spans="1:4" x14ac:dyDescent="0.25">
      <c r="B834" s="1">
        <v>1</v>
      </c>
      <c r="C834" t="s">
        <v>238</v>
      </c>
      <c r="D834" t="str">
        <f t="shared" si="12"/>
        <v/>
      </c>
    </row>
    <row r="835" spans="1:4" x14ac:dyDescent="0.25">
      <c r="D835" t="str">
        <f t="shared" ref="D835:D898" si="13">IFERROR(HLOOKUP($A835,$E$2:$LD$3,2,FALSE),"")</f>
        <v/>
      </c>
    </row>
    <row r="836" spans="1:4" x14ac:dyDescent="0.25">
      <c r="A836" t="s">
        <v>268</v>
      </c>
      <c r="D836">
        <f t="shared" si="13"/>
        <v>17</v>
      </c>
    </row>
    <row r="837" spans="1:4" x14ac:dyDescent="0.25">
      <c r="D837" t="str">
        <f t="shared" si="13"/>
        <v/>
      </c>
    </row>
    <row r="838" spans="1:4" x14ac:dyDescent="0.25">
      <c r="B838" s="1">
        <v>0.39300000000000002</v>
      </c>
      <c r="C838" t="s">
        <v>10</v>
      </c>
      <c r="D838" t="str">
        <f t="shared" si="13"/>
        <v/>
      </c>
    </row>
    <row r="839" spans="1:4" x14ac:dyDescent="0.25">
      <c r="B839" s="1">
        <v>0.60599999999999998</v>
      </c>
      <c r="C839" t="s">
        <v>26</v>
      </c>
      <c r="D839" t="str">
        <f t="shared" si="13"/>
        <v/>
      </c>
    </row>
    <row r="840" spans="1:4" x14ac:dyDescent="0.25">
      <c r="D840" t="str">
        <f t="shared" si="13"/>
        <v/>
      </c>
    </row>
    <row r="841" spans="1:4" x14ac:dyDescent="0.25">
      <c r="A841" t="s">
        <v>269</v>
      </c>
      <c r="D841">
        <f t="shared" si="13"/>
        <v>6</v>
      </c>
    </row>
    <row r="842" spans="1:4" x14ac:dyDescent="0.25">
      <c r="D842" t="str">
        <f t="shared" si="13"/>
        <v/>
      </c>
    </row>
    <row r="843" spans="1:4" x14ac:dyDescent="0.25">
      <c r="B843" s="1">
        <v>1</v>
      </c>
      <c r="C843" t="s">
        <v>117</v>
      </c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270</v>
      </c>
      <c r="D845">
        <f t="shared" si="13"/>
        <v>3</v>
      </c>
    </row>
    <row r="846" spans="1:4" x14ac:dyDescent="0.25">
      <c r="D846" t="str">
        <f t="shared" si="13"/>
        <v/>
      </c>
    </row>
    <row r="847" spans="1:4" x14ac:dyDescent="0.25">
      <c r="B847" s="1">
        <v>1</v>
      </c>
      <c r="C847" t="s">
        <v>26</v>
      </c>
      <c r="D847" t="str">
        <f t="shared" si="13"/>
        <v/>
      </c>
    </row>
    <row r="848" spans="1:4" x14ac:dyDescent="0.25">
      <c r="D848" t="str">
        <f t="shared" si="13"/>
        <v/>
      </c>
    </row>
    <row r="849" spans="1:4" x14ac:dyDescent="0.25">
      <c r="A849" t="s">
        <v>271</v>
      </c>
      <c r="D849">
        <f t="shared" si="13"/>
        <v>7</v>
      </c>
    </row>
    <row r="850" spans="1:4" x14ac:dyDescent="0.25">
      <c r="D850" t="str">
        <f t="shared" si="13"/>
        <v/>
      </c>
    </row>
    <row r="851" spans="1:4" x14ac:dyDescent="0.25">
      <c r="B851" s="1">
        <v>1</v>
      </c>
      <c r="C851" t="s">
        <v>65</v>
      </c>
      <c r="D851" t="str">
        <f t="shared" si="13"/>
        <v/>
      </c>
    </row>
    <row r="852" spans="1:4" x14ac:dyDescent="0.25">
      <c r="A852" t="s">
        <v>6</v>
      </c>
      <c r="B852" t="s">
        <v>272</v>
      </c>
      <c r="C852" t="s">
        <v>273</v>
      </c>
      <c r="D852" t="str">
        <f t="shared" si="13"/>
        <v/>
      </c>
    </row>
    <row r="853" spans="1:4" x14ac:dyDescent="0.25">
      <c r="A853" t="s">
        <v>274</v>
      </c>
      <c r="D853">
        <f t="shared" si="13"/>
        <v>60</v>
      </c>
    </row>
    <row r="854" spans="1:4" x14ac:dyDescent="0.25">
      <c r="D854" t="str">
        <f t="shared" si="13"/>
        <v/>
      </c>
    </row>
    <row r="855" spans="1:4" x14ac:dyDescent="0.25">
      <c r="B855" s="1">
        <v>1</v>
      </c>
      <c r="C855" t="s">
        <v>89</v>
      </c>
      <c r="D855" t="str">
        <f t="shared" si="13"/>
        <v/>
      </c>
    </row>
    <row r="856" spans="1:4" x14ac:dyDescent="0.25">
      <c r="D856" t="str">
        <f t="shared" si="13"/>
        <v/>
      </c>
    </row>
    <row r="857" spans="1:4" x14ac:dyDescent="0.25">
      <c r="A857" t="s">
        <v>275</v>
      </c>
      <c r="D857">
        <f t="shared" si="13"/>
        <v>169</v>
      </c>
    </row>
    <row r="858" spans="1:4" x14ac:dyDescent="0.25">
      <c r="D858" t="str">
        <f t="shared" si="13"/>
        <v/>
      </c>
    </row>
    <row r="859" spans="1:4" x14ac:dyDescent="0.25">
      <c r="B859" s="1">
        <v>0.245</v>
      </c>
      <c r="C859" t="s">
        <v>276</v>
      </c>
      <c r="D859" t="str">
        <f t="shared" si="13"/>
        <v/>
      </c>
    </row>
    <row r="860" spans="1:4" x14ac:dyDescent="0.25">
      <c r="B860" s="1">
        <v>0.754</v>
      </c>
      <c r="C860" t="s">
        <v>277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t="s">
        <v>278</v>
      </c>
      <c r="D862">
        <f t="shared" si="13"/>
        <v>4</v>
      </c>
    </row>
    <row r="863" spans="1:4" x14ac:dyDescent="0.25">
      <c r="D863" t="str">
        <f t="shared" si="13"/>
        <v/>
      </c>
    </row>
    <row r="864" spans="1:4" x14ac:dyDescent="0.25">
      <c r="B864" s="1">
        <v>1</v>
      </c>
      <c r="C864" t="s">
        <v>30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279</v>
      </c>
      <c r="D866">
        <f t="shared" si="13"/>
        <v>3</v>
      </c>
    </row>
    <row r="867" spans="1:4" x14ac:dyDescent="0.25">
      <c r="D867" t="str">
        <f t="shared" si="13"/>
        <v/>
      </c>
    </row>
    <row r="868" spans="1:4" x14ac:dyDescent="0.25">
      <c r="B868" s="1">
        <v>1</v>
      </c>
      <c r="C868" t="s">
        <v>89</v>
      </c>
      <c r="D868" t="str">
        <f t="shared" si="13"/>
        <v/>
      </c>
    </row>
    <row r="869" spans="1:4" x14ac:dyDescent="0.25">
      <c r="D869" t="str">
        <f t="shared" si="13"/>
        <v/>
      </c>
    </row>
    <row r="870" spans="1:4" x14ac:dyDescent="0.25">
      <c r="A870" t="s">
        <v>280</v>
      </c>
      <c r="D870">
        <f t="shared" si="13"/>
        <v>1</v>
      </c>
    </row>
    <row r="871" spans="1:4" x14ac:dyDescent="0.25">
      <c r="D871" t="str">
        <f t="shared" si="13"/>
        <v/>
      </c>
    </row>
    <row r="872" spans="1:4" x14ac:dyDescent="0.25">
      <c r="B872" s="1">
        <v>1</v>
      </c>
      <c r="C872" t="s">
        <v>89</v>
      </c>
      <c r="D872" t="str">
        <f t="shared" si="13"/>
        <v/>
      </c>
    </row>
    <row r="873" spans="1:4" x14ac:dyDescent="0.25">
      <c r="D873" t="str">
        <f t="shared" si="13"/>
        <v/>
      </c>
    </row>
    <row r="874" spans="1:4" x14ac:dyDescent="0.25">
      <c r="A874" t="s">
        <v>281</v>
      </c>
      <c r="D874">
        <f t="shared" si="13"/>
        <v>2</v>
      </c>
    </row>
    <row r="875" spans="1:4" x14ac:dyDescent="0.25">
      <c r="D875" t="str">
        <f t="shared" si="13"/>
        <v/>
      </c>
    </row>
    <row r="876" spans="1:4" x14ac:dyDescent="0.25">
      <c r="B876" s="1">
        <v>1</v>
      </c>
      <c r="C876" t="s">
        <v>14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282</v>
      </c>
      <c r="D878">
        <f t="shared" si="13"/>
        <v>8</v>
      </c>
    </row>
    <row r="879" spans="1:4" x14ac:dyDescent="0.25">
      <c r="D879" t="str">
        <f t="shared" si="13"/>
        <v/>
      </c>
    </row>
    <row r="880" spans="1:4" x14ac:dyDescent="0.25">
      <c r="B880" s="1">
        <v>1</v>
      </c>
      <c r="C880" t="s">
        <v>25</v>
      </c>
      <c r="D880" t="str">
        <f t="shared" si="13"/>
        <v/>
      </c>
    </row>
    <row r="881" spans="1:4" x14ac:dyDescent="0.25">
      <c r="D881" t="str">
        <f t="shared" si="13"/>
        <v/>
      </c>
    </row>
    <row r="882" spans="1:4" x14ac:dyDescent="0.25">
      <c r="A882" t="s">
        <v>283</v>
      </c>
      <c r="D882">
        <f t="shared" si="13"/>
        <v>2</v>
      </c>
    </row>
    <row r="883" spans="1:4" x14ac:dyDescent="0.25">
      <c r="D883" t="str">
        <f t="shared" si="13"/>
        <v/>
      </c>
    </row>
    <row r="884" spans="1:4" x14ac:dyDescent="0.25">
      <c r="B884" s="1">
        <v>1</v>
      </c>
      <c r="C884" t="s">
        <v>14</v>
      </c>
      <c r="D884" t="str">
        <f t="shared" si="13"/>
        <v/>
      </c>
    </row>
    <row r="885" spans="1:4" x14ac:dyDescent="0.25">
      <c r="D885" t="str">
        <f t="shared" si="13"/>
        <v/>
      </c>
    </row>
    <row r="886" spans="1:4" x14ac:dyDescent="0.25">
      <c r="A886" t="s">
        <v>284</v>
      </c>
      <c r="D886">
        <f t="shared" si="13"/>
        <v>77</v>
      </c>
    </row>
    <row r="887" spans="1:4" x14ac:dyDescent="0.25">
      <c r="D887" t="str">
        <f t="shared" si="13"/>
        <v/>
      </c>
    </row>
    <row r="888" spans="1:4" x14ac:dyDescent="0.25">
      <c r="B888" s="1">
        <v>1</v>
      </c>
      <c r="C888" t="s">
        <v>80</v>
      </c>
      <c r="D888" t="str">
        <f t="shared" si="13"/>
        <v/>
      </c>
    </row>
    <row r="889" spans="1:4" x14ac:dyDescent="0.25">
      <c r="D889" t="str">
        <f t="shared" si="13"/>
        <v/>
      </c>
    </row>
    <row r="890" spans="1:4" x14ac:dyDescent="0.25">
      <c r="A890" t="s">
        <v>285</v>
      </c>
      <c r="D890">
        <f t="shared" si="13"/>
        <v>161</v>
      </c>
    </row>
    <row r="891" spans="1:4" x14ac:dyDescent="0.25">
      <c r="D891" t="str">
        <f t="shared" si="13"/>
        <v/>
      </c>
    </row>
    <row r="892" spans="1:4" x14ac:dyDescent="0.25">
      <c r="B892" s="1">
        <v>0.69599999999999995</v>
      </c>
      <c r="C892" t="s">
        <v>121</v>
      </c>
      <c r="D892" t="str">
        <f t="shared" si="13"/>
        <v/>
      </c>
    </row>
    <row r="893" spans="1:4" x14ac:dyDescent="0.25">
      <c r="B893" s="1">
        <v>0.30299999999999999</v>
      </c>
      <c r="C893" t="s">
        <v>14</v>
      </c>
      <c r="D893" t="str">
        <f t="shared" si="13"/>
        <v/>
      </c>
    </row>
    <row r="894" spans="1:4" x14ac:dyDescent="0.25">
      <c r="D894" t="str">
        <f t="shared" si="13"/>
        <v/>
      </c>
    </row>
    <row r="895" spans="1:4" x14ac:dyDescent="0.25">
      <c r="A895" t="s">
        <v>286</v>
      </c>
      <c r="D895">
        <f t="shared" si="13"/>
        <v>1</v>
      </c>
    </row>
    <row r="896" spans="1:4" x14ac:dyDescent="0.25">
      <c r="D896" t="str">
        <f t="shared" si="13"/>
        <v/>
      </c>
    </row>
    <row r="897" spans="1:4" x14ac:dyDescent="0.25">
      <c r="B897" s="1">
        <v>1</v>
      </c>
      <c r="C897" t="s">
        <v>89</v>
      </c>
      <c r="D897" t="str">
        <f t="shared" si="13"/>
        <v/>
      </c>
    </row>
    <row r="898" spans="1:4" x14ac:dyDescent="0.25">
      <c r="D898" t="str">
        <f t="shared" si="13"/>
        <v/>
      </c>
    </row>
    <row r="899" spans="1:4" x14ac:dyDescent="0.25">
      <c r="A899" t="s">
        <v>287</v>
      </c>
      <c r="D899">
        <f t="shared" ref="D899:D962" si="14">IFERROR(HLOOKUP($A899,$E$2:$LD$3,2,FALSE),"")</f>
        <v>8</v>
      </c>
    </row>
    <row r="900" spans="1:4" x14ac:dyDescent="0.25">
      <c r="D900" t="str">
        <f t="shared" si="14"/>
        <v/>
      </c>
    </row>
    <row r="901" spans="1:4" x14ac:dyDescent="0.25">
      <c r="B901" s="1">
        <v>1</v>
      </c>
      <c r="C901" t="s">
        <v>14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s="2" t="s">
        <v>288</v>
      </c>
      <c r="D903">
        <f t="shared" si="14"/>
        <v>8</v>
      </c>
    </row>
    <row r="904" spans="1:4" x14ac:dyDescent="0.25">
      <c r="D904" t="str">
        <f t="shared" si="14"/>
        <v/>
      </c>
    </row>
    <row r="905" spans="1:4" x14ac:dyDescent="0.25">
      <c r="B905" s="1">
        <v>1</v>
      </c>
      <c r="C905" t="s">
        <v>30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289</v>
      </c>
      <c r="D907">
        <f t="shared" si="14"/>
        <v>26</v>
      </c>
    </row>
    <row r="908" spans="1:4" x14ac:dyDescent="0.25">
      <c r="D908" t="str">
        <f t="shared" si="14"/>
        <v/>
      </c>
    </row>
    <row r="909" spans="1:4" x14ac:dyDescent="0.25">
      <c r="B909" s="1">
        <v>1</v>
      </c>
      <c r="C909" t="s">
        <v>89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290</v>
      </c>
      <c r="D911">
        <f t="shared" si="14"/>
        <v>8</v>
      </c>
    </row>
    <row r="912" spans="1:4" x14ac:dyDescent="0.25">
      <c r="D912" t="str">
        <f t="shared" si="14"/>
        <v/>
      </c>
    </row>
    <row r="913" spans="1:4" x14ac:dyDescent="0.25">
      <c r="B913" s="1">
        <v>1</v>
      </c>
      <c r="C913" t="s">
        <v>14</v>
      </c>
      <c r="D913" t="str">
        <f t="shared" si="14"/>
        <v/>
      </c>
    </row>
    <row r="914" spans="1:4" x14ac:dyDescent="0.25">
      <c r="D914" t="str">
        <f t="shared" si="14"/>
        <v/>
      </c>
    </row>
    <row r="915" spans="1:4" x14ac:dyDescent="0.25">
      <c r="A915" t="s">
        <v>291</v>
      </c>
      <c r="D915">
        <f t="shared" si="14"/>
        <v>2</v>
      </c>
    </row>
    <row r="916" spans="1:4" x14ac:dyDescent="0.25">
      <c r="D916" t="str">
        <f t="shared" si="14"/>
        <v/>
      </c>
    </row>
    <row r="917" spans="1:4" x14ac:dyDescent="0.25">
      <c r="B917" s="1">
        <v>1</v>
      </c>
      <c r="C917" t="s">
        <v>14</v>
      </c>
      <c r="D917" t="str">
        <f t="shared" si="14"/>
        <v/>
      </c>
    </row>
    <row r="918" spans="1:4" x14ac:dyDescent="0.25">
      <c r="D918" t="str">
        <f t="shared" si="14"/>
        <v/>
      </c>
    </row>
    <row r="919" spans="1:4" x14ac:dyDescent="0.25">
      <c r="A919" t="s">
        <v>292</v>
      </c>
      <c r="D919">
        <f t="shared" si="14"/>
        <v>5</v>
      </c>
    </row>
    <row r="920" spans="1:4" x14ac:dyDescent="0.25">
      <c r="D920" t="str">
        <f t="shared" si="14"/>
        <v/>
      </c>
    </row>
    <row r="921" spans="1:4" x14ac:dyDescent="0.25">
      <c r="B921" s="1">
        <v>1</v>
      </c>
      <c r="C921" t="s">
        <v>89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293</v>
      </c>
      <c r="D923">
        <f t="shared" si="14"/>
        <v>6</v>
      </c>
    </row>
    <row r="924" spans="1:4" x14ac:dyDescent="0.25">
      <c r="D924" t="str">
        <f t="shared" si="14"/>
        <v/>
      </c>
    </row>
    <row r="925" spans="1:4" x14ac:dyDescent="0.25">
      <c r="B925" s="1">
        <v>1</v>
      </c>
      <c r="C925" t="s">
        <v>14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294</v>
      </c>
      <c r="D927">
        <f t="shared" si="14"/>
        <v>4</v>
      </c>
    </row>
    <row r="928" spans="1:4" x14ac:dyDescent="0.25">
      <c r="D928" t="str">
        <f t="shared" si="14"/>
        <v/>
      </c>
    </row>
    <row r="929" spans="1:4" x14ac:dyDescent="0.25">
      <c r="B929" s="1">
        <v>1</v>
      </c>
      <c r="C929" t="s">
        <v>238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295</v>
      </c>
      <c r="D931">
        <f t="shared" si="14"/>
        <v>11</v>
      </c>
    </row>
    <row r="932" spans="1:4" x14ac:dyDescent="0.25">
      <c r="D932" t="str">
        <f t="shared" si="14"/>
        <v/>
      </c>
    </row>
    <row r="933" spans="1:4" x14ac:dyDescent="0.25">
      <c r="B933" s="1">
        <v>1</v>
      </c>
      <c r="C933" t="s">
        <v>14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296</v>
      </c>
      <c r="D935">
        <f t="shared" si="14"/>
        <v>139</v>
      </c>
    </row>
    <row r="936" spans="1:4" x14ac:dyDescent="0.25">
      <c r="D936" t="str">
        <f t="shared" si="14"/>
        <v/>
      </c>
    </row>
    <row r="937" spans="1:4" x14ac:dyDescent="0.25">
      <c r="B937" s="1">
        <v>1</v>
      </c>
      <c r="C937" t="s">
        <v>14</v>
      </c>
      <c r="D937" t="str">
        <f t="shared" si="14"/>
        <v/>
      </c>
    </row>
    <row r="938" spans="1:4" x14ac:dyDescent="0.25">
      <c r="D938" t="str">
        <f t="shared" si="14"/>
        <v/>
      </c>
    </row>
    <row r="939" spans="1:4" x14ac:dyDescent="0.25">
      <c r="A939" t="s">
        <v>297</v>
      </c>
      <c r="D939">
        <f t="shared" si="14"/>
        <v>43</v>
      </c>
    </row>
    <row r="940" spans="1:4" x14ac:dyDescent="0.25">
      <c r="D940" t="str">
        <f t="shared" si="14"/>
        <v/>
      </c>
    </row>
    <row r="941" spans="1:4" x14ac:dyDescent="0.25">
      <c r="B941" s="1">
        <v>1</v>
      </c>
      <c r="C941" t="s">
        <v>14</v>
      </c>
      <c r="D941" t="str">
        <f t="shared" si="14"/>
        <v/>
      </c>
    </row>
    <row r="942" spans="1:4" x14ac:dyDescent="0.25">
      <c r="D942" t="str">
        <f t="shared" si="14"/>
        <v/>
      </c>
    </row>
    <row r="943" spans="1:4" x14ac:dyDescent="0.25">
      <c r="A943" t="s">
        <v>298</v>
      </c>
      <c r="D943">
        <f t="shared" si="14"/>
        <v>3</v>
      </c>
    </row>
    <row r="944" spans="1:4" x14ac:dyDescent="0.25">
      <c r="D944" t="str">
        <f t="shared" si="14"/>
        <v/>
      </c>
    </row>
    <row r="945" spans="1:4" x14ac:dyDescent="0.25">
      <c r="B945" s="1">
        <v>1</v>
      </c>
      <c r="C945" t="s">
        <v>14</v>
      </c>
      <c r="D945" t="str">
        <f t="shared" si="14"/>
        <v/>
      </c>
    </row>
    <row r="946" spans="1:4" x14ac:dyDescent="0.25">
      <c r="D946" t="str">
        <f t="shared" si="14"/>
        <v/>
      </c>
    </row>
    <row r="947" spans="1:4" x14ac:dyDescent="0.25">
      <c r="A947" t="s">
        <v>299</v>
      </c>
      <c r="D947">
        <f t="shared" si="14"/>
        <v>9</v>
      </c>
    </row>
    <row r="948" spans="1:4" x14ac:dyDescent="0.25">
      <c r="D948" t="str">
        <f t="shared" si="14"/>
        <v/>
      </c>
    </row>
    <row r="949" spans="1:4" x14ac:dyDescent="0.25">
      <c r="B949" s="1">
        <v>1</v>
      </c>
      <c r="C949" t="s">
        <v>14</v>
      </c>
      <c r="D949" t="str">
        <f t="shared" si="14"/>
        <v/>
      </c>
    </row>
    <row r="950" spans="1:4" x14ac:dyDescent="0.25">
      <c r="A950" t="s">
        <v>6</v>
      </c>
      <c r="B950" t="s">
        <v>300</v>
      </c>
      <c r="C950" t="s">
        <v>301</v>
      </c>
      <c r="D950" t="str">
        <f t="shared" si="14"/>
        <v/>
      </c>
    </row>
    <row r="951" spans="1:4" x14ac:dyDescent="0.25">
      <c r="A951" t="s">
        <v>302</v>
      </c>
      <c r="D951">
        <f t="shared" si="14"/>
        <v>67</v>
      </c>
    </row>
    <row r="952" spans="1:4" x14ac:dyDescent="0.25">
      <c r="D952" t="str">
        <f t="shared" si="14"/>
        <v/>
      </c>
    </row>
    <row r="953" spans="1:4" x14ac:dyDescent="0.25">
      <c r="B953" s="1">
        <v>1</v>
      </c>
      <c r="C953" t="s">
        <v>161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303</v>
      </c>
      <c r="D955">
        <f t="shared" si="14"/>
        <v>55</v>
      </c>
    </row>
    <row r="956" spans="1:4" x14ac:dyDescent="0.25">
      <c r="D956" t="str">
        <f t="shared" si="14"/>
        <v/>
      </c>
    </row>
    <row r="957" spans="1:4" x14ac:dyDescent="0.25">
      <c r="B957" s="1">
        <v>1</v>
      </c>
      <c r="C957" t="s">
        <v>256</v>
      </c>
      <c r="D957" t="str">
        <f t="shared" si="14"/>
        <v/>
      </c>
    </row>
    <row r="958" spans="1:4" x14ac:dyDescent="0.25">
      <c r="D958" t="str">
        <f t="shared" si="14"/>
        <v/>
      </c>
    </row>
    <row r="959" spans="1:4" x14ac:dyDescent="0.25">
      <c r="A959" t="s">
        <v>304</v>
      </c>
      <c r="D959">
        <f t="shared" si="14"/>
        <v>67</v>
      </c>
    </row>
    <row r="960" spans="1:4" x14ac:dyDescent="0.25">
      <c r="D960" t="str">
        <f t="shared" si="14"/>
        <v/>
      </c>
    </row>
    <row r="961" spans="1:4" x14ac:dyDescent="0.25">
      <c r="B961" s="1">
        <v>1</v>
      </c>
      <c r="C961" t="s">
        <v>161</v>
      </c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305</v>
      </c>
      <c r="D963">
        <f t="shared" ref="D963:D1026" si="15">IFERROR(HLOOKUP($A963,$E$2:$LD$3,2,FALSE),"")</f>
        <v>55</v>
      </c>
    </row>
    <row r="964" spans="1:4" x14ac:dyDescent="0.25">
      <c r="D964" t="str">
        <f t="shared" si="15"/>
        <v/>
      </c>
    </row>
    <row r="965" spans="1:4" x14ac:dyDescent="0.25">
      <c r="B965" s="1">
        <v>1</v>
      </c>
      <c r="C965" t="s">
        <v>256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306</v>
      </c>
      <c r="D967">
        <f t="shared" si="15"/>
        <v>2</v>
      </c>
    </row>
    <row r="968" spans="1:4" x14ac:dyDescent="0.25">
      <c r="D968" t="str">
        <f t="shared" si="15"/>
        <v/>
      </c>
    </row>
    <row r="969" spans="1:4" x14ac:dyDescent="0.25">
      <c r="B969" s="1">
        <v>1</v>
      </c>
      <c r="C969" t="s">
        <v>14</v>
      </c>
      <c r="D969" t="str">
        <f t="shared" si="15"/>
        <v/>
      </c>
    </row>
    <row r="970" spans="1:4" x14ac:dyDescent="0.25">
      <c r="A970" t="s">
        <v>6</v>
      </c>
      <c r="B970" t="s">
        <v>300</v>
      </c>
      <c r="C970" t="s">
        <v>307</v>
      </c>
      <c r="D970" t="str">
        <f t="shared" si="15"/>
        <v/>
      </c>
    </row>
    <row r="971" spans="1:4" x14ac:dyDescent="0.25">
      <c r="A971" t="s">
        <v>308</v>
      </c>
      <c r="D971">
        <f t="shared" si="15"/>
        <v>774</v>
      </c>
    </row>
    <row r="972" spans="1:4" x14ac:dyDescent="0.25">
      <c r="D972" t="str">
        <f t="shared" si="15"/>
        <v/>
      </c>
    </row>
    <row r="973" spans="1:4" x14ac:dyDescent="0.25">
      <c r="B973" s="1">
        <v>0.5</v>
      </c>
      <c r="C973" t="s">
        <v>10</v>
      </c>
      <c r="D973" t="str">
        <f t="shared" si="15"/>
        <v/>
      </c>
    </row>
    <row r="974" spans="1:4" x14ac:dyDescent="0.25">
      <c r="B974" s="1">
        <v>0.5</v>
      </c>
      <c r="C974" t="s">
        <v>254</v>
      </c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309</v>
      </c>
      <c r="D976">
        <f t="shared" si="15"/>
        <v>24</v>
      </c>
    </row>
    <row r="977" spans="1:4" x14ac:dyDescent="0.25">
      <c r="D977" t="str">
        <f t="shared" si="15"/>
        <v/>
      </c>
    </row>
    <row r="978" spans="1:4" x14ac:dyDescent="0.25">
      <c r="B978" s="1">
        <v>0.11</v>
      </c>
      <c r="C978" t="s">
        <v>310</v>
      </c>
      <c r="D978" t="str">
        <f t="shared" si="15"/>
        <v/>
      </c>
    </row>
    <row r="979" spans="1:4" x14ac:dyDescent="0.25">
      <c r="B979" s="1">
        <v>6.0999999999999999E-2</v>
      </c>
      <c r="C979" t="s">
        <v>81</v>
      </c>
      <c r="D979" t="str">
        <f t="shared" si="15"/>
        <v/>
      </c>
    </row>
    <row r="980" spans="1:4" x14ac:dyDescent="0.25">
      <c r="B980" s="1">
        <v>0.21099999999999999</v>
      </c>
      <c r="C980" t="s">
        <v>45</v>
      </c>
      <c r="D980" t="str">
        <f t="shared" si="15"/>
        <v/>
      </c>
    </row>
    <row r="981" spans="1:4" x14ac:dyDescent="0.25">
      <c r="B981" s="1">
        <v>0.21099999999999999</v>
      </c>
      <c r="C981" t="s">
        <v>38</v>
      </c>
      <c r="D981" t="str">
        <f t="shared" si="15"/>
        <v/>
      </c>
    </row>
    <row r="982" spans="1:4" x14ac:dyDescent="0.25">
      <c r="B982" s="1">
        <v>4.2999999999999997E-2</v>
      </c>
      <c r="C982" t="s">
        <v>311</v>
      </c>
      <c r="D982" t="str">
        <f t="shared" si="15"/>
        <v/>
      </c>
    </row>
    <row r="983" spans="1:4" x14ac:dyDescent="0.25">
      <c r="B983" s="1">
        <v>0.36</v>
      </c>
      <c r="C983" t="s">
        <v>36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312</v>
      </c>
      <c r="D985">
        <f t="shared" si="15"/>
        <v>20</v>
      </c>
    </row>
    <row r="986" spans="1:4" x14ac:dyDescent="0.25">
      <c r="D986" t="str">
        <f t="shared" si="15"/>
        <v/>
      </c>
    </row>
    <row r="987" spans="1:4" x14ac:dyDescent="0.25">
      <c r="B987" s="1">
        <v>1</v>
      </c>
      <c r="C987" t="s">
        <v>38</v>
      </c>
      <c r="D987" t="str">
        <f t="shared" si="15"/>
        <v/>
      </c>
    </row>
    <row r="988" spans="1:4" x14ac:dyDescent="0.25">
      <c r="D988" t="str">
        <f t="shared" si="15"/>
        <v/>
      </c>
    </row>
    <row r="989" spans="1:4" x14ac:dyDescent="0.25">
      <c r="A989" t="s">
        <v>313</v>
      </c>
      <c r="D989">
        <f t="shared" si="15"/>
        <v>4</v>
      </c>
    </row>
    <row r="990" spans="1:4" x14ac:dyDescent="0.25">
      <c r="D990" t="str">
        <f t="shared" si="15"/>
        <v/>
      </c>
    </row>
    <row r="991" spans="1:4" x14ac:dyDescent="0.25">
      <c r="B991" s="1">
        <v>1</v>
      </c>
      <c r="C991" t="s">
        <v>36</v>
      </c>
      <c r="D991" t="str">
        <f t="shared" si="15"/>
        <v/>
      </c>
    </row>
    <row r="992" spans="1:4" x14ac:dyDescent="0.25">
      <c r="A992" t="s">
        <v>6</v>
      </c>
      <c r="B992" t="s">
        <v>314</v>
      </c>
      <c r="C992" t="s">
        <v>315</v>
      </c>
      <c r="D992" t="str">
        <f t="shared" si="15"/>
        <v/>
      </c>
    </row>
    <row r="993" spans="1:4" x14ac:dyDescent="0.25">
      <c r="A993" t="s">
        <v>316</v>
      </c>
      <c r="D993">
        <f t="shared" si="15"/>
        <v>2</v>
      </c>
    </row>
    <row r="994" spans="1:4" x14ac:dyDescent="0.25">
      <c r="D994" t="str">
        <f t="shared" si="15"/>
        <v/>
      </c>
    </row>
    <row r="995" spans="1:4" x14ac:dyDescent="0.25">
      <c r="B995" s="1">
        <v>1</v>
      </c>
      <c r="C995" t="s">
        <v>14</v>
      </c>
      <c r="D995" t="str">
        <f t="shared" si="15"/>
        <v/>
      </c>
    </row>
    <row r="996" spans="1:4" x14ac:dyDescent="0.25">
      <c r="A996" t="s">
        <v>6</v>
      </c>
      <c r="B996" t="s">
        <v>317</v>
      </c>
      <c r="C996" t="s">
        <v>318</v>
      </c>
      <c r="D996" t="str">
        <f t="shared" si="15"/>
        <v/>
      </c>
    </row>
    <row r="997" spans="1:4" x14ac:dyDescent="0.25">
      <c r="A997" t="s">
        <v>319</v>
      </c>
      <c r="D997">
        <f t="shared" si="15"/>
        <v>6</v>
      </c>
    </row>
    <row r="998" spans="1:4" x14ac:dyDescent="0.25">
      <c r="D998" t="str">
        <f t="shared" si="15"/>
        <v/>
      </c>
    </row>
    <row r="999" spans="1:4" x14ac:dyDescent="0.25">
      <c r="B999" s="1">
        <v>1</v>
      </c>
      <c r="C999" t="s">
        <v>30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320</v>
      </c>
      <c r="D1001">
        <f t="shared" si="15"/>
        <v>32</v>
      </c>
    </row>
    <row r="1002" spans="1:4" x14ac:dyDescent="0.25">
      <c r="D1002" t="str">
        <f t="shared" si="15"/>
        <v/>
      </c>
    </row>
    <row r="1003" spans="1:4" x14ac:dyDescent="0.25">
      <c r="B1003" s="1">
        <v>1</v>
      </c>
      <c r="C1003" t="s">
        <v>65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321</v>
      </c>
      <c r="D1005">
        <f t="shared" si="15"/>
        <v>29</v>
      </c>
    </row>
    <row r="1006" spans="1:4" x14ac:dyDescent="0.25">
      <c r="D1006" t="str">
        <f t="shared" si="15"/>
        <v/>
      </c>
    </row>
    <row r="1007" spans="1:4" x14ac:dyDescent="0.25">
      <c r="B1007" s="1">
        <v>0.08</v>
      </c>
      <c r="C1007" t="s">
        <v>161</v>
      </c>
      <c r="D1007" t="str">
        <f t="shared" si="15"/>
        <v/>
      </c>
    </row>
    <row r="1008" spans="1:4" x14ac:dyDescent="0.25">
      <c r="B1008" s="1">
        <v>0.91900000000000004</v>
      </c>
      <c r="C1008" t="s">
        <v>117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322</v>
      </c>
      <c r="D1010">
        <f t="shared" si="15"/>
        <v>352</v>
      </c>
    </row>
    <row r="1011" spans="1:4" x14ac:dyDescent="0.25">
      <c r="D1011" t="str">
        <f t="shared" si="15"/>
        <v/>
      </c>
    </row>
    <row r="1012" spans="1:4" x14ac:dyDescent="0.25">
      <c r="B1012" s="1">
        <v>2E-3</v>
      </c>
      <c r="C1012" t="s">
        <v>20</v>
      </c>
      <c r="D1012" t="str">
        <f t="shared" si="15"/>
        <v/>
      </c>
    </row>
    <row r="1013" spans="1:4" x14ac:dyDescent="0.25">
      <c r="B1013" s="1">
        <v>0.997</v>
      </c>
      <c r="C1013" t="s">
        <v>323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324</v>
      </c>
      <c r="D1015">
        <f t="shared" si="15"/>
        <v>7</v>
      </c>
    </row>
    <row r="1016" spans="1:4" x14ac:dyDescent="0.25">
      <c r="D1016" t="str">
        <f t="shared" si="15"/>
        <v/>
      </c>
    </row>
    <row r="1017" spans="1:4" x14ac:dyDescent="0.25">
      <c r="B1017" s="1">
        <v>1</v>
      </c>
      <c r="C1017" t="s">
        <v>80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325</v>
      </c>
      <c r="D1019">
        <f t="shared" si="15"/>
        <v>1</v>
      </c>
    </row>
    <row r="1020" spans="1:4" x14ac:dyDescent="0.25">
      <c r="D1020" t="str">
        <f t="shared" si="15"/>
        <v/>
      </c>
    </row>
    <row r="1021" spans="1:4" x14ac:dyDescent="0.25">
      <c r="B1021" s="1">
        <v>1</v>
      </c>
      <c r="C1021" t="s">
        <v>117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326</v>
      </c>
      <c r="D1023">
        <f t="shared" si="15"/>
        <v>4</v>
      </c>
    </row>
    <row r="1024" spans="1:4" x14ac:dyDescent="0.25">
      <c r="D1024" t="str">
        <f t="shared" si="15"/>
        <v/>
      </c>
    </row>
    <row r="1025" spans="1:4" x14ac:dyDescent="0.25">
      <c r="B1025" s="1">
        <v>1</v>
      </c>
      <c r="C1025" t="s">
        <v>327</v>
      </c>
      <c r="D1025" t="str">
        <f t="shared" si="15"/>
        <v/>
      </c>
    </row>
    <row r="1026" spans="1:4" x14ac:dyDescent="0.25">
      <c r="D1026" t="str">
        <f t="shared" si="15"/>
        <v/>
      </c>
    </row>
    <row r="1027" spans="1:4" x14ac:dyDescent="0.25">
      <c r="A1027" t="s">
        <v>328</v>
      </c>
      <c r="D1027">
        <f t="shared" ref="D1027:D1090" si="16">IFERROR(HLOOKUP($A1027,$E$2:$LD$3,2,FALSE),"")</f>
        <v>10</v>
      </c>
    </row>
    <row r="1028" spans="1:4" x14ac:dyDescent="0.25">
      <c r="D1028" t="str">
        <f t="shared" si="16"/>
        <v/>
      </c>
    </row>
    <row r="1029" spans="1:4" x14ac:dyDescent="0.25">
      <c r="B1029" s="1">
        <v>1</v>
      </c>
      <c r="C1029" t="s">
        <v>30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329</v>
      </c>
      <c r="D1031">
        <f t="shared" si="16"/>
        <v>22</v>
      </c>
    </row>
    <row r="1032" spans="1:4" x14ac:dyDescent="0.25">
      <c r="D1032" t="str">
        <f t="shared" si="16"/>
        <v/>
      </c>
    </row>
    <row r="1033" spans="1:4" x14ac:dyDescent="0.25">
      <c r="B1033" s="1">
        <v>1</v>
      </c>
      <c r="C1033" t="s">
        <v>117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330</v>
      </c>
      <c r="D1035">
        <f t="shared" si="16"/>
        <v>762</v>
      </c>
    </row>
    <row r="1036" spans="1:4" x14ac:dyDescent="0.25">
      <c r="D1036" t="str">
        <f t="shared" si="16"/>
        <v/>
      </c>
    </row>
    <row r="1037" spans="1:4" x14ac:dyDescent="0.25">
      <c r="B1037" s="1">
        <v>0.502</v>
      </c>
      <c r="C1037" t="s">
        <v>30</v>
      </c>
      <c r="D1037" t="str">
        <f t="shared" si="16"/>
        <v/>
      </c>
    </row>
    <row r="1038" spans="1:4" x14ac:dyDescent="0.25">
      <c r="B1038" s="1">
        <v>0.497</v>
      </c>
      <c r="C1038" t="s">
        <v>84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331</v>
      </c>
      <c r="D1040">
        <f t="shared" si="16"/>
        <v>6</v>
      </c>
    </row>
    <row r="1041" spans="1:4" x14ac:dyDescent="0.25">
      <c r="D1041" t="str">
        <f t="shared" si="16"/>
        <v/>
      </c>
    </row>
    <row r="1042" spans="1:4" x14ac:dyDescent="0.25">
      <c r="B1042" s="1">
        <v>1</v>
      </c>
      <c r="C1042" t="s">
        <v>327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332</v>
      </c>
      <c r="D1044">
        <f t="shared" si="16"/>
        <v>752</v>
      </c>
    </row>
    <row r="1045" spans="1:4" x14ac:dyDescent="0.25">
      <c r="D1045" t="str">
        <f t="shared" si="16"/>
        <v/>
      </c>
    </row>
    <row r="1046" spans="1:4" x14ac:dyDescent="0.25">
      <c r="B1046" s="1">
        <v>3.0000000000000001E-3</v>
      </c>
      <c r="C1046" t="s">
        <v>20</v>
      </c>
      <c r="D1046" t="str">
        <f t="shared" si="16"/>
        <v/>
      </c>
    </row>
    <row r="1047" spans="1:4" x14ac:dyDescent="0.25">
      <c r="B1047" s="1">
        <v>0.996</v>
      </c>
      <c r="C1047" t="s">
        <v>30</v>
      </c>
      <c r="D1047" t="str">
        <f t="shared" si="16"/>
        <v/>
      </c>
    </row>
    <row r="1048" spans="1:4" x14ac:dyDescent="0.25">
      <c r="D1048" t="str">
        <f t="shared" si="16"/>
        <v/>
      </c>
    </row>
    <row r="1049" spans="1:4" x14ac:dyDescent="0.25">
      <c r="A1049" t="s">
        <v>333</v>
      </c>
      <c r="D1049">
        <f t="shared" si="16"/>
        <v>362</v>
      </c>
    </row>
    <row r="1050" spans="1:4" x14ac:dyDescent="0.25">
      <c r="D1050" t="str">
        <f t="shared" si="16"/>
        <v/>
      </c>
    </row>
    <row r="1051" spans="1:4" x14ac:dyDescent="0.25">
      <c r="B1051" s="1">
        <v>0.23699999999999999</v>
      </c>
      <c r="C1051" t="s">
        <v>10</v>
      </c>
      <c r="D1051" t="str">
        <f t="shared" si="16"/>
        <v/>
      </c>
    </row>
    <row r="1052" spans="1:4" x14ac:dyDescent="0.25">
      <c r="B1052" s="1">
        <v>2.5000000000000001E-2</v>
      </c>
      <c r="C1052" t="s">
        <v>80</v>
      </c>
      <c r="D1052" t="str">
        <f t="shared" si="16"/>
        <v/>
      </c>
    </row>
    <row r="1053" spans="1:4" x14ac:dyDescent="0.25">
      <c r="B1053" s="1">
        <v>0.627</v>
      </c>
      <c r="C1053" t="s">
        <v>165</v>
      </c>
      <c r="D1053" t="str">
        <f t="shared" si="16"/>
        <v/>
      </c>
    </row>
    <row r="1054" spans="1:4" x14ac:dyDescent="0.25">
      <c r="B1054" s="1">
        <v>0.11</v>
      </c>
      <c r="C1054" t="s">
        <v>14</v>
      </c>
      <c r="D1054" t="str">
        <f t="shared" si="16"/>
        <v/>
      </c>
    </row>
    <row r="1055" spans="1:4" x14ac:dyDescent="0.25">
      <c r="D1055" t="str">
        <f t="shared" si="16"/>
        <v/>
      </c>
    </row>
    <row r="1056" spans="1:4" x14ac:dyDescent="0.25">
      <c r="A1056" t="s">
        <v>334</v>
      </c>
      <c r="D1056">
        <f t="shared" si="16"/>
        <v>34</v>
      </c>
    </row>
    <row r="1057" spans="1:4" x14ac:dyDescent="0.25">
      <c r="D1057" t="str">
        <f t="shared" si="16"/>
        <v/>
      </c>
    </row>
    <row r="1058" spans="1:4" x14ac:dyDescent="0.25">
      <c r="B1058" s="1">
        <v>7.3999999999999996E-2</v>
      </c>
      <c r="C1058" t="s">
        <v>20</v>
      </c>
      <c r="D1058" t="str">
        <f t="shared" si="16"/>
        <v/>
      </c>
    </row>
    <row r="1059" spans="1:4" x14ac:dyDescent="0.25">
      <c r="B1059" s="1">
        <v>0.26500000000000001</v>
      </c>
      <c r="C1059" t="s">
        <v>335</v>
      </c>
      <c r="D1059" t="str">
        <f t="shared" si="16"/>
        <v/>
      </c>
    </row>
    <row r="1060" spans="1:4" x14ac:dyDescent="0.25">
      <c r="B1060" s="1">
        <v>0.66</v>
      </c>
      <c r="C1060" t="s">
        <v>327</v>
      </c>
      <c r="D1060" t="str">
        <f t="shared" si="16"/>
        <v/>
      </c>
    </row>
    <row r="1061" spans="1:4" x14ac:dyDescent="0.25">
      <c r="D1061" t="str">
        <f t="shared" si="16"/>
        <v/>
      </c>
    </row>
    <row r="1062" spans="1:4" x14ac:dyDescent="0.25">
      <c r="A1062" t="s">
        <v>336</v>
      </c>
      <c r="D1062">
        <f t="shared" si="16"/>
        <v>203</v>
      </c>
    </row>
    <row r="1063" spans="1:4" x14ac:dyDescent="0.25">
      <c r="D1063" t="str">
        <f t="shared" si="16"/>
        <v/>
      </c>
    </row>
    <row r="1064" spans="1:4" x14ac:dyDescent="0.25">
      <c r="B1064" s="1">
        <v>0.95699999999999996</v>
      </c>
      <c r="C1064" t="s">
        <v>10</v>
      </c>
      <c r="D1064" t="str">
        <f t="shared" si="16"/>
        <v/>
      </c>
    </row>
    <row r="1065" spans="1:4" x14ac:dyDescent="0.25">
      <c r="B1065" s="1">
        <v>0.01</v>
      </c>
      <c r="C1065" t="s">
        <v>337</v>
      </c>
      <c r="D1065" t="str">
        <f t="shared" si="16"/>
        <v/>
      </c>
    </row>
    <row r="1066" spans="1:4" x14ac:dyDescent="0.25">
      <c r="B1066" s="1">
        <v>3.2000000000000001E-2</v>
      </c>
      <c r="C1066" t="s">
        <v>14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338</v>
      </c>
      <c r="D1068">
        <f t="shared" si="16"/>
        <v>14</v>
      </c>
    </row>
    <row r="1069" spans="1:4" x14ac:dyDescent="0.25">
      <c r="D1069" t="str">
        <f t="shared" si="16"/>
        <v/>
      </c>
    </row>
    <row r="1070" spans="1:4" x14ac:dyDescent="0.25">
      <c r="B1070" s="1">
        <v>1</v>
      </c>
      <c r="C1070" t="s">
        <v>84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339</v>
      </c>
      <c r="D1072">
        <f t="shared" si="16"/>
        <v>76</v>
      </c>
    </row>
    <row r="1073" spans="1:4" x14ac:dyDescent="0.25">
      <c r="D1073" t="str">
        <f t="shared" si="16"/>
        <v/>
      </c>
    </row>
    <row r="1074" spans="1:4" x14ac:dyDescent="0.25">
      <c r="B1074" s="1">
        <v>0.83</v>
      </c>
      <c r="C1074" t="s">
        <v>10</v>
      </c>
      <c r="D1074" t="str">
        <f t="shared" si="16"/>
        <v/>
      </c>
    </row>
    <row r="1075" spans="1:4" x14ac:dyDescent="0.25">
      <c r="B1075" s="1">
        <v>0.16900000000000001</v>
      </c>
      <c r="C1075" t="s">
        <v>26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340</v>
      </c>
      <c r="D1077">
        <f t="shared" si="16"/>
        <v>19437</v>
      </c>
    </row>
    <row r="1078" spans="1:4" x14ac:dyDescent="0.25">
      <c r="D1078" t="str">
        <f t="shared" si="16"/>
        <v/>
      </c>
    </row>
    <row r="1079" spans="1:4" x14ac:dyDescent="0.25">
      <c r="B1079" s="1">
        <v>0</v>
      </c>
      <c r="C1079" t="s">
        <v>20</v>
      </c>
      <c r="D1079" t="str">
        <f t="shared" si="16"/>
        <v/>
      </c>
    </row>
    <row r="1080" spans="1:4" x14ac:dyDescent="0.25">
      <c r="B1080" s="1">
        <v>0.999</v>
      </c>
      <c r="C1080" t="s">
        <v>25</v>
      </c>
      <c r="D1080" t="str">
        <f t="shared" si="16"/>
        <v/>
      </c>
    </row>
    <row r="1081" spans="1:4" x14ac:dyDescent="0.25">
      <c r="D1081" t="str">
        <f t="shared" si="16"/>
        <v/>
      </c>
    </row>
    <row r="1082" spans="1:4" x14ac:dyDescent="0.25">
      <c r="A1082" t="s">
        <v>341</v>
      </c>
      <c r="D1082">
        <f t="shared" si="16"/>
        <v>128</v>
      </c>
    </row>
    <row r="1083" spans="1:4" x14ac:dyDescent="0.25">
      <c r="D1083" t="str">
        <f t="shared" si="16"/>
        <v/>
      </c>
    </row>
    <row r="1084" spans="1:4" x14ac:dyDescent="0.25">
      <c r="B1084" s="1">
        <v>0.42099999999999999</v>
      </c>
      <c r="C1084" t="s">
        <v>84</v>
      </c>
      <c r="D1084" t="str">
        <f t="shared" si="16"/>
        <v/>
      </c>
    </row>
    <row r="1085" spans="1:4" x14ac:dyDescent="0.25">
      <c r="B1085" s="1">
        <v>0.57799999999999996</v>
      </c>
      <c r="C1085" t="s">
        <v>25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342</v>
      </c>
      <c r="D1087">
        <f t="shared" si="16"/>
        <v>6</v>
      </c>
    </row>
    <row r="1088" spans="1:4" x14ac:dyDescent="0.25">
      <c r="D1088" t="str">
        <f t="shared" si="16"/>
        <v/>
      </c>
    </row>
    <row r="1089" spans="1:4" x14ac:dyDescent="0.25">
      <c r="B1089" s="1">
        <v>1</v>
      </c>
      <c r="C1089" t="s">
        <v>20</v>
      </c>
      <c r="D1089" t="str">
        <f t="shared" si="16"/>
        <v/>
      </c>
    </row>
    <row r="1090" spans="1:4" x14ac:dyDescent="0.25">
      <c r="A1090" t="s">
        <v>6</v>
      </c>
      <c r="B1090" t="s">
        <v>343</v>
      </c>
      <c r="C1090" t="s">
        <v>344</v>
      </c>
      <c r="D1090" t="str">
        <f t="shared" si="16"/>
        <v/>
      </c>
    </row>
    <row r="1091" spans="1:4" x14ac:dyDescent="0.25">
      <c r="A1091" t="s">
        <v>345</v>
      </c>
      <c r="D1091">
        <f t="shared" ref="D1091:D1154" si="17">IFERROR(HLOOKUP($A1091,$E$2:$LD$3,2,FALSE),"")</f>
        <v>8</v>
      </c>
    </row>
    <row r="1092" spans="1:4" x14ac:dyDescent="0.25">
      <c r="D1092" t="str">
        <f t="shared" si="17"/>
        <v/>
      </c>
    </row>
    <row r="1093" spans="1:4" x14ac:dyDescent="0.25">
      <c r="B1093" s="1">
        <v>0.42699999999999999</v>
      </c>
      <c r="C1093" t="s">
        <v>36</v>
      </c>
      <c r="D1093" t="str">
        <f t="shared" si="17"/>
        <v/>
      </c>
    </row>
    <row r="1094" spans="1:4" x14ac:dyDescent="0.25">
      <c r="B1094" s="1">
        <v>0.57199999999999995</v>
      </c>
      <c r="C1094" t="s">
        <v>117</v>
      </c>
      <c r="D1094" t="str">
        <f t="shared" si="17"/>
        <v/>
      </c>
    </row>
    <row r="1095" spans="1:4" x14ac:dyDescent="0.25">
      <c r="A1095" t="s">
        <v>6</v>
      </c>
      <c r="B1095" t="s">
        <v>346</v>
      </c>
      <c r="C1095" t="s">
        <v>347</v>
      </c>
      <c r="D1095" t="str">
        <f t="shared" si="17"/>
        <v/>
      </c>
    </row>
    <row r="1096" spans="1:4" x14ac:dyDescent="0.25">
      <c r="A1096" t="s">
        <v>348</v>
      </c>
      <c r="D1096">
        <f t="shared" si="17"/>
        <v>5</v>
      </c>
    </row>
    <row r="1097" spans="1:4" x14ac:dyDescent="0.25">
      <c r="D1097" t="str">
        <f t="shared" si="17"/>
        <v/>
      </c>
    </row>
    <row r="1098" spans="1:4" x14ac:dyDescent="0.25">
      <c r="B1098" s="1">
        <v>1</v>
      </c>
      <c r="C1098" t="s">
        <v>38</v>
      </c>
      <c r="D1098" t="str">
        <f t="shared" si="17"/>
        <v/>
      </c>
    </row>
    <row r="1099" spans="1:4" x14ac:dyDescent="0.25">
      <c r="A1099" t="s">
        <v>6</v>
      </c>
      <c r="B1099" t="s">
        <v>349</v>
      </c>
      <c r="C1099" t="s">
        <v>350</v>
      </c>
      <c r="D1099" t="str">
        <f t="shared" si="17"/>
        <v/>
      </c>
    </row>
    <row r="1100" spans="1:4" x14ac:dyDescent="0.25">
      <c r="A1100" t="s">
        <v>351</v>
      </c>
      <c r="D1100">
        <f t="shared" si="17"/>
        <v>6</v>
      </c>
    </row>
    <row r="1101" spans="1:4" x14ac:dyDescent="0.25">
      <c r="D1101" t="str">
        <f t="shared" si="17"/>
        <v/>
      </c>
    </row>
    <row r="1102" spans="1:4" x14ac:dyDescent="0.25">
      <c r="B1102" s="1">
        <v>1</v>
      </c>
      <c r="C1102" t="s">
        <v>20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352</v>
      </c>
      <c r="D1104">
        <f t="shared" si="17"/>
        <v>12</v>
      </c>
    </row>
    <row r="1105" spans="1:4" x14ac:dyDescent="0.25">
      <c r="D1105" t="str">
        <f t="shared" si="17"/>
        <v/>
      </c>
    </row>
    <row r="1106" spans="1:4" x14ac:dyDescent="0.25">
      <c r="B1106" s="1">
        <v>0.88800000000000001</v>
      </c>
      <c r="C1106" t="s">
        <v>10</v>
      </c>
      <c r="D1106" t="str">
        <f t="shared" si="17"/>
        <v/>
      </c>
    </row>
    <row r="1107" spans="1:4" x14ac:dyDescent="0.25">
      <c r="B1107" s="1">
        <v>0.111</v>
      </c>
      <c r="C1107" t="s">
        <v>14</v>
      </c>
      <c r="D1107" t="str">
        <f t="shared" si="17"/>
        <v/>
      </c>
    </row>
    <row r="1108" spans="1:4" x14ac:dyDescent="0.25">
      <c r="D1108" t="str">
        <f t="shared" si="17"/>
        <v/>
      </c>
    </row>
    <row r="1109" spans="1:4" x14ac:dyDescent="0.25">
      <c r="A1109" t="s">
        <v>353</v>
      </c>
      <c r="D1109">
        <f t="shared" si="17"/>
        <v>7</v>
      </c>
    </row>
    <row r="1110" spans="1:4" x14ac:dyDescent="0.25">
      <c r="D1110" t="str">
        <f t="shared" si="17"/>
        <v/>
      </c>
    </row>
    <row r="1111" spans="1:4" x14ac:dyDescent="0.25">
      <c r="B1111" s="1">
        <v>0.79800000000000004</v>
      </c>
      <c r="C1111" t="s">
        <v>20</v>
      </c>
      <c r="D1111" t="str">
        <f t="shared" si="17"/>
        <v/>
      </c>
    </row>
    <row r="1112" spans="1:4" x14ac:dyDescent="0.25">
      <c r="D1112" t="str">
        <f t="shared" si="17"/>
        <v/>
      </c>
    </row>
    <row r="1113" spans="1:4" x14ac:dyDescent="0.25">
      <c r="A1113" t="s">
        <v>354</v>
      </c>
      <c r="D1113">
        <f t="shared" si="17"/>
        <v>31731</v>
      </c>
    </row>
    <row r="1114" spans="1:4" x14ac:dyDescent="0.25">
      <c r="D1114" t="str">
        <f t="shared" si="17"/>
        <v/>
      </c>
    </row>
    <row r="1115" spans="1:4" x14ac:dyDescent="0.25">
      <c r="B1115" s="1">
        <v>0</v>
      </c>
      <c r="C1115" t="s">
        <v>355</v>
      </c>
      <c r="D1115" t="str">
        <f t="shared" si="17"/>
        <v/>
      </c>
    </row>
    <row r="1116" spans="1:4" x14ac:dyDescent="0.25">
      <c r="B1116" s="1">
        <v>0.999</v>
      </c>
      <c r="C1116" t="s">
        <v>25</v>
      </c>
      <c r="D1116" t="str">
        <f t="shared" si="17"/>
        <v/>
      </c>
    </row>
    <row r="1117" spans="1:4" x14ac:dyDescent="0.25">
      <c r="D1117" t="str">
        <f t="shared" si="17"/>
        <v/>
      </c>
    </row>
    <row r="1118" spans="1:4" x14ac:dyDescent="0.25">
      <c r="A1118" t="s">
        <v>356</v>
      </c>
      <c r="D1118">
        <f t="shared" si="17"/>
        <v>571</v>
      </c>
    </row>
    <row r="1119" spans="1:4" x14ac:dyDescent="0.25">
      <c r="D1119" t="str">
        <f t="shared" si="17"/>
        <v/>
      </c>
    </row>
    <row r="1120" spans="1:4" x14ac:dyDescent="0.25">
      <c r="B1120" s="1">
        <v>8.7999999999999995E-2</v>
      </c>
      <c r="C1120" t="s">
        <v>20</v>
      </c>
      <c r="D1120" t="str">
        <f t="shared" si="17"/>
        <v/>
      </c>
    </row>
    <row r="1121" spans="1:4" x14ac:dyDescent="0.25">
      <c r="B1121" s="1">
        <v>6.0999999999999999E-2</v>
      </c>
      <c r="C1121" t="s">
        <v>10</v>
      </c>
      <c r="D1121" t="str">
        <f t="shared" si="17"/>
        <v/>
      </c>
    </row>
    <row r="1122" spans="1:4" x14ac:dyDescent="0.25">
      <c r="B1122" s="1">
        <v>0.41099999999999998</v>
      </c>
      <c r="C1122" t="s">
        <v>276</v>
      </c>
      <c r="D1122" t="str">
        <f t="shared" si="17"/>
        <v/>
      </c>
    </row>
    <row r="1123" spans="1:4" x14ac:dyDescent="0.25">
      <c r="B1123" s="1">
        <v>0.02</v>
      </c>
      <c r="C1123" t="s">
        <v>357</v>
      </c>
      <c r="D1123" t="str">
        <f t="shared" si="17"/>
        <v/>
      </c>
    </row>
    <row r="1124" spans="1:4" x14ac:dyDescent="0.25">
      <c r="B1124" s="1">
        <v>0.41699999999999998</v>
      </c>
      <c r="C1124" t="s">
        <v>14</v>
      </c>
      <c r="D1124" t="str">
        <f t="shared" si="17"/>
        <v/>
      </c>
    </row>
    <row r="1125" spans="1:4" x14ac:dyDescent="0.25">
      <c r="D1125" t="str">
        <f t="shared" si="17"/>
        <v/>
      </c>
    </row>
    <row r="1126" spans="1:4" x14ac:dyDescent="0.25">
      <c r="A1126" t="s">
        <v>358</v>
      </c>
      <c r="D1126">
        <f t="shared" si="17"/>
        <v>168</v>
      </c>
    </row>
    <row r="1127" spans="1:4" x14ac:dyDescent="0.25">
      <c r="D1127" t="str">
        <f t="shared" si="17"/>
        <v/>
      </c>
    </row>
    <row r="1128" spans="1:4" x14ac:dyDescent="0.25">
      <c r="B1128" s="1">
        <v>0.76800000000000002</v>
      </c>
      <c r="C1128" t="s">
        <v>80</v>
      </c>
      <c r="D1128" t="str">
        <f t="shared" si="17"/>
        <v/>
      </c>
    </row>
    <row r="1129" spans="1:4" x14ac:dyDescent="0.25">
      <c r="B1129" s="1">
        <v>0.219</v>
      </c>
      <c r="C1129" t="s">
        <v>165</v>
      </c>
      <c r="D1129" t="str">
        <f t="shared" si="17"/>
        <v/>
      </c>
    </row>
    <row r="1130" spans="1:4" x14ac:dyDescent="0.25">
      <c r="B1130" s="1">
        <v>1.2E-2</v>
      </c>
      <c r="C1130" t="s">
        <v>14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359</v>
      </c>
      <c r="D1132">
        <f t="shared" si="17"/>
        <v>12</v>
      </c>
    </row>
    <row r="1133" spans="1:4" x14ac:dyDescent="0.25">
      <c r="D1133" t="str">
        <f t="shared" si="17"/>
        <v/>
      </c>
    </row>
    <row r="1134" spans="1:4" x14ac:dyDescent="0.25">
      <c r="B1134" s="1">
        <v>0.75900000000000001</v>
      </c>
      <c r="C1134" t="s">
        <v>10</v>
      </c>
      <c r="D1134" t="str">
        <f t="shared" si="17"/>
        <v/>
      </c>
    </row>
    <row r="1135" spans="1:4" x14ac:dyDescent="0.25">
      <c r="B1135" s="1">
        <v>0.24</v>
      </c>
      <c r="C1135" t="s">
        <v>32</v>
      </c>
      <c r="D1135" t="str">
        <f t="shared" si="17"/>
        <v/>
      </c>
    </row>
    <row r="1136" spans="1:4" x14ac:dyDescent="0.25">
      <c r="D1136" t="str">
        <f t="shared" si="17"/>
        <v/>
      </c>
    </row>
    <row r="1137" spans="1:4" x14ac:dyDescent="0.25">
      <c r="A1137" t="s">
        <v>360</v>
      </c>
      <c r="D1137">
        <f t="shared" si="17"/>
        <v>4</v>
      </c>
    </row>
    <row r="1138" spans="1:4" x14ac:dyDescent="0.25">
      <c r="D1138" t="str">
        <f t="shared" si="17"/>
        <v/>
      </c>
    </row>
    <row r="1139" spans="1:4" x14ac:dyDescent="0.25">
      <c r="B1139" s="1">
        <v>1</v>
      </c>
      <c r="C1139" t="s">
        <v>20</v>
      </c>
      <c r="D1139" t="str">
        <f t="shared" si="17"/>
        <v/>
      </c>
    </row>
    <row r="1140" spans="1:4" x14ac:dyDescent="0.25">
      <c r="D1140" t="str">
        <f t="shared" si="17"/>
        <v/>
      </c>
    </row>
    <row r="1141" spans="1:4" x14ac:dyDescent="0.25">
      <c r="A1141" t="s">
        <v>361</v>
      </c>
      <c r="D1141">
        <f t="shared" si="17"/>
        <v>7</v>
      </c>
    </row>
    <row r="1142" spans="1:4" x14ac:dyDescent="0.25">
      <c r="D1142" t="str">
        <f t="shared" si="17"/>
        <v/>
      </c>
    </row>
    <row r="1143" spans="1:4" x14ac:dyDescent="0.25">
      <c r="B1143" s="1">
        <v>1</v>
      </c>
      <c r="C1143" t="s">
        <v>117</v>
      </c>
      <c r="D1143" t="str">
        <f t="shared" si="17"/>
        <v/>
      </c>
    </row>
    <row r="1144" spans="1:4" x14ac:dyDescent="0.25">
      <c r="D1144" t="str">
        <f t="shared" si="17"/>
        <v/>
      </c>
    </row>
    <row r="1145" spans="1:4" x14ac:dyDescent="0.25">
      <c r="A1145" t="s">
        <v>362</v>
      </c>
      <c r="D1145">
        <f t="shared" si="17"/>
        <v>32</v>
      </c>
    </row>
    <row r="1146" spans="1:4" x14ac:dyDescent="0.25">
      <c r="D1146" t="str">
        <f t="shared" si="17"/>
        <v/>
      </c>
    </row>
    <row r="1147" spans="1:4" x14ac:dyDescent="0.25">
      <c r="B1147" s="1">
        <v>0.307</v>
      </c>
      <c r="C1147" t="s">
        <v>10</v>
      </c>
      <c r="D1147" t="str">
        <f t="shared" si="17"/>
        <v/>
      </c>
    </row>
    <row r="1148" spans="1:4" x14ac:dyDescent="0.25">
      <c r="B1148" s="1">
        <v>9.7000000000000003E-2</v>
      </c>
      <c r="C1148" t="s">
        <v>32</v>
      </c>
      <c r="D1148" t="str">
        <f t="shared" si="17"/>
        <v/>
      </c>
    </row>
    <row r="1149" spans="1:4" x14ac:dyDescent="0.25">
      <c r="B1149" s="1">
        <v>0.192</v>
      </c>
      <c r="C1149" t="s">
        <v>165</v>
      </c>
      <c r="D1149" t="str">
        <f t="shared" si="17"/>
        <v/>
      </c>
    </row>
    <row r="1150" spans="1:4" x14ac:dyDescent="0.25">
      <c r="B1150" s="1">
        <v>0.40200000000000002</v>
      </c>
      <c r="C1150" t="s">
        <v>14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363</v>
      </c>
      <c r="D1152">
        <f t="shared" si="17"/>
        <v>73</v>
      </c>
    </row>
    <row r="1153" spans="1:4" x14ac:dyDescent="0.25">
      <c r="D1153" t="str">
        <f t="shared" si="17"/>
        <v/>
      </c>
    </row>
    <row r="1154" spans="1:4" x14ac:dyDescent="0.25">
      <c r="B1154" s="1">
        <v>1</v>
      </c>
      <c r="C1154" t="s">
        <v>20</v>
      </c>
      <c r="D1154" t="str">
        <f t="shared" si="17"/>
        <v/>
      </c>
    </row>
    <row r="1155" spans="1:4" x14ac:dyDescent="0.25">
      <c r="D1155" t="str">
        <f t="shared" ref="D1155:D1218" si="18">IFERROR(HLOOKUP($A1155,$E$2:$LD$3,2,FALSE),"")</f>
        <v/>
      </c>
    </row>
    <row r="1156" spans="1:4" x14ac:dyDescent="0.25">
      <c r="A1156" t="s">
        <v>364</v>
      </c>
      <c r="D1156">
        <f t="shared" si="18"/>
        <v>9</v>
      </c>
    </row>
    <row r="1157" spans="1:4" x14ac:dyDescent="0.25">
      <c r="D1157" t="str">
        <f t="shared" si="18"/>
        <v/>
      </c>
    </row>
    <row r="1158" spans="1:4" x14ac:dyDescent="0.25">
      <c r="B1158" s="1">
        <v>1</v>
      </c>
      <c r="C1158" t="s">
        <v>10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365</v>
      </c>
      <c r="D1160">
        <f t="shared" si="18"/>
        <v>64</v>
      </c>
    </row>
    <row r="1161" spans="1:4" x14ac:dyDescent="0.25">
      <c r="D1161" t="str">
        <f t="shared" si="18"/>
        <v/>
      </c>
    </row>
    <row r="1162" spans="1:4" x14ac:dyDescent="0.25">
      <c r="B1162" s="1">
        <v>0.46500000000000002</v>
      </c>
      <c r="C1162" t="s">
        <v>366</v>
      </c>
      <c r="D1162" t="str">
        <f t="shared" si="18"/>
        <v/>
      </c>
    </row>
    <row r="1163" spans="1:4" x14ac:dyDescent="0.25">
      <c r="B1163" s="1">
        <v>0.53400000000000003</v>
      </c>
      <c r="C1163" t="s">
        <v>26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367</v>
      </c>
      <c r="D1165">
        <f t="shared" si="18"/>
        <v>138</v>
      </c>
    </row>
    <row r="1166" spans="1:4" x14ac:dyDescent="0.25">
      <c r="D1166" t="str">
        <f t="shared" si="18"/>
        <v/>
      </c>
    </row>
    <row r="1167" spans="1:4" x14ac:dyDescent="0.25">
      <c r="B1167" s="1">
        <v>1</v>
      </c>
      <c r="C1167" t="s">
        <v>26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368</v>
      </c>
      <c r="D1169">
        <f t="shared" si="18"/>
        <v>2</v>
      </c>
    </row>
    <row r="1170" spans="1:4" x14ac:dyDescent="0.25">
      <c r="D1170" t="str">
        <f t="shared" si="18"/>
        <v/>
      </c>
    </row>
    <row r="1171" spans="1:4" x14ac:dyDescent="0.25">
      <c r="B1171" s="1">
        <v>1</v>
      </c>
      <c r="C1171" t="s">
        <v>10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369</v>
      </c>
      <c r="D1173">
        <f t="shared" si="18"/>
        <v>7</v>
      </c>
    </row>
    <row r="1174" spans="1:4" x14ac:dyDescent="0.25">
      <c r="D1174" t="str">
        <f t="shared" si="18"/>
        <v/>
      </c>
    </row>
    <row r="1175" spans="1:4" x14ac:dyDescent="0.25">
      <c r="B1175" s="1">
        <v>1</v>
      </c>
      <c r="C1175" t="s">
        <v>10</v>
      </c>
      <c r="D1175" t="str">
        <f t="shared" si="18"/>
        <v/>
      </c>
    </row>
    <row r="1176" spans="1:4" x14ac:dyDescent="0.25">
      <c r="A1176" t="s">
        <v>6</v>
      </c>
      <c r="B1176" t="s">
        <v>370</v>
      </c>
      <c r="C1176" t="s">
        <v>371</v>
      </c>
      <c r="D1176" t="str">
        <f t="shared" si="18"/>
        <v/>
      </c>
    </row>
    <row r="1177" spans="1:4" x14ac:dyDescent="0.25">
      <c r="A1177" t="s">
        <v>372</v>
      </c>
      <c r="D1177">
        <f t="shared" si="18"/>
        <v>10</v>
      </c>
    </row>
    <row r="1178" spans="1:4" x14ac:dyDescent="0.25">
      <c r="D1178" t="str">
        <f t="shared" si="18"/>
        <v/>
      </c>
    </row>
    <row r="1179" spans="1:4" x14ac:dyDescent="0.25">
      <c r="B1179" s="1">
        <v>1</v>
      </c>
      <c r="C1179" t="s">
        <v>36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373</v>
      </c>
      <c r="D1181">
        <f t="shared" si="18"/>
        <v>2</v>
      </c>
    </row>
    <row r="1182" spans="1:4" x14ac:dyDescent="0.25">
      <c r="D1182" t="str">
        <f t="shared" si="18"/>
        <v/>
      </c>
    </row>
    <row r="1183" spans="1:4" x14ac:dyDescent="0.25">
      <c r="B1183" s="1">
        <v>1</v>
      </c>
      <c r="C1183" t="s">
        <v>36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374</v>
      </c>
      <c r="D1185">
        <f t="shared" si="18"/>
        <v>39</v>
      </c>
    </row>
    <row r="1186" spans="1:4" x14ac:dyDescent="0.25">
      <c r="D1186" t="str">
        <f t="shared" si="18"/>
        <v/>
      </c>
    </row>
    <row r="1187" spans="1:4" x14ac:dyDescent="0.25">
      <c r="B1187" s="1">
        <v>0.14599999999999999</v>
      </c>
      <c r="C1187" t="s">
        <v>323</v>
      </c>
      <c r="D1187" t="str">
        <f t="shared" si="18"/>
        <v/>
      </c>
    </row>
    <row r="1188" spans="1:4" x14ac:dyDescent="0.25">
      <c r="B1188" s="1">
        <v>2.8000000000000001E-2</v>
      </c>
      <c r="C1188" t="s">
        <v>375</v>
      </c>
      <c r="D1188" t="str">
        <f t="shared" si="18"/>
        <v/>
      </c>
    </row>
    <row r="1189" spans="1:4" x14ac:dyDescent="0.25">
      <c r="B1189" s="1">
        <v>0.82399999999999995</v>
      </c>
      <c r="C1189" t="s">
        <v>36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376</v>
      </c>
      <c r="D1191">
        <f t="shared" si="18"/>
        <v>98</v>
      </c>
    </row>
    <row r="1192" spans="1:4" x14ac:dyDescent="0.25">
      <c r="D1192" t="str">
        <f t="shared" si="18"/>
        <v/>
      </c>
    </row>
    <row r="1193" spans="1:4" x14ac:dyDescent="0.25">
      <c r="B1193" s="1">
        <v>1.4E-2</v>
      </c>
      <c r="C1193" t="s">
        <v>375</v>
      </c>
      <c r="D1193" t="str">
        <f t="shared" si="18"/>
        <v/>
      </c>
    </row>
    <row r="1194" spans="1:4" x14ac:dyDescent="0.25">
      <c r="B1194" s="1">
        <v>0.68500000000000005</v>
      </c>
      <c r="C1194" t="s">
        <v>161</v>
      </c>
      <c r="D1194" t="str">
        <f t="shared" si="18"/>
        <v/>
      </c>
    </row>
    <row r="1195" spans="1:4" x14ac:dyDescent="0.25">
      <c r="B1195" s="1">
        <v>0.3</v>
      </c>
      <c r="C1195" t="s">
        <v>117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377</v>
      </c>
      <c r="D1197">
        <f t="shared" si="18"/>
        <v>125</v>
      </c>
    </row>
    <row r="1198" spans="1:4" x14ac:dyDescent="0.25">
      <c r="D1198" t="str">
        <f t="shared" si="18"/>
        <v/>
      </c>
    </row>
    <row r="1199" spans="1:4" x14ac:dyDescent="0.25">
      <c r="B1199" s="1">
        <v>1.4E-2</v>
      </c>
      <c r="C1199" t="s">
        <v>375</v>
      </c>
      <c r="D1199" t="str">
        <f t="shared" si="18"/>
        <v/>
      </c>
    </row>
    <row r="1200" spans="1:4" x14ac:dyDescent="0.25">
      <c r="B1200" s="1">
        <v>0.43099999999999999</v>
      </c>
      <c r="C1200" t="s">
        <v>141</v>
      </c>
      <c r="D1200" t="str">
        <f t="shared" si="18"/>
        <v/>
      </c>
    </row>
    <row r="1201" spans="1:4" x14ac:dyDescent="0.25">
      <c r="B1201" s="1">
        <v>0.55400000000000005</v>
      </c>
      <c r="C1201" t="s">
        <v>36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378</v>
      </c>
      <c r="D1203">
        <f t="shared" si="18"/>
        <v>87</v>
      </c>
    </row>
    <row r="1204" spans="1:4" x14ac:dyDescent="0.25">
      <c r="D1204" t="str">
        <f t="shared" si="18"/>
        <v/>
      </c>
    </row>
    <row r="1205" spans="1:4" x14ac:dyDescent="0.25">
      <c r="B1205" s="1">
        <v>0.63200000000000001</v>
      </c>
      <c r="C1205" t="s">
        <v>379</v>
      </c>
      <c r="D1205" t="str">
        <f t="shared" si="18"/>
        <v/>
      </c>
    </row>
    <row r="1206" spans="1:4" x14ac:dyDescent="0.25">
      <c r="B1206" s="1">
        <v>0.02</v>
      </c>
      <c r="C1206" t="s">
        <v>375</v>
      </c>
      <c r="D1206" t="str">
        <f t="shared" si="18"/>
        <v/>
      </c>
    </row>
    <row r="1207" spans="1:4" x14ac:dyDescent="0.25">
      <c r="B1207" s="1">
        <v>0.34699999999999998</v>
      </c>
      <c r="C1207" t="s">
        <v>36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380</v>
      </c>
      <c r="D1209">
        <f t="shared" si="18"/>
        <v>154</v>
      </c>
    </row>
    <row r="1210" spans="1:4" x14ac:dyDescent="0.25">
      <c r="D1210" t="str">
        <f t="shared" si="18"/>
        <v/>
      </c>
    </row>
    <row r="1211" spans="1:4" x14ac:dyDescent="0.25">
      <c r="B1211" s="1">
        <v>0.436</v>
      </c>
      <c r="C1211" t="s">
        <v>10</v>
      </c>
      <c r="D1211" t="str">
        <f t="shared" si="18"/>
        <v/>
      </c>
    </row>
    <row r="1212" spans="1:4" x14ac:dyDescent="0.25">
      <c r="B1212" s="1">
        <v>1.2E-2</v>
      </c>
      <c r="C1212" t="s">
        <v>375</v>
      </c>
      <c r="D1212" t="str">
        <f t="shared" si="18"/>
        <v/>
      </c>
    </row>
    <row r="1213" spans="1:4" x14ac:dyDescent="0.25">
      <c r="B1213" s="1">
        <v>0.55100000000000005</v>
      </c>
      <c r="C1213" t="s">
        <v>36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381</v>
      </c>
      <c r="D1215">
        <f t="shared" si="18"/>
        <v>89</v>
      </c>
    </row>
    <row r="1216" spans="1:4" x14ac:dyDescent="0.25">
      <c r="D1216" t="str">
        <f t="shared" si="18"/>
        <v/>
      </c>
    </row>
    <row r="1217" spans="1:4" x14ac:dyDescent="0.25">
      <c r="B1217" s="1">
        <v>0.02</v>
      </c>
      <c r="C1217" t="s">
        <v>375</v>
      </c>
      <c r="D1217" t="str">
        <f t="shared" si="18"/>
        <v/>
      </c>
    </row>
    <row r="1218" spans="1:4" x14ac:dyDescent="0.25">
      <c r="B1218" s="1">
        <v>0.26300000000000001</v>
      </c>
      <c r="C1218" t="s">
        <v>161</v>
      </c>
      <c r="D1218" t="str">
        <f t="shared" si="18"/>
        <v/>
      </c>
    </row>
    <row r="1219" spans="1:4" x14ac:dyDescent="0.25">
      <c r="B1219" s="1">
        <v>0.71599999999999997</v>
      </c>
      <c r="C1219" t="s">
        <v>36</v>
      </c>
      <c r="D1219" t="str">
        <f t="shared" ref="D1219:D1282" si="19">IFERROR(HLOOKUP($A1219,$E$2:$LD$3,2,FALSE),"")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382</v>
      </c>
      <c r="D1221">
        <f t="shared" si="19"/>
        <v>128</v>
      </c>
    </row>
    <row r="1222" spans="1:4" x14ac:dyDescent="0.25">
      <c r="D1222" t="str">
        <f t="shared" si="19"/>
        <v/>
      </c>
    </row>
    <row r="1223" spans="1:4" x14ac:dyDescent="0.25">
      <c r="B1223" s="1">
        <v>1.4E-2</v>
      </c>
      <c r="C1223" t="s">
        <v>375</v>
      </c>
      <c r="D1223" t="str">
        <f t="shared" si="19"/>
        <v/>
      </c>
    </row>
    <row r="1224" spans="1:4" x14ac:dyDescent="0.25">
      <c r="B1224" s="1">
        <v>0.45800000000000002</v>
      </c>
      <c r="C1224" t="s">
        <v>161</v>
      </c>
      <c r="D1224" t="str">
        <f t="shared" si="19"/>
        <v/>
      </c>
    </row>
    <row r="1225" spans="1:4" x14ac:dyDescent="0.25">
      <c r="B1225" s="1">
        <v>0.52700000000000002</v>
      </c>
      <c r="C1225" t="s">
        <v>36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383</v>
      </c>
      <c r="D1227">
        <f t="shared" si="19"/>
        <v>49</v>
      </c>
    </row>
    <row r="1228" spans="1:4" x14ac:dyDescent="0.25">
      <c r="D1228" t="str">
        <f t="shared" si="19"/>
        <v/>
      </c>
    </row>
    <row r="1229" spans="1:4" x14ac:dyDescent="0.25">
      <c r="B1229" s="1">
        <v>0.10199999999999999</v>
      </c>
      <c r="C1229" t="s">
        <v>36</v>
      </c>
      <c r="D1229" t="str">
        <f t="shared" si="19"/>
        <v/>
      </c>
    </row>
    <row r="1230" spans="1:4" x14ac:dyDescent="0.25">
      <c r="B1230" s="1">
        <v>0.10199999999999999</v>
      </c>
      <c r="C1230" t="s">
        <v>117</v>
      </c>
      <c r="D1230" t="str">
        <f t="shared" si="19"/>
        <v/>
      </c>
    </row>
    <row r="1231" spans="1:4" x14ac:dyDescent="0.25">
      <c r="B1231" s="1">
        <v>0.79500000000000004</v>
      </c>
      <c r="C1231" t="s">
        <v>72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384</v>
      </c>
      <c r="D1233">
        <f t="shared" si="19"/>
        <v>59</v>
      </c>
    </row>
    <row r="1234" spans="1:4" x14ac:dyDescent="0.25">
      <c r="D1234" t="str">
        <f t="shared" si="19"/>
        <v/>
      </c>
    </row>
    <row r="1235" spans="1:4" x14ac:dyDescent="0.25">
      <c r="B1235" s="1">
        <v>0.46</v>
      </c>
      <c r="C1235" t="s">
        <v>10</v>
      </c>
      <c r="D1235" t="str">
        <f t="shared" si="19"/>
        <v/>
      </c>
    </row>
    <row r="1236" spans="1:4" x14ac:dyDescent="0.25">
      <c r="B1236" s="1">
        <v>0.53900000000000003</v>
      </c>
      <c r="C1236" t="s">
        <v>36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385</v>
      </c>
      <c r="D1238">
        <f t="shared" si="19"/>
        <v>227</v>
      </c>
    </row>
    <row r="1239" spans="1:4" x14ac:dyDescent="0.25">
      <c r="D1239" t="str">
        <f t="shared" si="19"/>
        <v/>
      </c>
    </row>
    <row r="1240" spans="1:4" x14ac:dyDescent="0.25">
      <c r="B1240" s="1">
        <v>0.439</v>
      </c>
      <c r="C1240" t="s">
        <v>10</v>
      </c>
      <c r="D1240" t="str">
        <f t="shared" si="19"/>
        <v/>
      </c>
    </row>
    <row r="1241" spans="1:4" x14ac:dyDescent="0.25">
      <c r="B1241" s="1">
        <v>8.0000000000000002E-3</v>
      </c>
      <c r="C1241" t="s">
        <v>375</v>
      </c>
      <c r="D1241" t="str">
        <f t="shared" si="19"/>
        <v/>
      </c>
    </row>
    <row r="1242" spans="1:4" x14ac:dyDescent="0.25">
      <c r="B1242" s="1">
        <v>0.55200000000000005</v>
      </c>
      <c r="C1242" t="s">
        <v>36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386</v>
      </c>
      <c r="D1244">
        <f t="shared" si="19"/>
        <v>65</v>
      </c>
    </row>
    <row r="1245" spans="1:4" x14ac:dyDescent="0.25">
      <c r="D1245" t="str">
        <f t="shared" si="19"/>
        <v/>
      </c>
    </row>
    <row r="1246" spans="1:4" x14ac:dyDescent="0.25">
      <c r="B1246" s="1">
        <v>0.54500000000000004</v>
      </c>
      <c r="C1246" t="s">
        <v>10</v>
      </c>
      <c r="D1246" t="str">
        <f t="shared" si="19"/>
        <v/>
      </c>
    </row>
    <row r="1247" spans="1:4" x14ac:dyDescent="0.25">
      <c r="B1247" s="1">
        <v>0.05</v>
      </c>
      <c r="C1247" t="s">
        <v>375</v>
      </c>
      <c r="D1247" t="str">
        <f t="shared" si="19"/>
        <v/>
      </c>
    </row>
    <row r="1248" spans="1:4" x14ac:dyDescent="0.25">
      <c r="B1248" s="1">
        <v>0.40400000000000003</v>
      </c>
      <c r="C1248" t="s">
        <v>36</v>
      </c>
      <c r="D1248" t="str">
        <f t="shared" si="19"/>
        <v/>
      </c>
    </row>
    <row r="1249" spans="1:4" x14ac:dyDescent="0.25">
      <c r="D1249" t="str">
        <f t="shared" si="19"/>
        <v/>
      </c>
    </row>
    <row r="1250" spans="1:4" x14ac:dyDescent="0.25">
      <c r="A1250" t="s">
        <v>387</v>
      </c>
      <c r="D1250">
        <f t="shared" si="19"/>
        <v>82</v>
      </c>
    </row>
    <row r="1251" spans="1:4" x14ac:dyDescent="0.25">
      <c r="D1251" t="str">
        <f t="shared" si="19"/>
        <v/>
      </c>
    </row>
    <row r="1252" spans="1:4" x14ac:dyDescent="0.25">
      <c r="B1252" s="1">
        <v>0.70599999999999996</v>
      </c>
      <c r="C1252" t="s">
        <v>379</v>
      </c>
      <c r="D1252" t="str">
        <f t="shared" si="19"/>
        <v/>
      </c>
    </row>
    <row r="1253" spans="1:4" x14ac:dyDescent="0.25">
      <c r="B1253" s="1">
        <v>2.4E-2</v>
      </c>
      <c r="C1253" t="s">
        <v>375</v>
      </c>
      <c r="D1253" t="str">
        <f t="shared" si="19"/>
        <v/>
      </c>
    </row>
    <row r="1254" spans="1:4" x14ac:dyDescent="0.25">
      <c r="B1254" s="1">
        <v>0.26800000000000002</v>
      </c>
      <c r="C1254" t="s">
        <v>36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388</v>
      </c>
      <c r="D1256">
        <f t="shared" si="19"/>
        <v>262</v>
      </c>
    </row>
    <row r="1257" spans="1:4" x14ac:dyDescent="0.25">
      <c r="D1257" t="str">
        <f t="shared" si="19"/>
        <v/>
      </c>
    </row>
    <row r="1258" spans="1:4" x14ac:dyDescent="0.25">
      <c r="B1258" s="1">
        <v>0.26700000000000002</v>
      </c>
      <c r="C1258" t="s">
        <v>10</v>
      </c>
      <c r="D1258" t="str">
        <f t="shared" si="19"/>
        <v/>
      </c>
    </row>
    <row r="1259" spans="1:4" x14ac:dyDescent="0.25">
      <c r="B1259" s="1">
        <v>1.0999999999999999E-2</v>
      </c>
      <c r="C1259" t="s">
        <v>375</v>
      </c>
      <c r="D1259" t="str">
        <f t="shared" si="19"/>
        <v/>
      </c>
    </row>
    <row r="1260" spans="1:4" x14ac:dyDescent="0.25">
      <c r="B1260" s="1">
        <v>0.63</v>
      </c>
      <c r="C1260" t="s">
        <v>36</v>
      </c>
      <c r="D1260" t="str">
        <f t="shared" si="19"/>
        <v/>
      </c>
    </row>
    <row r="1261" spans="1:4" x14ac:dyDescent="0.25">
      <c r="B1261" s="1">
        <v>8.8999999999999996E-2</v>
      </c>
      <c r="C1261" t="s">
        <v>117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389</v>
      </c>
      <c r="D1263">
        <f t="shared" si="19"/>
        <v>114</v>
      </c>
    </row>
    <row r="1264" spans="1:4" x14ac:dyDescent="0.25">
      <c r="D1264" t="str">
        <f t="shared" si="19"/>
        <v/>
      </c>
    </row>
    <row r="1265" spans="1:4" x14ac:dyDescent="0.25">
      <c r="B1265" s="1">
        <v>0.52900000000000003</v>
      </c>
      <c r="C1265" t="s">
        <v>323</v>
      </c>
      <c r="D1265" t="str">
        <f t="shared" si="19"/>
        <v/>
      </c>
    </row>
    <row r="1266" spans="1:4" x14ac:dyDescent="0.25">
      <c r="B1266" s="1">
        <v>1.7000000000000001E-2</v>
      </c>
      <c r="C1266" t="s">
        <v>375</v>
      </c>
      <c r="D1266" t="str">
        <f t="shared" si="19"/>
        <v/>
      </c>
    </row>
    <row r="1267" spans="1:4" x14ac:dyDescent="0.25">
      <c r="B1267" s="1">
        <v>0.45200000000000001</v>
      </c>
      <c r="C1267" t="s">
        <v>36</v>
      </c>
      <c r="D1267" t="str">
        <f t="shared" si="19"/>
        <v/>
      </c>
    </row>
    <row r="1268" spans="1:4" x14ac:dyDescent="0.25">
      <c r="D1268" t="str">
        <f t="shared" si="19"/>
        <v/>
      </c>
    </row>
    <row r="1269" spans="1:4" x14ac:dyDescent="0.25">
      <c r="A1269" t="s">
        <v>390</v>
      </c>
      <c r="D1269">
        <f t="shared" si="19"/>
        <v>8</v>
      </c>
    </row>
    <row r="1270" spans="1:4" x14ac:dyDescent="0.25">
      <c r="D1270" t="str">
        <f t="shared" si="19"/>
        <v/>
      </c>
    </row>
    <row r="1271" spans="1:4" x14ac:dyDescent="0.25">
      <c r="B1271" s="1">
        <v>1</v>
      </c>
      <c r="C1271" t="s">
        <v>117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391</v>
      </c>
      <c r="D1273">
        <f t="shared" si="19"/>
        <v>200</v>
      </c>
    </row>
    <row r="1274" spans="1:4" x14ac:dyDescent="0.25">
      <c r="D1274" t="str">
        <f t="shared" si="19"/>
        <v/>
      </c>
    </row>
    <row r="1275" spans="1:4" x14ac:dyDescent="0.25">
      <c r="B1275" s="1">
        <v>0.34399999999999997</v>
      </c>
      <c r="C1275" t="s">
        <v>10</v>
      </c>
      <c r="D1275" t="str">
        <f t="shared" si="19"/>
        <v/>
      </c>
    </row>
    <row r="1276" spans="1:4" x14ac:dyDescent="0.25">
      <c r="B1276" s="1">
        <v>8.9999999999999993E-3</v>
      </c>
      <c r="C1276" t="s">
        <v>375</v>
      </c>
      <c r="D1276" t="str">
        <f t="shared" si="19"/>
        <v/>
      </c>
    </row>
    <row r="1277" spans="1:4" x14ac:dyDescent="0.25">
      <c r="B1277" s="1">
        <v>0.432</v>
      </c>
      <c r="C1277" t="s">
        <v>36</v>
      </c>
      <c r="D1277" t="str">
        <f t="shared" si="19"/>
        <v/>
      </c>
    </row>
    <row r="1278" spans="1:4" x14ac:dyDescent="0.25">
      <c r="B1278" s="1">
        <v>0.214</v>
      </c>
      <c r="C1278" t="s">
        <v>117</v>
      </c>
      <c r="D1278" t="str">
        <f t="shared" si="19"/>
        <v/>
      </c>
    </row>
    <row r="1279" spans="1:4" x14ac:dyDescent="0.25">
      <c r="D1279" t="str">
        <f t="shared" si="19"/>
        <v/>
      </c>
    </row>
    <row r="1280" spans="1:4" x14ac:dyDescent="0.25">
      <c r="A1280" t="s">
        <v>392</v>
      </c>
      <c r="D1280">
        <f t="shared" si="19"/>
        <v>23</v>
      </c>
    </row>
    <row r="1281" spans="1:4" x14ac:dyDescent="0.25">
      <c r="D1281" t="str">
        <f t="shared" si="19"/>
        <v/>
      </c>
    </row>
    <row r="1282" spans="1:4" x14ac:dyDescent="0.25">
      <c r="B1282" s="1">
        <v>0.371</v>
      </c>
      <c r="C1282" t="s">
        <v>36</v>
      </c>
      <c r="D1282" t="str">
        <f t="shared" si="19"/>
        <v/>
      </c>
    </row>
    <row r="1283" spans="1:4" x14ac:dyDescent="0.25">
      <c r="B1283" s="1">
        <v>0.628</v>
      </c>
      <c r="C1283" t="s">
        <v>393</v>
      </c>
      <c r="D1283" t="str">
        <f t="shared" ref="D1283:D1346" si="20">IFERROR(HLOOKUP($A1283,$E$2:$LD$3,2,FALSE),"")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394</v>
      </c>
      <c r="D1285">
        <f t="shared" si="20"/>
        <v>273</v>
      </c>
    </row>
    <row r="1286" spans="1:4" x14ac:dyDescent="0.25">
      <c r="D1286" t="str">
        <f t="shared" si="20"/>
        <v/>
      </c>
    </row>
    <row r="1287" spans="1:4" x14ac:dyDescent="0.25">
      <c r="B1287" s="1">
        <v>0.42799999999999999</v>
      </c>
      <c r="C1287" t="s">
        <v>355</v>
      </c>
      <c r="D1287" t="str">
        <f t="shared" si="20"/>
        <v/>
      </c>
    </row>
    <row r="1288" spans="1:4" x14ac:dyDescent="0.25">
      <c r="B1288" s="1">
        <v>8.9999999999999993E-3</v>
      </c>
      <c r="C1288" t="s">
        <v>375</v>
      </c>
      <c r="D1288" t="str">
        <f t="shared" si="20"/>
        <v/>
      </c>
    </row>
    <row r="1289" spans="1:4" x14ac:dyDescent="0.25">
      <c r="B1289" s="1">
        <v>0.45600000000000002</v>
      </c>
      <c r="C1289" t="s">
        <v>36</v>
      </c>
      <c r="D1289" t="str">
        <f t="shared" si="20"/>
        <v/>
      </c>
    </row>
    <row r="1290" spans="1:4" x14ac:dyDescent="0.25">
      <c r="B1290" s="1">
        <v>0.105</v>
      </c>
      <c r="C1290" t="s">
        <v>393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395</v>
      </c>
      <c r="D1292">
        <f t="shared" si="20"/>
        <v>5</v>
      </c>
    </row>
    <row r="1293" spans="1:4" x14ac:dyDescent="0.25">
      <c r="D1293" t="str">
        <f t="shared" si="20"/>
        <v/>
      </c>
    </row>
    <row r="1294" spans="1:4" x14ac:dyDescent="0.25">
      <c r="B1294" s="1">
        <v>1</v>
      </c>
      <c r="C1294" t="s">
        <v>36</v>
      </c>
      <c r="D1294" t="str">
        <f t="shared" si="20"/>
        <v/>
      </c>
    </row>
    <row r="1295" spans="1:4" x14ac:dyDescent="0.25">
      <c r="D1295" t="str">
        <f t="shared" si="20"/>
        <v/>
      </c>
    </row>
    <row r="1296" spans="1:4" x14ac:dyDescent="0.25">
      <c r="A1296" t="s">
        <v>396</v>
      </c>
      <c r="D1296">
        <f t="shared" si="20"/>
        <v>6</v>
      </c>
    </row>
    <row r="1297" spans="1:4" x14ac:dyDescent="0.25">
      <c r="D1297" t="str">
        <f t="shared" si="20"/>
        <v/>
      </c>
    </row>
    <row r="1298" spans="1:4" x14ac:dyDescent="0.25">
      <c r="B1298" s="1">
        <v>1</v>
      </c>
      <c r="C1298" t="s">
        <v>393</v>
      </c>
      <c r="D1298" t="str">
        <f t="shared" si="20"/>
        <v/>
      </c>
    </row>
    <row r="1299" spans="1:4" x14ac:dyDescent="0.25">
      <c r="D1299" t="str">
        <f t="shared" si="20"/>
        <v/>
      </c>
    </row>
    <row r="1300" spans="1:4" x14ac:dyDescent="0.25">
      <c r="A1300" t="s">
        <v>397</v>
      </c>
      <c r="D1300">
        <f t="shared" si="20"/>
        <v>2</v>
      </c>
    </row>
    <row r="1301" spans="1:4" x14ac:dyDescent="0.25">
      <c r="D1301" t="str">
        <f t="shared" si="20"/>
        <v/>
      </c>
    </row>
    <row r="1302" spans="1:4" x14ac:dyDescent="0.25">
      <c r="B1302" s="1">
        <v>1</v>
      </c>
      <c r="C1302" t="s">
        <v>14</v>
      </c>
      <c r="D1302" t="str">
        <f t="shared" si="20"/>
        <v/>
      </c>
    </row>
    <row r="1303" spans="1:4" x14ac:dyDescent="0.25">
      <c r="D1303" t="str">
        <f t="shared" si="20"/>
        <v/>
      </c>
    </row>
    <row r="1304" spans="1:4" x14ac:dyDescent="0.25">
      <c r="A1304" t="s">
        <v>398</v>
      </c>
      <c r="D1304">
        <f t="shared" si="20"/>
        <v>2</v>
      </c>
    </row>
    <row r="1305" spans="1:4" x14ac:dyDescent="0.25">
      <c r="D1305" t="str">
        <f t="shared" si="20"/>
        <v/>
      </c>
    </row>
    <row r="1306" spans="1:4" x14ac:dyDescent="0.25">
      <c r="B1306" s="1">
        <v>1</v>
      </c>
      <c r="C1306" t="s">
        <v>36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399</v>
      </c>
      <c r="D1308">
        <f t="shared" si="20"/>
        <v>326</v>
      </c>
    </row>
    <row r="1309" spans="1:4" x14ac:dyDescent="0.25">
      <c r="D1309" t="str">
        <f t="shared" si="20"/>
        <v/>
      </c>
    </row>
    <row r="1310" spans="1:4" x14ac:dyDescent="0.25">
      <c r="B1310" s="1">
        <v>1</v>
      </c>
      <c r="C1310" t="s">
        <v>323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400</v>
      </c>
      <c r="D1312">
        <f t="shared" si="20"/>
        <v>85</v>
      </c>
    </row>
    <row r="1313" spans="1:4" x14ac:dyDescent="0.25">
      <c r="D1313" t="str">
        <f t="shared" si="20"/>
        <v/>
      </c>
    </row>
    <row r="1314" spans="1:4" x14ac:dyDescent="0.25">
      <c r="B1314" s="1">
        <v>1</v>
      </c>
      <c r="C1314" t="s">
        <v>36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401</v>
      </c>
      <c r="D1316">
        <f t="shared" si="20"/>
        <v>24</v>
      </c>
    </row>
    <row r="1317" spans="1:4" x14ac:dyDescent="0.25">
      <c r="D1317" t="str">
        <f t="shared" si="20"/>
        <v/>
      </c>
    </row>
    <row r="1318" spans="1:4" x14ac:dyDescent="0.25">
      <c r="B1318" s="1">
        <v>1</v>
      </c>
      <c r="C1318" t="s">
        <v>36</v>
      </c>
      <c r="D1318" t="str">
        <f t="shared" si="20"/>
        <v/>
      </c>
    </row>
    <row r="1319" spans="1:4" x14ac:dyDescent="0.25">
      <c r="A1319" t="s">
        <v>6</v>
      </c>
      <c r="B1319" t="s">
        <v>402</v>
      </c>
      <c r="C1319" t="s">
        <v>403</v>
      </c>
      <c r="D1319" t="str">
        <f t="shared" si="20"/>
        <v/>
      </c>
    </row>
    <row r="1320" spans="1:4" x14ac:dyDescent="0.25">
      <c r="A1320" t="s">
        <v>404</v>
      </c>
      <c r="D1320">
        <f t="shared" si="20"/>
        <v>205</v>
      </c>
    </row>
    <row r="1321" spans="1:4" x14ac:dyDescent="0.25">
      <c r="D1321" t="str">
        <f t="shared" si="20"/>
        <v/>
      </c>
    </row>
    <row r="1322" spans="1:4" x14ac:dyDescent="0.25">
      <c r="B1322" s="1">
        <v>0.19600000000000001</v>
      </c>
      <c r="C1322" t="s">
        <v>10</v>
      </c>
      <c r="D1322" t="str">
        <f t="shared" si="20"/>
        <v/>
      </c>
    </row>
    <row r="1323" spans="1:4" x14ac:dyDescent="0.25">
      <c r="B1323" s="1">
        <v>0.77</v>
      </c>
      <c r="C1323" t="s">
        <v>337</v>
      </c>
      <c r="D1323" t="str">
        <f t="shared" si="20"/>
        <v/>
      </c>
    </row>
    <row r="1324" spans="1:4" x14ac:dyDescent="0.25">
      <c r="B1324" s="1">
        <v>3.2000000000000001E-2</v>
      </c>
      <c r="C1324" t="s">
        <v>405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406</v>
      </c>
      <c r="D1326">
        <f t="shared" si="20"/>
        <v>200</v>
      </c>
    </row>
    <row r="1327" spans="1:4" x14ac:dyDescent="0.25">
      <c r="D1327" t="str">
        <f t="shared" si="20"/>
        <v/>
      </c>
    </row>
    <row r="1328" spans="1:4" x14ac:dyDescent="0.25">
      <c r="B1328" s="1">
        <v>0.20300000000000001</v>
      </c>
      <c r="C1328" t="s">
        <v>10</v>
      </c>
      <c r="D1328" t="str">
        <f t="shared" si="20"/>
        <v/>
      </c>
    </row>
    <row r="1329" spans="1:4" x14ac:dyDescent="0.25">
      <c r="B1329" s="1">
        <v>0.79600000000000004</v>
      </c>
      <c r="C1329" t="s">
        <v>337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407</v>
      </c>
      <c r="D1331">
        <f t="shared" si="20"/>
        <v>150</v>
      </c>
    </row>
    <row r="1332" spans="1:4" x14ac:dyDescent="0.25">
      <c r="D1332" t="str">
        <f t="shared" si="20"/>
        <v/>
      </c>
    </row>
    <row r="1333" spans="1:4" x14ac:dyDescent="0.25">
      <c r="B1333" s="1">
        <v>1</v>
      </c>
      <c r="C1333" t="s">
        <v>10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408</v>
      </c>
      <c r="D1335">
        <f t="shared" si="20"/>
        <v>200</v>
      </c>
    </row>
    <row r="1336" spans="1:4" x14ac:dyDescent="0.25">
      <c r="D1336" t="str">
        <f t="shared" si="20"/>
        <v/>
      </c>
    </row>
    <row r="1337" spans="1:4" x14ac:dyDescent="0.25">
      <c r="B1337" s="1">
        <v>0.20300000000000001</v>
      </c>
      <c r="C1337" t="s">
        <v>10</v>
      </c>
      <c r="D1337" t="str">
        <f t="shared" si="20"/>
        <v/>
      </c>
    </row>
    <row r="1338" spans="1:4" x14ac:dyDescent="0.25">
      <c r="B1338" s="1">
        <v>0.79600000000000004</v>
      </c>
      <c r="C1338" t="s">
        <v>337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409</v>
      </c>
      <c r="D1340">
        <f t="shared" si="20"/>
        <v>4</v>
      </c>
    </row>
    <row r="1341" spans="1:4" x14ac:dyDescent="0.25">
      <c r="D1341" t="str">
        <f t="shared" si="20"/>
        <v/>
      </c>
    </row>
    <row r="1342" spans="1:4" x14ac:dyDescent="0.25">
      <c r="B1342" s="1">
        <v>1</v>
      </c>
      <c r="C1342" t="s">
        <v>161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410</v>
      </c>
      <c r="D1344">
        <f t="shared" si="20"/>
        <v>35</v>
      </c>
    </row>
    <row r="1345" spans="1:4" x14ac:dyDescent="0.25">
      <c r="D1345" t="str">
        <f t="shared" si="20"/>
        <v/>
      </c>
    </row>
    <row r="1346" spans="1:4" x14ac:dyDescent="0.25">
      <c r="B1346" s="1">
        <v>1</v>
      </c>
      <c r="C1346" t="s">
        <v>10</v>
      </c>
      <c r="D1346" t="str">
        <f t="shared" si="20"/>
        <v/>
      </c>
    </row>
    <row r="1347" spans="1:4" x14ac:dyDescent="0.25">
      <c r="D1347" t="str">
        <f t="shared" ref="D1347:D1410" si="21">IFERROR(HLOOKUP($A1347,$E$2:$LD$3,2,FALSE),"")</f>
        <v/>
      </c>
    </row>
    <row r="1348" spans="1:4" x14ac:dyDescent="0.25">
      <c r="A1348" t="s">
        <v>411</v>
      </c>
      <c r="D1348">
        <f t="shared" si="21"/>
        <v>3</v>
      </c>
    </row>
    <row r="1349" spans="1:4" x14ac:dyDescent="0.25">
      <c r="D1349" t="str">
        <f t="shared" si="21"/>
        <v/>
      </c>
    </row>
    <row r="1350" spans="1:4" x14ac:dyDescent="0.25">
      <c r="B1350" s="1">
        <v>1</v>
      </c>
      <c r="C1350" t="s">
        <v>84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412</v>
      </c>
      <c r="D1352">
        <f t="shared" si="21"/>
        <v>67</v>
      </c>
    </row>
    <row r="1353" spans="1:4" x14ac:dyDescent="0.25">
      <c r="D1353" t="str">
        <f t="shared" si="21"/>
        <v/>
      </c>
    </row>
    <row r="1354" spans="1:4" x14ac:dyDescent="0.25">
      <c r="B1354" s="1">
        <v>0.755</v>
      </c>
      <c r="C1354" t="s">
        <v>143</v>
      </c>
      <c r="D1354" t="str">
        <f t="shared" si="21"/>
        <v/>
      </c>
    </row>
    <row r="1355" spans="1:4" x14ac:dyDescent="0.25">
      <c r="B1355" s="1">
        <v>0.24399999999999999</v>
      </c>
      <c r="C1355" t="s">
        <v>165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413</v>
      </c>
      <c r="D1357">
        <f t="shared" si="21"/>
        <v>1</v>
      </c>
    </row>
    <row r="1358" spans="1:4" x14ac:dyDescent="0.25">
      <c r="D1358" t="str">
        <f t="shared" si="21"/>
        <v/>
      </c>
    </row>
    <row r="1359" spans="1:4" x14ac:dyDescent="0.25">
      <c r="B1359" s="1">
        <v>1</v>
      </c>
      <c r="C1359" t="s">
        <v>165</v>
      </c>
      <c r="D1359" t="str">
        <f t="shared" si="21"/>
        <v/>
      </c>
    </row>
    <row r="1360" spans="1:4" x14ac:dyDescent="0.25">
      <c r="D1360" t="str">
        <f t="shared" si="21"/>
        <v/>
      </c>
    </row>
    <row r="1361" spans="1:4" x14ac:dyDescent="0.25">
      <c r="A1361" t="s">
        <v>414</v>
      </c>
      <c r="D1361">
        <f t="shared" si="21"/>
        <v>7</v>
      </c>
    </row>
    <row r="1362" spans="1:4" x14ac:dyDescent="0.25">
      <c r="D1362" t="str">
        <f t="shared" si="21"/>
        <v/>
      </c>
    </row>
    <row r="1363" spans="1:4" x14ac:dyDescent="0.25">
      <c r="B1363" s="1">
        <v>1</v>
      </c>
      <c r="C1363" t="s">
        <v>117</v>
      </c>
      <c r="D1363" t="str">
        <f t="shared" si="21"/>
        <v/>
      </c>
    </row>
    <row r="1364" spans="1:4" x14ac:dyDescent="0.25">
      <c r="D1364" t="str">
        <f t="shared" si="21"/>
        <v/>
      </c>
    </row>
    <row r="1365" spans="1:4" x14ac:dyDescent="0.25">
      <c r="A1365" t="s">
        <v>415</v>
      </c>
      <c r="D1365">
        <f t="shared" si="21"/>
        <v>11572</v>
      </c>
    </row>
    <row r="1366" spans="1:4" x14ac:dyDescent="0.25">
      <c r="D1366" t="str">
        <f t="shared" si="21"/>
        <v/>
      </c>
    </row>
    <row r="1367" spans="1:4" x14ac:dyDescent="0.25">
      <c r="B1367" s="1">
        <v>1</v>
      </c>
      <c r="C1367" t="s">
        <v>25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416</v>
      </c>
      <c r="D1369">
        <f t="shared" si="21"/>
        <v>23506</v>
      </c>
    </row>
    <row r="1370" spans="1:4" x14ac:dyDescent="0.25">
      <c r="D1370" t="str">
        <f t="shared" si="21"/>
        <v/>
      </c>
    </row>
    <row r="1371" spans="1:4" x14ac:dyDescent="0.25">
      <c r="B1371" s="1">
        <v>0.496</v>
      </c>
      <c r="C1371" t="s">
        <v>10</v>
      </c>
      <c r="D1371" t="str">
        <f t="shared" si="21"/>
        <v/>
      </c>
    </row>
    <row r="1372" spans="1:4" x14ac:dyDescent="0.25">
      <c r="B1372" s="1">
        <v>7.0000000000000001E-3</v>
      </c>
      <c r="C1372" t="s">
        <v>84</v>
      </c>
      <c r="D1372" t="str">
        <f t="shared" si="21"/>
        <v/>
      </c>
    </row>
    <row r="1373" spans="1:4" x14ac:dyDescent="0.25">
      <c r="B1373" s="1">
        <v>0.496</v>
      </c>
      <c r="C1373" t="s">
        <v>25</v>
      </c>
      <c r="D1373" t="str">
        <f t="shared" si="21"/>
        <v/>
      </c>
    </row>
    <row r="1374" spans="1:4" x14ac:dyDescent="0.25">
      <c r="A1374" t="s">
        <v>6</v>
      </c>
      <c r="B1374" t="s">
        <v>417</v>
      </c>
      <c r="C1374" t="s">
        <v>418</v>
      </c>
      <c r="D1374" t="str">
        <f t="shared" si="21"/>
        <v/>
      </c>
    </row>
    <row r="1375" spans="1:4" x14ac:dyDescent="0.25">
      <c r="A1375" t="s">
        <v>419</v>
      </c>
      <c r="D1375">
        <f t="shared" si="21"/>
        <v>7</v>
      </c>
    </row>
    <row r="1376" spans="1:4" x14ac:dyDescent="0.25">
      <c r="D1376" t="str">
        <f t="shared" si="21"/>
        <v/>
      </c>
    </row>
    <row r="1377" spans="1:4" x14ac:dyDescent="0.25">
      <c r="B1377" s="1">
        <v>1</v>
      </c>
      <c r="C1377" t="s">
        <v>14</v>
      </c>
      <c r="D1377" t="str">
        <f t="shared" si="21"/>
        <v/>
      </c>
    </row>
    <row r="1378" spans="1:4" x14ac:dyDescent="0.25">
      <c r="D1378" t="str">
        <f t="shared" si="21"/>
        <v/>
      </c>
    </row>
    <row r="1379" spans="1:4" x14ac:dyDescent="0.25">
      <c r="A1379" t="s">
        <v>420</v>
      </c>
      <c r="D1379">
        <f t="shared" si="21"/>
        <v>3</v>
      </c>
    </row>
    <row r="1380" spans="1:4" x14ac:dyDescent="0.25">
      <c r="D1380" t="str">
        <f t="shared" si="21"/>
        <v/>
      </c>
    </row>
    <row r="1381" spans="1:4" x14ac:dyDescent="0.25">
      <c r="B1381" s="1">
        <v>1</v>
      </c>
      <c r="C1381" t="s">
        <v>10</v>
      </c>
      <c r="D1381" t="str">
        <f t="shared" si="21"/>
        <v/>
      </c>
    </row>
    <row r="1382" spans="1:4" x14ac:dyDescent="0.25">
      <c r="D1382" t="str">
        <f t="shared" si="21"/>
        <v/>
      </c>
    </row>
    <row r="1383" spans="1:4" x14ac:dyDescent="0.25">
      <c r="A1383" t="s">
        <v>421</v>
      </c>
      <c r="D1383">
        <f t="shared" si="21"/>
        <v>28</v>
      </c>
    </row>
    <row r="1384" spans="1:4" x14ac:dyDescent="0.25">
      <c r="D1384" t="str">
        <f t="shared" si="21"/>
        <v/>
      </c>
    </row>
    <row r="1385" spans="1:4" x14ac:dyDescent="0.25">
      <c r="B1385" s="1">
        <v>1</v>
      </c>
      <c r="C1385" t="s">
        <v>228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422</v>
      </c>
      <c r="D1387">
        <f t="shared" si="21"/>
        <v>7</v>
      </c>
    </row>
    <row r="1388" spans="1:4" x14ac:dyDescent="0.25">
      <c r="D1388" t="str">
        <f t="shared" si="21"/>
        <v/>
      </c>
    </row>
    <row r="1389" spans="1:4" x14ac:dyDescent="0.25">
      <c r="B1389" s="1">
        <v>0.193</v>
      </c>
      <c r="C1389" t="s">
        <v>30</v>
      </c>
      <c r="D1389" t="str">
        <f t="shared" si="21"/>
        <v/>
      </c>
    </row>
    <row r="1390" spans="1:4" x14ac:dyDescent="0.25">
      <c r="B1390" s="1">
        <v>0.80600000000000005</v>
      </c>
      <c r="C1390" t="s">
        <v>14</v>
      </c>
      <c r="D1390" t="str">
        <f t="shared" si="21"/>
        <v/>
      </c>
    </row>
    <row r="1391" spans="1:4" x14ac:dyDescent="0.25">
      <c r="D1391" t="str">
        <f t="shared" si="21"/>
        <v/>
      </c>
    </row>
    <row r="1392" spans="1:4" x14ac:dyDescent="0.25">
      <c r="A1392" t="s">
        <v>423</v>
      </c>
      <c r="D1392">
        <f t="shared" si="21"/>
        <v>3</v>
      </c>
    </row>
    <row r="1393" spans="1:4" x14ac:dyDescent="0.25">
      <c r="D1393" t="str">
        <f t="shared" si="21"/>
        <v/>
      </c>
    </row>
    <row r="1394" spans="1:4" x14ac:dyDescent="0.25">
      <c r="B1394" s="1">
        <v>1</v>
      </c>
      <c r="C1394" t="s">
        <v>25</v>
      </c>
      <c r="D1394" t="str">
        <f t="shared" si="21"/>
        <v/>
      </c>
    </row>
    <row r="1395" spans="1:4" x14ac:dyDescent="0.25">
      <c r="D1395" t="str">
        <f t="shared" si="21"/>
        <v/>
      </c>
    </row>
    <row r="1396" spans="1:4" x14ac:dyDescent="0.25">
      <c r="A1396" t="s">
        <v>424</v>
      </c>
      <c r="D1396">
        <f t="shared" si="21"/>
        <v>27</v>
      </c>
    </row>
    <row r="1397" spans="1:4" x14ac:dyDescent="0.25">
      <c r="D1397" t="str">
        <f t="shared" si="21"/>
        <v/>
      </c>
    </row>
    <row r="1398" spans="1:4" x14ac:dyDescent="0.25">
      <c r="B1398" s="1">
        <v>1</v>
      </c>
      <c r="C1398" t="s">
        <v>30</v>
      </c>
      <c r="D1398" t="str">
        <f t="shared" si="21"/>
        <v/>
      </c>
    </row>
    <row r="1399" spans="1:4" x14ac:dyDescent="0.25">
      <c r="D1399" t="str">
        <f t="shared" si="21"/>
        <v/>
      </c>
    </row>
    <row r="1400" spans="1:4" x14ac:dyDescent="0.25">
      <c r="A1400" t="s">
        <v>425</v>
      </c>
      <c r="D1400">
        <f t="shared" si="21"/>
        <v>7</v>
      </c>
    </row>
    <row r="1401" spans="1:4" x14ac:dyDescent="0.25">
      <c r="D1401" t="str">
        <f t="shared" si="21"/>
        <v/>
      </c>
    </row>
    <row r="1402" spans="1:4" x14ac:dyDescent="0.25">
      <c r="B1402" s="1">
        <v>1</v>
      </c>
      <c r="C1402" t="s">
        <v>14</v>
      </c>
      <c r="D1402" t="str">
        <f t="shared" si="21"/>
        <v/>
      </c>
    </row>
    <row r="1403" spans="1:4" x14ac:dyDescent="0.25">
      <c r="D1403" t="str">
        <f t="shared" si="21"/>
        <v/>
      </c>
    </row>
    <row r="1404" spans="1:4" x14ac:dyDescent="0.25">
      <c r="A1404" t="s">
        <v>426</v>
      </c>
      <c r="D1404">
        <f t="shared" si="21"/>
        <v>1</v>
      </c>
    </row>
    <row r="1405" spans="1:4" x14ac:dyDescent="0.25">
      <c r="D1405" t="str">
        <f t="shared" si="21"/>
        <v/>
      </c>
    </row>
    <row r="1406" spans="1:4" x14ac:dyDescent="0.25">
      <c r="B1406" s="1">
        <v>1</v>
      </c>
      <c r="C1406" t="s">
        <v>20</v>
      </c>
      <c r="D1406" t="str">
        <f t="shared" si="21"/>
        <v/>
      </c>
    </row>
    <row r="1407" spans="1:4" x14ac:dyDescent="0.25">
      <c r="D1407" t="str">
        <f t="shared" si="21"/>
        <v/>
      </c>
    </row>
    <row r="1408" spans="1:4" x14ac:dyDescent="0.25">
      <c r="A1408" t="s">
        <v>427</v>
      </c>
      <c r="D1408">
        <f t="shared" si="21"/>
        <v>19</v>
      </c>
    </row>
    <row r="1409" spans="1:4" x14ac:dyDescent="0.25">
      <c r="D1409" t="str">
        <f t="shared" si="21"/>
        <v/>
      </c>
    </row>
    <row r="1410" spans="1:4" x14ac:dyDescent="0.25">
      <c r="B1410" s="1">
        <v>1</v>
      </c>
      <c r="C1410" t="s">
        <v>117</v>
      </c>
      <c r="D1410" t="str">
        <f t="shared" si="21"/>
        <v/>
      </c>
    </row>
    <row r="1411" spans="1:4" x14ac:dyDescent="0.25">
      <c r="D1411" t="str">
        <f t="shared" ref="D1411:D1453" si="22">IFERROR(HLOOKUP($A1411,$E$2:$LD$3,2,FALSE),"")</f>
        <v/>
      </c>
    </row>
    <row r="1412" spans="1:4" x14ac:dyDescent="0.25">
      <c r="A1412" t="s">
        <v>428</v>
      </c>
      <c r="D1412">
        <f t="shared" si="22"/>
        <v>7</v>
      </c>
    </row>
    <row r="1413" spans="1:4" x14ac:dyDescent="0.25">
      <c r="D1413" t="str">
        <f t="shared" si="22"/>
        <v/>
      </c>
    </row>
    <row r="1414" spans="1:4" x14ac:dyDescent="0.25">
      <c r="B1414" s="1">
        <v>1</v>
      </c>
      <c r="C1414" t="s">
        <v>14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429</v>
      </c>
      <c r="D1416">
        <f t="shared" si="22"/>
        <v>23</v>
      </c>
    </row>
    <row r="1417" spans="1:4" x14ac:dyDescent="0.25">
      <c r="D1417" t="str">
        <f t="shared" si="22"/>
        <v/>
      </c>
    </row>
    <row r="1418" spans="1:4" x14ac:dyDescent="0.25">
      <c r="B1418" s="1">
        <v>0.94499999999999995</v>
      </c>
      <c r="C1418" t="s">
        <v>430</v>
      </c>
      <c r="D1418" t="str">
        <f t="shared" si="22"/>
        <v/>
      </c>
    </row>
    <row r="1419" spans="1:4" x14ac:dyDescent="0.25">
      <c r="B1419" s="1">
        <v>5.3999999999999999E-2</v>
      </c>
      <c r="C1419" t="s">
        <v>65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431</v>
      </c>
      <c r="D1421">
        <f t="shared" si="22"/>
        <v>11</v>
      </c>
    </row>
    <row r="1422" spans="1:4" x14ac:dyDescent="0.25">
      <c r="D1422" t="str">
        <f t="shared" si="22"/>
        <v/>
      </c>
    </row>
    <row r="1423" spans="1:4" x14ac:dyDescent="0.25">
      <c r="B1423" s="1">
        <v>1</v>
      </c>
      <c r="C1423" t="s">
        <v>228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432</v>
      </c>
      <c r="D1425">
        <f t="shared" si="22"/>
        <v>67</v>
      </c>
    </row>
    <row r="1426" spans="1:4" x14ac:dyDescent="0.25">
      <c r="D1426" t="str">
        <f t="shared" si="22"/>
        <v/>
      </c>
    </row>
    <row r="1427" spans="1:4" x14ac:dyDescent="0.25">
      <c r="B1427" s="1">
        <v>8.7999999999999995E-2</v>
      </c>
      <c r="C1427" t="s">
        <v>80</v>
      </c>
      <c r="D1427" t="str">
        <f t="shared" si="22"/>
        <v/>
      </c>
    </row>
    <row r="1428" spans="1:4" x14ac:dyDescent="0.25">
      <c r="B1428" s="1">
        <v>0.91100000000000003</v>
      </c>
      <c r="C1428" t="s">
        <v>228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433</v>
      </c>
      <c r="D1430">
        <f t="shared" si="22"/>
        <v>910</v>
      </c>
    </row>
    <row r="1431" spans="1:4" x14ac:dyDescent="0.25">
      <c r="D1431" t="str">
        <f t="shared" si="22"/>
        <v/>
      </c>
    </row>
    <row r="1432" spans="1:4" x14ac:dyDescent="0.25">
      <c r="B1432" s="1">
        <v>0.11600000000000001</v>
      </c>
      <c r="C1432" t="s">
        <v>323</v>
      </c>
      <c r="D1432" t="str">
        <f t="shared" si="22"/>
        <v/>
      </c>
    </row>
    <row r="1433" spans="1:4" x14ac:dyDescent="0.25">
      <c r="B1433" s="1">
        <v>8.4000000000000005E-2</v>
      </c>
      <c r="C1433" t="s">
        <v>310</v>
      </c>
      <c r="D1433" t="str">
        <f t="shared" si="22"/>
        <v/>
      </c>
    </row>
    <row r="1434" spans="1:4" x14ac:dyDescent="0.25">
      <c r="B1434" s="1">
        <v>0.48899999999999999</v>
      </c>
      <c r="C1434" t="s">
        <v>65</v>
      </c>
      <c r="D1434" t="str">
        <f t="shared" si="22"/>
        <v/>
      </c>
    </row>
    <row r="1435" spans="1:4" x14ac:dyDescent="0.25">
      <c r="B1435" s="1">
        <v>0.30499999999999999</v>
      </c>
      <c r="C1435" t="s">
        <v>228</v>
      </c>
      <c r="D1435" t="str">
        <f t="shared" si="22"/>
        <v/>
      </c>
    </row>
    <row r="1436" spans="1:4" x14ac:dyDescent="0.25">
      <c r="B1436" s="1">
        <v>4.0000000000000001E-3</v>
      </c>
      <c r="C1436" t="s">
        <v>22</v>
      </c>
      <c r="D1436" t="str">
        <f t="shared" si="22"/>
        <v/>
      </c>
    </row>
    <row r="1437" spans="1:4" x14ac:dyDescent="0.25">
      <c r="D1437" t="str">
        <f t="shared" si="22"/>
        <v/>
      </c>
    </row>
    <row r="1438" spans="1:4" x14ac:dyDescent="0.25">
      <c r="A1438" t="s">
        <v>434</v>
      </c>
      <c r="D1438">
        <f t="shared" si="22"/>
        <v>75</v>
      </c>
    </row>
    <row r="1439" spans="1:4" x14ac:dyDescent="0.25">
      <c r="D1439" t="str">
        <f t="shared" si="22"/>
        <v/>
      </c>
    </row>
    <row r="1440" spans="1:4" x14ac:dyDescent="0.25">
      <c r="B1440" s="1">
        <v>0.77400000000000002</v>
      </c>
      <c r="C1440" t="s">
        <v>310</v>
      </c>
      <c r="D1440" t="str">
        <f t="shared" si="22"/>
        <v/>
      </c>
    </row>
    <row r="1441" spans="1:4" x14ac:dyDescent="0.25">
      <c r="B1441" s="1">
        <v>0.22500000000000001</v>
      </c>
      <c r="C1441" t="s">
        <v>65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435</v>
      </c>
      <c r="D1443">
        <f t="shared" si="22"/>
        <v>16</v>
      </c>
    </row>
    <row r="1444" spans="1:4" x14ac:dyDescent="0.25">
      <c r="D1444" t="str">
        <f t="shared" si="22"/>
        <v/>
      </c>
    </row>
    <row r="1445" spans="1:4" x14ac:dyDescent="0.25">
      <c r="B1445" s="1">
        <v>1</v>
      </c>
      <c r="C1445" t="s">
        <v>65</v>
      </c>
      <c r="D1445" t="str">
        <f t="shared" si="22"/>
        <v/>
      </c>
    </row>
    <row r="1446" spans="1:4" x14ac:dyDescent="0.25">
      <c r="A1446" t="s">
        <v>6</v>
      </c>
      <c r="B1446" t="s">
        <v>436</v>
      </c>
      <c r="C1446" t="s">
        <v>437</v>
      </c>
      <c r="D1446" t="str">
        <f t="shared" si="22"/>
        <v/>
      </c>
    </row>
    <row r="1447" spans="1:4" x14ac:dyDescent="0.25">
      <c r="A1447" t="s">
        <v>438</v>
      </c>
      <c r="D1447">
        <f t="shared" si="22"/>
        <v>2</v>
      </c>
    </row>
    <row r="1448" spans="1:4" x14ac:dyDescent="0.25">
      <c r="D1448" t="str">
        <f t="shared" si="22"/>
        <v/>
      </c>
    </row>
    <row r="1449" spans="1:4" x14ac:dyDescent="0.25">
      <c r="B1449" s="1">
        <v>1</v>
      </c>
      <c r="C1449" t="s">
        <v>163</v>
      </c>
      <c r="D1449" t="str">
        <f t="shared" si="22"/>
        <v/>
      </c>
    </row>
    <row r="1450" spans="1:4" x14ac:dyDescent="0.25">
      <c r="A1450" t="s">
        <v>6</v>
      </c>
      <c r="B1450" t="s">
        <v>439</v>
      </c>
      <c r="C1450" t="s">
        <v>440</v>
      </c>
      <c r="D1450" t="str">
        <f t="shared" si="22"/>
        <v/>
      </c>
    </row>
    <row r="1451" spans="1:4" x14ac:dyDescent="0.25">
      <c r="A1451" t="s">
        <v>441</v>
      </c>
      <c r="D1451">
        <f t="shared" si="22"/>
        <v>107</v>
      </c>
    </row>
    <row r="1452" spans="1:4" x14ac:dyDescent="0.25">
      <c r="D1452" t="str">
        <f t="shared" si="22"/>
        <v/>
      </c>
    </row>
    <row r="1453" spans="1:4" x14ac:dyDescent="0.25">
      <c r="B1453" s="1">
        <v>1</v>
      </c>
      <c r="C1453" t="s">
        <v>20</v>
      </c>
      <c r="D1453" t="str">
        <f t="shared" si="22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opLeftCell="A293" workbookViewId="0">
      <selection activeCell="B1" sqref="B1:C312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6" bestFit="1" customWidth="1"/>
  </cols>
  <sheetData>
    <row r="1" spans="1:3" x14ac:dyDescent="0.25">
      <c r="A1" t="s">
        <v>442</v>
      </c>
      <c r="B1" t="s">
        <v>274</v>
      </c>
      <c r="C1">
        <v>60</v>
      </c>
    </row>
    <row r="2" spans="1:3" x14ac:dyDescent="0.25">
      <c r="A2" t="s">
        <v>442</v>
      </c>
      <c r="B2" t="s">
        <v>372</v>
      </c>
      <c r="C2">
        <v>10</v>
      </c>
    </row>
    <row r="3" spans="1:3" x14ac:dyDescent="0.25">
      <c r="A3" t="s">
        <v>442</v>
      </c>
      <c r="B3" t="s">
        <v>373</v>
      </c>
      <c r="C3">
        <v>2</v>
      </c>
    </row>
    <row r="4" spans="1:3" x14ac:dyDescent="0.25">
      <c r="A4" t="s">
        <v>442</v>
      </c>
      <c r="B4" t="s">
        <v>374</v>
      </c>
      <c r="C4">
        <v>39</v>
      </c>
    </row>
    <row r="5" spans="1:3" x14ac:dyDescent="0.25">
      <c r="A5" t="s">
        <v>442</v>
      </c>
      <c r="B5" t="s">
        <v>160</v>
      </c>
      <c r="C5">
        <v>43</v>
      </c>
    </row>
    <row r="6" spans="1:3" x14ac:dyDescent="0.25">
      <c r="A6" t="s">
        <v>442</v>
      </c>
      <c r="B6" t="s">
        <v>162</v>
      </c>
      <c r="C6">
        <v>241</v>
      </c>
    </row>
    <row r="7" spans="1:3" x14ac:dyDescent="0.25">
      <c r="A7" t="s">
        <v>442</v>
      </c>
      <c r="B7" t="s">
        <v>186</v>
      </c>
      <c r="C7">
        <v>6</v>
      </c>
    </row>
    <row r="8" spans="1:3" x14ac:dyDescent="0.25">
      <c r="A8" t="s">
        <v>442</v>
      </c>
      <c r="B8" t="s">
        <v>187</v>
      </c>
      <c r="C8">
        <v>40</v>
      </c>
    </row>
    <row r="9" spans="1:3" x14ac:dyDescent="0.25">
      <c r="A9" t="s">
        <v>442</v>
      </c>
      <c r="B9" t="s">
        <v>251</v>
      </c>
      <c r="C9">
        <v>7</v>
      </c>
    </row>
    <row r="10" spans="1:3" x14ac:dyDescent="0.25">
      <c r="A10" t="s">
        <v>442</v>
      </c>
      <c r="B10" t="s">
        <v>252</v>
      </c>
      <c r="C10">
        <v>12</v>
      </c>
    </row>
    <row r="11" spans="1:3" x14ac:dyDescent="0.25">
      <c r="A11" t="s">
        <v>442</v>
      </c>
      <c r="B11" t="s">
        <v>308</v>
      </c>
      <c r="C11">
        <v>774</v>
      </c>
    </row>
    <row r="12" spans="1:3" x14ac:dyDescent="0.25">
      <c r="A12" t="s">
        <v>442</v>
      </c>
      <c r="B12" t="s">
        <v>188</v>
      </c>
      <c r="C12">
        <v>14</v>
      </c>
    </row>
    <row r="13" spans="1:3" x14ac:dyDescent="0.25">
      <c r="A13" t="s">
        <v>442</v>
      </c>
      <c r="B13" t="s">
        <v>319</v>
      </c>
      <c r="C13">
        <v>6</v>
      </c>
    </row>
    <row r="14" spans="1:3" x14ac:dyDescent="0.25">
      <c r="A14" t="s">
        <v>442</v>
      </c>
      <c r="B14" t="s">
        <v>302</v>
      </c>
      <c r="C14">
        <v>67</v>
      </c>
    </row>
    <row r="15" spans="1:3" x14ac:dyDescent="0.25">
      <c r="A15" t="s">
        <v>442</v>
      </c>
      <c r="B15" t="s">
        <v>303</v>
      </c>
      <c r="C15">
        <v>55</v>
      </c>
    </row>
    <row r="16" spans="1:3" x14ac:dyDescent="0.25">
      <c r="A16" t="s">
        <v>442</v>
      </c>
      <c r="B16" t="s">
        <v>304</v>
      </c>
      <c r="C16">
        <v>67</v>
      </c>
    </row>
    <row r="17" spans="1:3" x14ac:dyDescent="0.25">
      <c r="A17" t="s">
        <v>442</v>
      </c>
      <c r="B17" t="s">
        <v>305</v>
      </c>
      <c r="C17">
        <v>55</v>
      </c>
    </row>
    <row r="18" spans="1:3" x14ac:dyDescent="0.25">
      <c r="A18" t="s">
        <v>442</v>
      </c>
      <c r="B18" t="s">
        <v>306</v>
      </c>
      <c r="C18">
        <v>2</v>
      </c>
    </row>
    <row r="19" spans="1:3" x14ac:dyDescent="0.25">
      <c r="A19" t="s">
        <v>442</v>
      </c>
      <c r="B19" t="s">
        <v>376</v>
      </c>
      <c r="C19">
        <v>98</v>
      </c>
    </row>
    <row r="20" spans="1:3" x14ac:dyDescent="0.25">
      <c r="A20" t="s">
        <v>442</v>
      </c>
      <c r="B20" t="s">
        <v>377</v>
      </c>
      <c r="C20">
        <v>125</v>
      </c>
    </row>
    <row r="21" spans="1:3" x14ac:dyDescent="0.25">
      <c r="A21" t="s">
        <v>442</v>
      </c>
      <c r="B21" t="s">
        <v>378</v>
      </c>
      <c r="C21">
        <v>87</v>
      </c>
    </row>
    <row r="22" spans="1:3" x14ac:dyDescent="0.25">
      <c r="A22" t="s">
        <v>442</v>
      </c>
      <c r="B22" t="s">
        <v>380</v>
      </c>
      <c r="C22">
        <v>154</v>
      </c>
    </row>
    <row r="23" spans="1:3" x14ac:dyDescent="0.25">
      <c r="A23" t="s">
        <v>442</v>
      </c>
      <c r="B23" t="s">
        <v>381</v>
      </c>
      <c r="C23">
        <v>89</v>
      </c>
    </row>
    <row r="24" spans="1:3" x14ac:dyDescent="0.25">
      <c r="A24" t="s">
        <v>442</v>
      </c>
      <c r="B24" t="s">
        <v>382</v>
      </c>
      <c r="C24">
        <v>128</v>
      </c>
    </row>
    <row r="25" spans="1:3" x14ac:dyDescent="0.25">
      <c r="A25" t="s">
        <v>442</v>
      </c>
      <c r="B25" t="s">
        <v>383</v>
      </c>
      <c r="C25">
        <v>49</v>
      </c>
    </row>
    <row r="26" spans="1:3" x14ac:dyDescent="0.25">
      <c r="A26" t="s">
        <v>442</v>
      </c>
      <c r="B26" t="s">
        <v>384</v>
      </c>
      <c r="C26">
        <v>59</v>
      </c>
    </row>
    <row r="27" spans="1:3" x14ac:dyDescent="0.25">
      <c r="A27" t="s">
        <v>442</v>
      </c>
      <c r="B27" t="s">
        <v>385</v>
      </c>
      <c r="C27">
        <v>227</v>
      </c>
    </row>
    <row r="28" spans="1:3" x14ac:dyDescent="0.25">
      <c r="A28" t="s">
        <v>442</v>
      </c>
      <c r="B28" t="s">
        <v>386</v>
      </c>
      <c r="C28">
        <v>65</v>
      </c>
    </row>
    <row r="29" spans="1:3" x14ac:dyDescent="0.25">
      <c r="A29" t="s">
        <v>442</v>
      </c>
      <c r="B29" t="s">
        <v>387</v>
      </c>
      <c r="C29">
        <v>82</v>
      </c>
    </row>
    <row r="30" spans="1:3" x14ac:dyDescent="0.25">
      <c r="A30" t="s">
        <v>442</v>
      </c>
      <c r="B30" t="s">
        <v>388</v>
      </c>
      <c r="C30">
        <v>262</v>
      </c>
    </row>
    <row r="31" spans="1:3" x14ac:dyDescent="0.25">
      <c r="A31" t="s">
        <v>442</v>
      </c>
      <c r="B31" t="s">
        <v>389</v>
      </c>
      <c r="C31">
        <v>114</v>
      </c>
    </row>
    <row r="32" spans="1:3" x14ac:dyDescent="0.25">
      <c r="A32" t="s">
        <v>442</v>
      </c>
      <c r="B32" t="s">
        <v>390</v>
      </c>
      <c r="C32">
        <v>8</v>
      </c>
    </row>
    <row r="33" spans="1:3" x14ac:dyDescent="0.25">
      <c r="A33" t="s">
        <v>442</v>
      </c>
      <c r="B33" t="s">
        <v>391</v>
      </c>
      <c r="C33">
        <v>200</v>
      </c>
    </row>
    <row r="34" spans="1:3" x14ac:dyDescent="0.25">
      <c r="A34" t="s">
        <v>442</v>
      </c>
      <c r="B34" t="s">
        <v>233</v>
      </c>
      <c r="C34">
        <v>2</v>
      </c>
    </row>
    <row r="35" spans="1:3" x14ac:dyDescent="0.25">
      <c r="A35" t="s">
        <v>442</v>
      </c>
      <c r="B35" t="s">
        <v>404</v>
      </c>
      <c r="C35">
        <v>205</v>
      </c>
    </row>
    <row r="36" spans="1:3" x14ac:dyDescent="0.25">
      <c r="A36" t="s">
        <v>442</v>
      </c>
      <c r="B36" t="s">
        <v>320</v>
      </c>
      <c r="C36">
        <v>32</v>
      </c>
    </row>
    <row r="37" spans="1:3" x14ac:dyDescent="0.25">
      <c r="A37" t="s">
        <v>442</v>
      </c>
      <c r="B37" t="s">
        <v>189</v>
      </c>
      <c r="C37">
        <v>4</v>
      </c>
    </row>
    <row r="38" spans="1:3" x14ac:dyDescent="0.25">
      <c r="A38" t="s">
        <v>442</v>
      </c>
      <c r="B38" t="s">
        <v>406</v>
      </c>
      <c r="C38">
        <v>200</v>
      </c>
    </row>
    <row r="39" spans="1:3" x14ac:dyDescent="0.25">
      <c r="A39" t="s">
        <v>442</v>
      </c>
      <c r="B39" t="s">
        <v>392</v>
      </c>
      <c r="C39">
        <v>23</v>
      </c>
    </row>
    <row r="40" spans="1:3" x14ac:dyDescent="0.25">
      <c r="A40" t="s">
        <v>442</v>
      </c>
      <c r="B40" t="s">
        <v>394</v>
      </c>
      <c r="C40">
        <v>273</v>
      </c>
    </row>
    <row r="41" spans="1:3" x14ac:dyDescent="0.25">
      <c r="A41" t="s">
        <v>442</v>
      </c>
      <c r="B41" t="s">
        <v>215</v>
      </c>
      <c r="C41">
        <v>91</v>
      </c>
    </row>
    <row r="42" spans="1:3" x14ac:dyDescent="0.25">
      <c r="A42" t="s">
        <v>442</v>
      </c>
      <c r="B42" t="s">
        <v>216</v>
      </c>
      <c r="C42">
        <v>5</v>
      </c>
    </row>
    <row r="43" spans="1:3" x14ac:dyDescent="0.25">
      <c r="A43" t="s">
        <v>442</v>
      </c>
      <c r="B43" t="s">
        <v>309</v>
      </c>
      <c r="C43">
        <v>24</v>
      </c>
    </row>
    <row r="44" spans="1:3" x14ac:dyDescent="0.25">
      <c r="A44" t="s">
        <v>442</v>
      </c>
      <c r="B44" t="s">
        <v>312</v>
      </c>
      <c r="C44">
        <v>20</v>
      </c>
    </row>
    <row r="45" spans="1:3" x14ac:dyDescent="0.25">
      <c r="A45" t="s">
        <v>442</v>
      </c>
      <c r="B45" t="s">
        <v>313</v>
      </c>
      <c r="C45">
        <v>4</v>
      </c>
    </row>
    <row r="46" spans="1:3" x14ac:dyDescent="0.25">
      <c r="A46" t="s">
        <v>442</v>
      </c>
      <c r="B46" t="s">
        <v>407</v>
      </c>
      <c r="C46">
        <v>150</v>
      </c>
    </row>
    <row r="47" spans="1:3" x14ac:dyDescent="0.25">
      <c r="A47" t="s">
        <v>442</v>
      </c>
      <c r="B47" t="s">
        <v>351</v>
      </c>
      <c r="C47">
        <v>6</v>
      </c>
    </row>
    <row r="48" spans="1:3" x14ac:dyDescent="0.25">
      <c r="A48" t="s">
        <v>442</v>
      </c>
      <c r="B48" t="s">
        <v>164</v>
      </c>
      <c r="C48">
        <v>77</v>
      </c>
    </row>
    <row r="49" spans="1:3" x14ac:dyDescent="0.25">
      <c r="A49" t="s">
        <v>442</v>
      </c>
      <c r="B49" t="s">
        <v>253</v>
      </c>
      <c r="C49">
        <v>1834</v>
      </c>
    </row>
    <row r="50" spans="1:3" x14ac:dyDescent="0.25">
      <c r="A50" t="s">
        <v>442</v>
      </c>
      <c r="B50" t="s">
        <v>258</v>
      </c>
      <c r="C50">
        <v>16484</v>
      </c>
    </row>
    <row r="51" spans="1:3" x14ac:dyDescent="0.25">
      <c r="A51" t="s">
        <v>442</v>
      </c>
      <c r="B51" t="s">
        <v>93</v>
      </c>
      <c r="C51">
        <v>169</v>
      </c>
    </row>
    <row r="52" spans="1:3" x14ac:dyDescent="0.25">
      <c r="A52" t="s">
        <v>442</v>
      </c>
      <c r="B52" t="s">
        <v>408</v>
      </c>
      <c r="C52">
        <v>200</v>
      </c>
    </row>
    <row r="53" spans="1:3" x14ac:dyDescent="0.25">
      <c r="A53" t="s">
        <v>442</v>
      </c>
      <c r="B53" t="s">
        <v>236</v>
      </c>
      <c r="C53">
        <v>13</v>
      </c>
    </row>
    <row r="54" spans="1:3" x14ac:dyDescent="0.25">
      <c r="A54" t="s">
        <v>442</v>
      </c>
      <c r="B54" t="s">
        <v>190</v>
      </c>
      <c r="C54">
        <v>149</v>
      </c>
    </row>
    <row r="55" spans="1:3" x14ac:dyDescent="0.25">
      <c r="A55" t="s">
        <v>442</v>
      </c>
      <c r="B55" t="s">
        <v>316</v>
      </c>
      <c r="C55">
        <v>2</v>
      </c>
    </row>
    <row r="56" spans="1:3" x14ac:dyDescent="0.25">
      <c r="A56" t="s">
        <v>442</v>
      </c>
      <c r="B56" t="s">
        <v>321</v>
      </c>
      <c r="C56">
        <v>29</v>
      </c>
    </row>
    <row r="57" spans="1:3" x14ac:dyDescent="0.25">
      <c r="A57" t="s">
        <v>442</v>
      </c>
      <c r="B57" t="s">
        <v>352</v>
      </c>
      <c r="C57">
        <v>12</v>
      </c>
    </row>
    <row r="58" spans="1:3" x14ac:dyDescent="0.25">
      <c r="A58" t="s">
        <v>442</v>
      </c>
      <c r="B58" t="s">
        <v>192</v>
      </c>
      <c r="C58">
        <v>17</v>
      </c>
    </row>
    <row r="59" spans="1:3" x14ac:dyDescent="0.25">
      <c r="A59" t="s">
        <v>442</v>
      </c>
      <c r="B59" t="s">
        <v>409</v>
      </c>
      <c r="C59">
        <v>4</v>
      </c>
    </row>
    <row r="60" spans="1:3" x14ac:dyDescent="0.25">
      <c r="A60" t="s">
        <v>442</v>
      </c>
      <c r="B60" t="s">
        <v>259</v>
      </c>
      <c r="C60">
        <v>12</v>
      </c>
    </row>
    <row r="61" spans="1:3" x14ac:dyDescent="0.25">
      <c r="A61" t="s">
        <v>442</v>
      </c>
      <c r="B61" t="s">
        <v>322</v>
      </c>
      <c r="C61">
        <v>352</v>
      </c>
    </row>
    <row r="62" spans="1:3" x14ac:dyDescent="0.25">
      <c r="A62" t="s">
        <v>442</v>
      </c>
      <c r="B62" t="s">
        <v>419</v>
      </c>
      <c r="C62">
        <v>7</v>
      </c>
    </row>
    <row r="63" spans="1:3" x14ac:dyDescent="0.25">
      <c r="A63" t="s">
        <v>442</v>
      </c>
      <c r="B63" t="s">
        <v>260</v>
      </c>
      <c r="C63">
        <v>14</v>
      </c>
    </row>
    <row r="64" spans="1:3" x14ac:dyDescent="0.25">
      <c r="A64" t="s">
        <v>442</v>
      </c>
      <c r="B64" t="s">
        <v>410</v>
      </c>
      <c r="C64">
        <v>35</v>
      </c>
    </row>
    <row r="65" spans="1:3" x14ac:dyDescent="0.25">
      <c r="A65" t="s">
        <v>442</v>
      </c>
      <c r="B65" t="s">
        <v>411</v>
      </c>
      <c r="C65">
        <v>3</v>
      </c>
    </row>
    <row r="66" spans="1:3" x14ac:dyDescent="0.25">
      <c r="A66" t="s">
        <v>442</v>
      </c>
      <c r="B66" t="s">
        <v>261</v>
      </c>
      <c r="C66">
        <v>2</v>
      </c>
    </row>
    <row r="67" spans="1:3" x14ac:dyDescent="0.25">
      <c r="A67" t="s">
        <v>442</v>
      </c>
      <c r="B67" t="s">
        <v>353</v>
      </c>
      <c r="C67">
        <v>7</v>
      </c>
    </row>
    <row r="68" spans="1:3" x14ac:dyDescent="0.25">
      <c r="A68" t="s">
        <v>442</v>
      </c>
      <c r="B68" t="s">
        <v>75</v>
      </c>
      <c r="C68">
        <v>107</v>
      </c>
    </row>
    <row r="69" spans="1:3" x14ac:dyDescent="0.25">
      <c r="A69" t="s">
        <v>442</v>
      </c>
      <c r="B69" t="s">
        <v>354</v>
      </c>
      <c r="C69">
        <v>31731</v>
      </c>
    </row>
    <row r="70" spans="1:3" x14ac:dyDescent="0.25">
      <c r="A70" t="s">
        <v>442</v>
      </c>
      <c r="B70" t="s">
        <v>441</v>
      </c>
      <c r="C70">
        <v>107</v>
      </c>
    </row>
    <row r="71" spans="1:3" x14ac:dyDescent="0.25">
      <c r="A71" t="s">
        <v>442</v>
      </c>
      <c r="B71" t="s">
        <v>166</v>
      </c>
      <c r="C71">
        <v>5</v>
      </c>
    </row>
    <row r="72" spans="1:3" x14ac:dyDescent="0.25">
      <c r="A72" t="s">
        <v>442</v>
      </c>
      <c r="B72" t="s">
        <v>262</v>
      </c>
      <c r="C72">
        <v>1</v>
      </c>
    </row>
    <row r="73" spans="1:3" x14ac:dyDescent="0.25">
      <c r="A73" t="s">
        <v>442</v>
      </c>
      <c r="B73" t="s">
        <v>157</v>
      </c>
      <c r="C73">
        <v>6</v>
      </c>
    </row>
    <row r="74" spans="1:3" x14ac:dyDescent="0.25">
      <c r="A74" t="s">
        <v>442</v>
      </c>
      <c r="B74" t="s">
        <v>356</v>
      </c>
      <c r="C74">
        <v>571</v>
      </c>
    </row>
    <row r="75" spans="1:3" x14ac:dyDescent="0.25">
      <c r="A75" t="s">
        <v>442</v>
      </c>
      <c r="B75" t="s">
        <v>275</v>
      </c>
      <c r="C75">
        <v>169</v>
      </c>
    </row>
    <row r="76" spans="1:3" x14ac:dyDescent="0.25">
      <c r="A76" t="s">
        <v>442</v>
      </c>
      <c r="B76" t="s">
        <v>278</v>
      </c>
      <c r="C76">
        <v>4</v>
      </c>
    </row>
    <row r="77" spans="1:3" x14ac:dyDescent="0.25">
      <c r="A77" t="s">
        <v>442</v>
      </c>
      <c r="B77" t="s">
        <v>193</v>
      </c>
      <c r="C77">
        <v>10</v>
      </c>
    </row>
    <row r="78" spans="1:3" x14ac:dyDescent="0.25">
      <c r="A78" t="s">
        <v>442</v>
      </c>
      <c r="B78" t="s">
        <v>76</v>
      </c>
      <c r="C78">
        <v>11</v>
      </c>
    </row>
    <row r="79" spans="1:3" x14ac:dyDescent="0.25">
      <c r="A79" t="s">
        <v>442</v>
      </c>
      <c r="B79" t="s">
        <v>279</v>
      </c>
      <c r="C79">
        <v>3</v>
      </c>
    </row>
    <row r="80" spans="1:3" x14ac:dyDescent="0.25">
      <c r="A80" t="s">
        <v>442</v>
      </c>
      <c r="B80" t="s">
        <v>438</v>
      </c>
      <c r="C80">
        <v>2</v>
      </c>
    </row>
    <row r="81" spans="1:3" x14ac:dyDescent="0.25">
      <c r="A81" t="s">
        <v>442</v>
      </c>
      <c r="B81" t="s">
        <v>395</v>
      </c>
      <c r="C81">
        <v>5</v>
      </c>
    </row>
    <row r="82" spans="1:3" x14ac:dyDescent="0.25">
      <c r="A82" t="s">
        <v>442</v>
      </c>
      <c r="B82" t="s">
        <v>396</v>
      </c>
      <c r="C82">
        <v>6</v>
      </c>
    </row>
    <row r="83" spans="1:3" x14ac:dyDescent="0.25">
      <c r="A83" t="s">
        <v>442</v>
      </c>
      <c r="B83" t="s">
        <v>94</v>
      </c>
      <c r="C83">
        <v>76</v>
      </c>
    </row>
    <row r="84" spans="1:3" x14ac:dyDescent="0.25">
      <c r="A84" t="s">
        <v>442</v>
      </c>
      <c r="B84" t="s">
        <v>420</v>
      </c>
      <c r="C84">
        <v>3</v>
      </c>
    </row>
    <row r="85" spans="1:3" x14ac:dyDescent="0.25">
      <c r="A85" t="s">
        <v>442</v>
      </c>
      <c r="B85" t="s">
        <v>227</v>
      </c>
      <c r="C85">
        <v>33</v>
      </c>
    </row>
    <row r="86" spans="1:3" x14ac:dyDescent="0.25">
      <c r="A86" t="s">
        <v>442</v>
      </c>
      <c r="B86" t="s">
        <v>126</v>
      </c>
      <c r="C86">
        <v>5</v>
      </c>
    </row>
    <row r="87" spans="1:3" x14ac:dyDescent="0.25">
      <c r="A87" t="s">
        <v>442</v>
      </c>
      <c r="B87" t="s">
        <v>194</v>
      </c>
      <c r="C87">
        <v>359</v>
      </c>
    </row>
    <row r="88" spans="1:3" x14ac:dyDescent="0.25">
      <c r="A88" t="s">
        <v>442</v>
      </c>
      <c r="B88" s="2" t="s">
        <v>127</v>
      </c>
      <c r="C88">
        <v>7</v>
      </c>
    </row>
    <row r="89" spans="1:3" x14ac:dyDescent="0.25">
      <c r="A89" t="s">
        <v>442</v>
      </c>
      <c r="B89" t="s">
        <v>95</v>
      </c>
      <c r="C89">
        <v>85</v>
      </c>
    </row>
    <row r="90" spans="1:3" x14ac:dyDescent="0.25">
      <c r="A90" t="s">
        <v>442</v>
      </c>
      <c r="B90" t="s">
        <v>195</v>
      </c>
      <c r="C90">
        <v>12</v>
      </c>
    </row>
    <row r="91" spans="1:3" x14ac:dyDescent="0.25">
      <c r="A91" t="s">
        <v>442</v>
      </c>
      <c r="B91" t="s">
        <v>129</v>
      </c>
      <c r="C91">
        <v>905</v>
      </c>
    </row>
    <row r="92" spans="1:3" x14ac:dyDescent="0.25">
      <c r="A92" t="s">
        <v>442</v>
      </c>
      <c r="B92" t="s">
        <v>130</v>
      </c>
      <c r="C92">
        <v>30</v>
      </c>
    </row>
    <row r="93" spans="1:3" x14ac:dyDescent="0.25">
      <c r="A93" t="s">
        <v>442</v>
      </c>
      <c r="B93" t="s">
        <v>263</v>
      </c>
      <c r="C93">
        <v>7</v>
      </c>
    </row>
    <row r="94" spans="1:3" x14ac:dyDescent="0.25">
      <c r="A94" t="s">
        <v>442</v>
      </c>
      <c r="B94" t="s">
        <v>324</v>
      </c>
      <c r="C94">
        <v>7</v>
      </c>
    </row>
    <row r="95" spans="1:3" x14ac:dyDescent="0.25">
      <c r="A95" t="s">
        <v>442</v>
      </c>
      <c r="B95" t="s">
        <v>325</v>
      </c>
      <c r="C95">
        <v>1</v>
      </c>
    </row>
    <row r="96" spans="1:3" x14ac:dyDescent="0.25">
      <c r="A96" t="s">
        <v>442</v>
      </c>
      <c r="B96" t="s">
        <v>412</v>
      </c>
      <c r="C96">
        <v>67</v>
      </c>
    </row>
    <row r="97" spans="1:3" x14ac:dyDescent="0.25">
      <c r="A97" t="s">
        <v>442</v>
      </c>
      <c r="B97" t="s">
        <v>280</v>
      </c>
      <c r="C97">
        <v>1</v>
      </c>
    </row>
    <row r="98" spans="1:3" x14ac:dyDescent="0.25">
      <c r="A98" t="s">
        <v>442</v>
      </c>
      <c r="B98" t="s">
        <v>44</v>
      </c>
      <c r="C98">
        <v>12</v>
      </c>
    </row>
    <row r="99" spans="1:3" x14ac:dyDescent="0.25">
      <c r="A99" t="s">
        <v>442</v>
      </c>
      <c r="B99" t="s">
        <v>116</v>
      </c>
      <c r="C99">
        <v>5</v>
      </c>
    </row>
    <row r="100" spans="1:3" x14ac:dyDescent="0.25">
      <c r="A100" t="s">
        <v>442</v>
      </c>
      <c r="B100" s="2" t="s">
        <v>29</v>
      </c>
      <c r="C100">
        <v>12</v>
      </c>
    </row>
    <row r="101" spans="1:3" x14ac:dyDescent="0.25">
      <c r="A101" t="s">
        <v>442</v>
      </c>
      <c r="B101" t="s">
        <v>96</v>
      </c>
      <c r="C101">
        <v>4</v>
      </c>
    </row>
    <row r="102" spans="1:3" x14ac:dyDescent="0.25">
      <c r="A102" t="s">
        <v>442</v>
      </c>
      <c r="B102" t="s">
        <v>97</v>
      </c>
      <c r="C102">
        <v>476</v>
      </c>
    </row>
    <row r="103" spans="1:3" x14ac:dyDescent="0.25">
      <c r="A103" t="s">
        <v>442</v>
      </c>
      <c r="B103" t="s">
        <v>46</v>
      </c>
      <c r="C103">
        <v>102</v>
      </c>
    </row>
    <row r="104" spans="1:3" x14ac:dyDescent="0.25">
      <c r="A104" t="s">
        <v>442</v>
      </c>
      <c r="B104" t="s">
        <v>358</v>
      </c>
      <c r="C104">
        <v>168</v>
      </c>
    </row>
    <row r="105" spans="1:3" x14ac:dyDescent="0.25">
      <c r="A105" t="s">
        <v>442</v>
      </c>
      <c r="B105" t="s">
        <v>31</v>
      </c>
      <c r="C105">
        <v>2</v>
      </c>
    </row>
    <row r="106" spans="1:3" x14ac:dyDescent="0.25">
      <c r="A106" t="s">
        <v>442</v>
      </c>
      <c r="B106" t="s">
        <v>237</v>
      </c>
      <c r="C106">
        <v>16</v>
      </c>
    </row>
    <row r="107" spans="1:3" x14ac:dyDescent="0.25">
      <c r="A107" t="s">
        <v>442</v>
      </c>
      <c r="B107" t="s">
        <v>421</v>
      </c>
      <c r="C107">
        <v>28</v>
      </c>
    </row>
    <row r="108" spans="1:3" x14ac:dyDescent="0.25">
      <c r="A108" t="s">
        <v>442</v>
      </c>
      <c r="B108" t="s">
        <v>33</v>
      </c>
      <c r="C108">
        <v>4</v>
      </c>
    </row>
    <row r="109" spans="1:3" x14ac:dyDescent="0.25">
      <c r="A109" t="s">
        <v>442</v>
      </c>
      <c r="B109" t="s">
        <v>34</v>
      </c>
      <c r="C109">
        <v>690</v>
      </c>
    </row>
    <row r="110" spans="1:3" x14ac:dyDescent="0.25">
      <c r="A110" t="s">
        <v>442</v>
      </c>
      <c r="B110" t="s">
        <v>146</v>
      </c>
      <c r="C110">
        <v>1217</v>
      </c>
    </row>
    <row r="111" spans="1:3" x14ac:dyDescent="0.25">
      <c r="A111" t="s">
        <v>442</v>
      </c>
      <c r="B111" t="s">
        <v>131</v>
      </c>
      <c r="C111">
        <v>2</v>
      </c>
    </row>
    <row r="112" spans="1:3" x14ac:dyDescent="0.25">
      <c r="A112" t="s">
        <v>442</v>
      </c>
      <c r="B112" t="s">
        <v>71</v>
      </c>
      <c r="C112">
        <v>2</v>
      </c>
    </row>
    <row r="113" spans="1:3" x14ac:dyDescent="0.25">
      <c r="A113" t="s">
        <v>442</v>
      </c>
      <c r="B113" t="s">
        <v>264</v>
      </c>
      <c r="C113">
        <v>8</v>
      </c>
    </row>
    <row r="114" spans="1:3" x14ac:dyDescent="0.25">
      <c r="A114" t="s">
        <v>442</v>
      </c>
      <c r="B114" t="s">
        <v>196</v>
      </c>
      <c r="C114">
        <v>6</v>
      </c>
    </row>
    <row r="115" spans="1:3" x14ac:dyDescent="0.25">
      <c r="A115" t="s">
        <v>442</v>
      </c>
      <c r="B115" t="s">
        <v>281</v>
      </c>
      <c r="C115">
        <v>2</v>
      </c>
    </row>
    <row r="116" spans="1:3" x14ac:dyDescent="0.25">
      <c r="A116" t="s">
        <v>442</v>
      </c>
      <c r="B116" t="s">
        <v>197</v>
      </c>
      <c r="C116">
        <v>2</v>
      </c>
    </row>
    <row r="117" spans="1:3" x14ac:dyDescent="0.25">
      <c r="A117" t="s">
        <v>442</v>
      </c>
      <c r="B117" t="s">
        <v>198</v>
      </c>
      <c r="C117">
        <v>59</v>
      </c>
    </row>
    <row r="118" spans="1:3" x14ac:dyDescent="0.25">
      <c r="A118" t="s">
        <v>442</v>
      </c>
      <c r="B118" t="s">
        <v>132</v>
      </c>
      <c r="C118">
        <v>4</v>
      </c>
    </row>
    <row r="119" spans="1:3" x14ac:dyDescent="0.25">
      <c r="A119" t="s">
        <v>442</v>
      </c>
      <c r="B119" t="s">
        <v>167</v>
      </c>
      <c r="C119">
        <v>14</v>
      </c>
    </row>
    <row r="120" spans="1:3" x14ac:dyDescent="0.25">
      <c r="A120" t="s">
        <v>442</v>
      </c>
      <c r="B120" t="s">
        <v>168</v>
      </c>
      <c r="C120">
        <v>9</v>
      </c>
    </row>
    <row r="121" spans="1:3" x14ac:dyDescent="0.25">
      <c r="A121" t="s">
        <v>442</v>
      </c>
      <c r="B121" t="s">
        <v>148</v>
      </c>
      <c r="C121">
        <v>5743</v>
      </c>
    </row>
    <row r="122" spans="1:3" x14ac:dyDescent="0.25">
      <c r="A122" t="s">
        <v>442</v>
      </c>
      <c r="B122" t="s">
        <v>199</v>
      </c>
      <c r="C122">
        <v>971</v>
      </c>
    </row>
    <row r="123" spans="1:3" x14ac:dyDescent="0.25">
      <c r="A123" t="s">
        <v>442</v>
      </c>
      <c r="B123" t="s">
        <v>282</v>
      </c>
      <c r="C123">
        <v>8</v>
      </c>
    </row>
    <row r="124" spans="1:3" x14ac:dyDescent="0.25">
      <c r="A124" t="s">
        <v>442</v>
      </c>
      <c r="B124" t="s">
        <v>359</v>
      </c>
      <c r="C124">
        <v>12</v>
      </c>
    </row>
    <row r="125" spans="1:3" x14ac:dyDescent="0.25">
      <c r="A125" t="s">
        <v>442</v>
      </c>
      <c r="B125" t="s">
        <v>326</v>
      </c>
      <c r="C125">
        <v>4</v>
      </c>
    </row>
    <row r="126" spans="1:3" x14ac:dyDescent="0.25">
      <c r="A126" t="s">
        <v>442</v>
      </c>
      <c r="B126" t="s">
        <v>200</v>
      </c>
      <c r="C126">
        <v>11</v>
      </c>
    </row>
    <row r="127" spans="1:3" x14ac:dyDescent="0.25">
      <c r="A127" t="s">
        <v>442</v>
      </c>
      <c r="B127" t="s">
        <v>169</v>
      </c>
      <c r="C127">
        <v>860</v>
      </c>
    </row>
    <row r="128" spans="1:3" x14ac:dyDescent="0.25">
      <c r="A128" t="s">
        <v>442</v>
      </c>
      <c r="B128" t="s">
        <v>283</v>
      </c>
      <c r="C128">
        <v>2</v>
      </c>
    </row>
    <row r="129" spans="1:3" x14ac:dyDescent="0.25">
      <c r="A129" t="s">
        <v>442</v>
      </c>
      <c r="B129" t="s">
        <v>284</v>
      </c>
      <c r="C129">
        <v>77</v>
      </c>
    </row>
    <row r="130" spans="1:3" x14ac:dyDescent="0.25">
      <c r="A130" t="s">
        <v>442</v>
      </c>
      <c r="B130" t="s">
        <v>285</v>
      </c>
      <c r="C130">
        <v>161</v>
      </c>
    </row>
    <row r="131" spans="1:3" x14ac:dyDescent="0.25">
      <c r="A131" t="s">
        <v>442</v>
      </c>
      <c r="B131" t="s">
        <v>211</v>
      </c>
      <c r="C131">
        <v>1</v>
      </c>
    </row>
    <row r="132" spans="1:3" x14ac:dyDescent="0.25">
      <c r="A132" t="s">
        <v>442</v>
      </c>
      <c r="B132" s="2" t="s">
        <v>170</v>
      </c>
      <c r="C132">
        <v>16</v>
      </c>
    </row>
    <row r="133" spans="1:3" x14ac:dyDescent="0.25">
      <c r="A133" t="s">
        <v>442</v>
      </c>
      <c r="B133" t="s">
        <v>212</v>
      </c>
      <c r="C133">
        <v>66</v>
      </c>
    </row>
    <row r="134" spans="1:3" x14ac:dyDescent="0.25">
      <c r="A134" t="s">
        <v>442</v>
      </c>
      <c r="B134" t="s">
        <v>47</v>
      </c>
      <c r="C134">
        <v>39</v>
      </c>
    </row>
    <row r="135" spans="1:3" x14ac:dyDescent="0.25">
      <c r="A135" t="s">
        <v>442</v>
      </c>
      <c r="B135" t="s">
        <v>48</v>
      </c>
      <c r="C135">
        <v>29</v>
      </c>
    </row>
    <row r="136" spans="1:3" x14ac:dyDescent="0.25">
      <c r="A136" t="s">
        <v>442</v>
      </c>
      <c r="B136" t="s">
        <v>133</v>
      </c>
      <c r="C136">
        <v>2</v>
      </c>
    </row>
    <row r="137" spans="1:3" x14ac:dyDescent="0.25">
      <c r="A137" t="s">
        <v>442</v>
      </c>
      <c r="B137" t="s">
        <v>239</v>
      </c>
      <c r="C137">
        <v>15</v>
      </c>
    </row>
    <row r="138" spans="1:3" x14ac:dyDescent="0.25">
      <c r="A138" t="s">
        <v>442</v>
      </c>
      <c r="B138" t="s">
        <v>240</v>
      </c>
      <c r="C138">
        <v>2</v>
      </c>
    </row>
    <row r="139" spans="1:3" x14ac:dyDescent="0.25">
      <c r="A139" t="s">
        <v>442</v>
      </c>
      <c r="B139" t="s">
        <v>98</v>
      </c>
      <c r="C139">
        <v>2</v>
      </c>
    </row>
    <row r="140" spans="1:3" x14ac:dyDescent="0.25">
      <c r="A140" t="s">
        <v>442</v>
      </c>
      <c r="B140" t="s">
        <v>241</v>
      </c>
      <c r="C140">
        <v>193</v>
      </c>
    </row>
    <row r="141" spans="1:3" x14ac:dyDescent="0.25">
      <c r="A141" t="s">
        <v>442</v>
      </c>
      <c r="B141" t="s">
        <v>242</v>
      </c>
      <c r="C141">
        <v>15</v>
      </c>
    </row>
    <row r="142" spans="1:3" x14ac:dyDescent="0.25">
      <c r="A142" t="s">
        <v>442</v>
      </c>
      <c r="B142" t="s">
        <v>243</v>
      </c>
      <c r="C142">
        <v>17</v>
      </c>
    </row>
    <row r="143" spans="1:3" x14ac:dyDescent="0.25">
      <c r="A143" t="s">
        <v>442</v>
      </c>
      <c r="B143" t="s">
        <v>244</v>
      </c>
      <c r="C143">
        <v>193</v>
      </c>
    </row>
    <row r="144" spans="1:3" x14ac:dyDescent="0.25">
      <c r="A144" t="s">
        <v>442</v>
      </c>
      <c r="B144" t="s">
        <v>245</v>
      </c>
      <c r="C144">
        <v>19</v>
      </c>
    </row>
    <row r="145" spans="1:3" x14ac:dyDescent="0.25">
      <c r="A145" t="s">
        <v>442</v>
      </c>
      <c r="B145" t="s">
        <v>246</v>
      </c>
      <c r="C145">
        <v>12</v>
      </c>
    </row>
    <row r="146" spans="1:3" x14ac:dyDescent="0.25">
      <c r="A146" t="s">
        <v>442</v>
      </c>
      <c r="B146" t="s">
        <v>247</v>
      </c>
      <c r="C146">
        <v>7</v>
      </c>
    </row>
    <row r="147" spans="1:3" x14ac:dyDescent="0.25">
      <c r="A147" t="s">
        <v>442</v>
      </c>
      <c r="B147" t="s">
        <v>422</v>
      </c>
      <c r="C147">
        <v>7</v>
      </c>
    </row>
    <row r="148" spans="1:3" x14ac:dyDescent="0.25">
      <c r="A148" t="s">
        <v>442</v>
      </c>
      <c r="B148" t="s">
        <v>118</v>
      </c>
      <c r="C148">
        <v>16</v>
      </c>
    </row>
    <row r="149" spans="1:3" x14ac:dyDescent="0.25">
      <c r="A149" t="s">
        <v>442</v>
      </c>
      <c r="B149" t="s">
        <v>423</v>
      </c>
      <c r="C149">
        <v>3</v>
      </c>
    </row>
    <row r="150" spans="1:3" x14ac:dyDescent="0.25">
      <c r="A150" t="s">
        <v>442</v>
      </c>
      <c r="B150" t="s">
        <v>119</v>
      </c>
      <c r="C150">
        <v>26</v>
      </c>
    </row>
    <row r="151" spans="1:3" x14ac:dyDescent="0.25">
      <c r="A151" t="s">
        <v>442</v>
      </c>
      <c r="B151" t="s">
        <v>328</v>
      </c>
      <c r="C151">
        <v>10</v>
      </c>
    </row>
    <row r="152" spans="1:3" x14ac:dyDescent="0.25">
      <c r="A152" t="s">
        <v>442</v>
      </c>
      <c r="B152" t="s">
        <v>265</v>
      </c>
      <c r="C152">
        <v>2</v>
      </c>
    </row>
    <row r="153" spans="1:3" x14ac:dyDescent="0.25">
      <c r="A153" t="s">
        <v>442</v>
      </c>
      <c r="B153" t="s">
        <v>120</v>
      </c>
      <c r="C153">
        <v>178</v>
      </c>
    </row>
    <row r="154" spans="1:3" x14ac:dyDescent="0.25">
      <c r="A154" t="s">
        <v>442</v>
      </c>
      <c r="B154" t="s">
        <v>329</v>
      </c>
      <c r="C154">
        <v>22</v>
      </c>
    </row>
    <row r="155" spans="1:3" x14ac:dyDescent="0.25">
      <c r="A155" t="s">
        <v>442</v>
      </c>
      <c r="B155" t="s">
        <v>77</v>
      </c>
      <c r="C155">
        <v>4</v>
      </c>
    </row>
    <row r="156" spans="1:3" x14ac:dyDescent="0.25">
      <c r="A156" t="s">
        <v>442</v>
      </c>
      <c r="B156" t="s">
        <v>171</v>
      </c>
      <c r="C156">
        <v>62</v>
      </c>
    </row>
    <row r="157" spans="1:3" x14ac:dyDescent="0.25">
      <c r="A157" t="s">
        <v>442</v>
      </c>
      <c r="B157" t="s">
        <v>286</v>
      </c>
      <c r="C157">
        <v>1</v>
      </c>
    </row>
    <row r="158" spans="1:3" x14ac:dyDescent="0.25">
      <c r="A158" t="s">
        <v>442</v>
      </c>
      <c r="B158" t="s">
        <v>229</v>
      </c>
      <c r="C158">
        <v>133</v>
      </c>
    </row>
    <row r="159" spans="1:3" x14ac:dyDescent="0.25">
      <c r="A159" t="s">
        <v>442</v>
      </c>
      <c r="B159" t="s">
        <v>172</v>
      </c>
      <c r="C159">
        <v>1840</v>
      </c>
    </row>
    <row r="160" spans="1:3" x14ac:dyDescent="0.25">
      <c r="A160" t="s">
        <v>442</v>
      </c>
      <c r="B160" t="s">
        <v>201</v>
      </c>
      <c r="C160">
        <v>3</v>
      </c>
    </row>
    <row r="161" spans="1:3" x14ac:dyDescent="0.25">
      <c r="A161" t="s">
        <v>442</v>
      </c>
      <c r="B161" t="s">
        <v>202</v>
      </c>
      <c r="C161">
        <v>147</v>
      </c>
    </row>
    <row r="162" spans="1:3" x14ac:dyDescent="0.25">
      <c r="A162" t="s">
        <v>442</v>
      </c>
      <c r="B162" t="s">
        <v>99</v>
      </c>
      <c r="C162">
        <v>74</v>
      </c>
    </row>
    <row r="163" spans="1:3" x14ac:dyDescent="0.25">
      <c r="A163" t="s">
        <v>442</v>
      </c>
      <c r="B163" t="s">
        <v>100</v>
      </c>
      <c r="C163">
        <v>4</v>
      </c>
    </row>
    <row r="164" spans="1:3" x14ac:dyDescent="0.25">
      <c r="A164" t="s">
        <v>442</v>
      </c>
      <c r="B164" t="s">
        <v>78</v>
      </c>
      <c r="C164">
        <v>22</v>
      </c>
    </row>
    <row r="165" spans="1:3" x14ac:dyDescent="0.25">
      <c r="A165" t="s">
        <v>442</v>
      </c>
      <c r="B165" t="s">
        <v>397</v>
      </c>
      <c r="C165">
        <v>2</v>
      </c>
    </row>
    <row r="166" spans="1:3" x14ac:dyDescent="0.25">
      <c r="A166" t="s">
        <v>442</v>
      </c>
      <c r="B166" t="s">
        <v>330</v>
      </c>
      <c r="C166">
        <v>762</v>
      </c>
    </row>
    <row r="167" spans="1:3" x14ac:dyDescent="0.25">
      <c r="A167" t="s">
        <v>442</v>
      </c>
      <c r="B167" t="s">
        <v>173</v>
      </c>
      <c r="C167">
        <v>12</v>
      </c>
    </row>
    <row r="168" spans="1:3" x14ac:dyDescent="0.25">
      <c r="A168" t="s">
        <v>442</v>
      </c>
      <c r="B168" t="s">
        <v>424</v>
      </c>
      <c r="C168">
        <v>27</v>
      </c>
    </row>
    <row r="169" spans="1:3" x14ac:dyDescent="0.25">
      <c r="A169" t="s">
        <v>442</v>
      </c>
      <c r="B169" t="s">
        <v>266</v>
      </c>
      <c r="C169">
        <v>7</v>
      </c>
    </row>
    <row r="170" spans="1:3" x14ac:dyDescent="0.25">
      <c r="A170" t="s">
        <v>442</v>
      </c>
      <c r="B170" t="s">
        <v>331</v>
      </c>
      <c r="C170">
        <v>6</v>
      </c>
    </row>
    <row r="171" spans="1:3" x14ac:dyDescent="0.25">
      <c r="A171" t="s">
        <v>442</v>
      </c>
      <c r="B171" t="s">
        <v>332</v>
      </c>
      <c r="C171">
        <v>752</v>
      </c>
    </row>
    <row r="172" spans="1:3" x14ac:dyDescent="0.25">
      <c r="A172" t="s">
        <v>442</v>
      </c>
      <c r="B172" t="s">
        <v>333</v>
      </c>
      <c r="C172">
        <v>362</v>
      </c>
    </row>
    <row r="173" spans="1:3" x14ac:dyDescent="0.25">
      <c r="A173" t="s">
        <v>442</v>
      </c>
      <c r="B173" t="s">
        <v>134</v>
      </c>
      <c r="C173">
        <v>11</v>
      </c>
    </row>
    <row r="174" spans="1:3" x14ac:dyDescent="0.25">
      <c r="A174" t="s">
        <v>442</v>
      </c>
      <c r="B174" t="s">
        <v>135</v>
      </c>
      <c r="C174">
        <v>12</v>
      </c>
    </row>
    <row r="175" spans="1:3" x14ac:dyDescent="0.25">
      <c r="A175" t="s">
        <v>442</v>
      </c>
      <c r="B175" t="s">
        <v>425</v>
      </c>
      <c r="C175">
        <v>7</v>
      </c>
    </row>
    <row r="176" spans="1:3" x14ac:dyDescent="0.25">
      <c r="A176" t="s">
        <v>442</v>
      </c>
      <c r="B176" t="s">
        <v>426</v>
      </c>
      <c r="C176">
        <v>1</v>
      </c>
    </row>
    <row r="177" spans="1:3" x14ac:dyDescent="0.25">
      <c r="A177" t="s">
        <v>442</v>
      </c>
      <c r="B177" t="s">
        <v>334</v>
      </c>
      <c r="C177">
        <v>34</v>
      </c>
    </row>
    <row r="178" spans="1:3" x14ac:dyDescent="0.25">
      <c r="A178" t="s">
        <v>442</v>
      </c>
      <c r="B178" t="s">
        <v>230</v>
      </c>
      <c r="C178">
        <v>17</v>
      </c>
    </row>
    <row r="179" spans="1:3" x14ac:dyDescent="0.25">
      <c r="A179" t="s">
        <v>442</v>
      </c>
      <c r="B179" t="s">
        <v>336</v>
      </c>
      <c r="C179">
        <v>203</v>
      </c>
    </row>
    <row r="180" spans="1:3" x14ac:dyDescent="0.25">
      <c r="A180" t="s">
        <v>442</v>
      </c>
      <c r="B180" t="s">
        <v>217</v>
      </c>
      <c r="C180">
        <v>399</v>
      </c>
    </row>
    <row r="181" spans="1:3" x14ac:dyDescent="0.25">
      <c r="A181" t="s">
        <v>442</v>
      </c>
      <c r="B181" t="s">
        <v>112</v>
      </c>
      <c r="C181">
        <v>8</v>
      </c>
    </row>
    <row r="182" spans="1:3" x14ac:dyDescent="0.25">
      <c r="A182" t="s">
        <v>442</v>
      </c>
      <c r="B182" t="s">
        <v>113</v>
      </c>
      <c r="C182">
        <v>9</v>
      </c>
    </row>
    <row r="183" spans="1:3" x14ac:dyDescent="0.25">
      <c r="A183" t="s">
        <v>442</v>
      </c>
      <c r="B183" t="s">
        <v>338</v>
      </c>
      <c r="C183">
        <v>14</v>
      </c>
    </row>
    <row r="184" spans="1:3" x14ac:dyDescent="0.25">
      <c r="A184" t="s">
        <v>442</v>
      </c>
      <c r="B184" t="s">
        <v>427</v>
      </c>
      <c r="C184">
        <v>19</v>
      </c>
    </row>
    <row r="185" spans="1:3" x14ac:dyDescent="0.25">
      <c r="A185" t="s">
        <v>442</v>
      </c>
      <c r="B185" t="s">
        <v>428</v>
      </c>
      <c r="C185">
        <v>7</v>
      </c>
    </row>
    <row r="186" spans="1:3" x14ac:dyDescent="0.25">
      <c r="A186" t="s">
        <v>442</v>
      </c>
      <c r="B186" t="s">
        <v>203</v>
      </c>
      <c r="C186">
        <v>109</v>
      </c>
    </row>
    <row r="187" spans="1:3" x14ac:dyDescent="0.25">
      <c r="A187" t="s">
        <v>442</v>
      </c>
      <c r="B187" t="s">
        <v>49</v>
      </c>
      <c r="C187">
        <v>1</v>
      </c>
    </row>
    <row r="188" spans="1:3" x14ac:dyDescent="0.25">
      <c r="A188" t="s">
        <v>442</v>
      </c>
      <c r="B188" t="s">
        <v>339</v>
      </c>
      <c r="C188">
        <v>76</v>
      </c>
    </row>
    <row r="189" spans="1:3" x14ac:dyDescent="0.25">
      <c r="A189" t="s">
        <v>442</v>
      </c>
      <c r="B189" t="s">
        <v>50</v>
      </c>
      <c r="C189">
        <v>16</v>
      </c>
    </row>
    <row r="190" spans="1:3" x14ac:dyDescent="0.25">
      <c r="A190" t="s">
        <v>442</v>
      </c>
      <c r="B190" t="s">
        <v>51</v>
      </c>
      <c r="C190">
        <v>32</v>
      </c>
    </row>
    <row r="191" spans="1:3" x14ac:dyDescent="0.25">
      <c r="A191" t="s">
        <v>442</v>
      </c>
      <c r="B191" t="s">
        <v>398</v>
      </c>
      <c r="C191">
        <v>2</v>
      </c>
    </row>
    <row r="192" spans="1:3" x14ac:dyDescent="0.25">
      <c r="A192" t="s">
        <v>442</v>
      </c>
      <c r="B192" t="s">
        <v>360</v>
      </c>
      <c r="C192">
        <v>4</v>
      </c>
    </row>
    <row r="193" spans="1:3" x14ac:dyDescent="0.25">
      <c r="A193" t="s">
        <v>442</v>
      </c>
      <c r="B193" t="s">
        <v>218</v>
      </c>
      <c r="C193">
        <v>126</v>
      </c>
    </row>
    <row r="194" spans="1:3" x14ac:dyDescent="0.25">
      <c r="A194" t="s">
        <v>442</v>
      </c>
      <c r="B194" t="s">
        <v>219</v>
      </c>
      <c r="C194">
        <v>3</v>
      </c>
    </row>
    <row r="195" spans="1:3" x14ac:dyDescent="0.25">
      <c r="A195" t="s">
        <v>442</v>
      </c>
      <c r="B195" t="s">
        <v>361</v>
      </c>
      <c r="C195">
        <v>7</v>
      </c>
    </row>
    <row r="196" spans="1:3" x14ac:dyDescent="0.25">
      <c r="A196" t="s">
        <v>442</v>
      </c>
      <c r="B196" t="s">
        <v>362</v>
      </c>
      <c r="C196">
        <v>32</v>
      </c>
    </row>
    <row r="197" spans="1:3" x14ac:dyDescent="0.25">
      <c r="A197" t="s">
        <v>442</v>
      </c>
      <c r="B197" t="s">
        <v>101</v>
      </c>
      <c r="C197">
        <v>184</v>
      </c>
    </row>
    <row r="198" spans="1:3" x14ac:dyDescent="0.25">
      <c r="A198" t="s">
        <v>442</v>
      </c>
      <c r="B198" t="s">
        <v>149</v>
      </c>
      <c r="C198">
        <v>4</v>
      </c>
    </row>
    <row r="199" spans="1:3" x14ac:dyDescent="0.25">
      <c r="A199" t="s">
        <v>442</v>
      </c>
      <c r="B199" t="s">
        <v>103</v>
      </c>
      <c r="C199">
        <v>4</v>
      </c>
    </row>
    <row r="200" spans="1:3" x14ac:dyDescent="0.25">
      <c r="A200" t="s">
        <v>442</v>
      </c>
      <c r="B200" t="s">
        <v>413</v>
      </c>
      <c r="C200">
        <v>1</v>
      </c>
    </row>
    <row r="201" spans="1:3" x14ac:dyDescent="0.25">
      <c r="A201" t="s">
        <v>442</v>
      </c>
      <c r="B201" t="s">
        <v>35</v>
      </c>
      <c r="C201">
        <v>619</v>
      </c>
    </row>
    <row r="202" spans="1:3" x14ac:dyDescent="0.25">
      <c r="A202" t="s">
        <v>442</v>
      </c>
      <c r="B202" t="s">
        <v>37</v>
      </c>
      <c r="C202">
        <v>36</v>
      </c>
    </row>
    <row r="203" spans="1:3" x14ac:dyDescent="0.25">
      <c r="A203" t="s">
        <v>442</v>
      </c>
      <c r="B203" t="s">
        <v>174</v>
      </c>
      <c r="C203">
        <v>24</v>
      </c>
    </row>
    <row r="204" spans="1:3" x14ac:dyDescent="0.25">
      <c r="A204" t="s">
        <v>442</v>
      </c>
      <c r="B204" t="s">
        <v>287</v>
      </c>
      <c r="C204">
        <v>8</v>
      </c>
    </row>
    <row r="205" spans="1:3" x14ac:dyDescent="0.25">
      <c r="A205" t="s">
        <v>442</v>
      </c>
      <c r="B205" s="2" t="s">
        <v>288</v>
      </c>
      <c r="C205">
        <v>8</v>
      </c>
    </row>
    <row r="206" spans="1:3" x14ac:dyDescent="0.25">
      <c r="A206" t="s">
        <v>442</v>
      </c>
      <c r="B206" t="s">
        <v>289</v>
      </c>
      <c r="C206">
        <v>26</v>
      </c>
    </row>
    <row r="207" spans="1:3" x14ac:dyDescent="0.25">
      <c r="A207" t="s">
        <v>442</v>
      </c>
      <c r="B207" t="s">
        <v>175</v>
      </c>
      <c r="C207">
        <v>7</v>
      </c>
    </row>
    <row r="208" spans="1:3" x14ac:dyDescent="0.25">
      <c r="A208" t="s">
        <v>442</v>
      </c>
      <c r="B208" t="s">
        <v>363</v>
      </c>
      <c r="C208">
        <v>73</v>
      </c>
    </row>
    <row r="209" spans="1:3" x14ac:dyDescent="0.25">
      <c r="A209" t="s">
        <v>442</v>
      </c>
      <c r="B209" t="s">
        <v>364</v>
      </c>
      <c r="C209">
        <v>9</v>
      </c>
    </row>
    <row r="210" spans="1:3" x14ac:dyDescent="0.25">
      <c r="A210" t="s">
        <v>442</v>
      </c>
      <c r="B210" t="s">
        <v>365</v>
      </c>
      <c r="C210">
        <v>64</v>
      </c>
    </row>
    <row r="211" spans="1:3" x14ac:dyDescent="0.25">
      <c r="A211" t="s">
        <v>442</v>
      </c>
      <c r="B211" t="s">
        <v>367</v>
      </c>
      <c r="C211">
        <v>138</v>
      </c>
    </row>
    <row r="212" spans="1:3" x14ac:dyDescent="0.25">
      <c r="A212" t="s">
        <v>442</v>
      </c>
      <c r="B212" t="s">
        <v>220</v>
      </c>
      <c r="C212">
        <v>12</v>
      </c>
    </row>
    <row r="213" spans="1:3" x14ac:dyDescent="0.25">
      <c r="A213" t="s">
        <v>442</v>
      </c>
      <c r="B213" t="s">
        <v>290</v>
      </c>
      <c r="C213">
        <v>8</v>
      </c>
    </row>
    <row r="214" spans="1:3" x14ac:dyDescent="0.25">
      <c r="A214" t="s">
        <v>442</v>
      </c>
      <c r="B214" t="s">
        <v>291</v>
      </c>
      <c r="C214">
        <v>2</v>
      </c>
    </row>
    <row r="215" spans="1:3" x14ac:dyDescent="0.25">
      <c r="A215" t="s">
        <v>442</v>
      </c>
      <c r="B215" t="s">
        <v>292</v>
      </c>
      <c r="C215">
        <v>5</v>
      </c>
    </row>
    <row r="216" spans="1:3" x14ac:dyDescent="0.25">
      <c r="A216" t="s">
        <v>442</v>
      </c>
      <c r="B216" t="s">
        <v>293</v>
      </c>
      <c r="C216">
        <v>6</v>
      </c>
    </row>
    <row r="217" spans="1:3" x14ac:dyDescent="0.25">
      <c r="A217" t="s">
        <v>442</v>
      </c>
      <c r="B217" t="s">
        <v>294</v>
      </c>
      <c r="C217">
        <v>4</v>
      </c>
    </row>
    <row r="218" spans="1:3" x14ac:dyDescent="0.25">
      <c r="A218" t="s">
        <v>442</v>
      </c>
      <c r="B218" t="s">
        <v>52</v>
      </c>
      <c r="C218">
        <v>54</v>
      </c>
    </row>
    <row r="219" spans="1:3" x14ac:dyDescent="0.25">
      <c r="A219" t="s">
        <v>442</v>
      </c>
      <c r="B219" t="s">
        <v>53</v>
      </c>
      <c r="C219">
        <v>214</v>
      </c>
    </row>
    <row r="220" spans="1:3" x14ac:dyDescent="0.25">
      <c r="A220" t="s">
        <v>442</v>
      </c>
      <c r="B220" t="s">
        <v>204</v>
      </c>
      <c r="C220">
        <v>228</v>
      </c>
    </row>
    <row r="221" spans="1:3" x14ac:dyDescent="0.25">
      <c r="A221" t="s">
        <v>442</v>
      </c>
      <c r="B221" t="s">
        <v>205</v>
      </c>
      <c r="C221">
        <v>2</v>
      </c>
    </row>
    <row r="222" spans="1:3" x14ac:dyDescent="0.25">
      <c r="A222" t="s">
        <v>442</v>
      </c>
      <c r="B222" t="s">
        <v>104</v>
      </c>
      <c r="C222">
        <v>94</v>
      </c>
    </row>
    <row r="223" spans="1:3" x14ac:dyDescent="0.25">
      <c r="A223" t="s">
        <v>442</v>
      </c>
      <c r="B223" t="s">
        <v>176</v>
      </c>
      <c r="C223">
        <v>17</v>
      </c>
    </row>
    <row r="224" spans="1:3" x14ac:dyDescent="0.25">
      <c r="A224" t="s">
        <v>442</v>
      </c>
      <c r="B224" t="s">
        <v>206</v>
      </c>
      <c r="C224">
        <v>106</v>
      </c>
    </row>
    <row r="225" spans="1:3" x14ac:dyDescent="0.25">
      <c r="A225" t="s">
        <v>442</v>
      </c>
      <c r="B225" t="s">
        <v>9</v>
      </c>
      <c r="C225">
        <v>1</v>
      </c>
    </row>
    <row r="226" spans="1:3" x14ac:dyDescent="0.25">
      <c r="A226" t="s">
        <v>442</v>
      </c>
      <c r="B226" t="s">
        <v>11</v>
      </c>
      <c r="C226">
        <v>4</v>
      </c>
    </row>
    <row r="227" spans="1:3" x14ac:dyDescent="0.25">
      <c r="A227" t="s">
        <v>442</v>
      </c>
      <c r="B227" t="s">
        <v>12</v>
      </c>
      <c r="C227">
        <v>167</v>
      </c>
    </row>
    <row r="228" spans="1:3" x14ac:dyDescent="0.25">
      <c r="A228" t="s">
        <v>442</v>
      </c>
      <c r="B228" t="s">
        <v>13</v>
      </c>
      <c r="C228">
        <v>4</v>
      </c>
    </row>
    <row r="229" spans="1:3" x14ac:dyDescent="0.25">
      <c r="A229" t="s">
        <v>442</v>
      </c>
      <c r="B229" t="s">
        <v>15</v>
      </c>
      <c r="C229">
        <v>2</v>
      </c>
    </row>
    <row r="230" spans="1:3" x14ac:dyDescent="0.25">
      <c r="A230" t="s">
        <v>442</v>
      </c>
      <c r="B230" t="s">
        <v>16</v>
      </c>
      <c r="C230">
        <v>35</v>
      </c>
    </row>
    <row r="231" spans="1:3" x14ac:dyDescent="0.25">
      <c r="A231" t="s">
        <v>442</v>
      </c>
      <c r="B231" t="s">
        <v>399</v>
      </c>
      <c r="C231">
        <v>326</v>
      </c>
    </row>
    <row r="232" spans="1:3" x14ac:dyDescent="0.25">
      <c r="A232" t="s">
        <v>442</v>
      </c>
      <c r="B232" t="s">
        <v>400</v>
      </c>
      <c r="C232">
        <v>85</v>
      </c>
    </row>
    <row r="233" spans="1:3" x14ac:dyDescent="0.25">
      <c r="A233" t="s">
        <v>442</v>
      </c>
      <c r="B233" t="s">
        <v>123</v>
      </c>
      <c r="C233">
        <v>16</v>
      </c>
    </row>
    <row r="234" spans="1:3" x14ac:dyDescent="0.25">
      <c r="A234" t="s">
        <v>442</v>
      </c>
      <c r="B234" t="s">
        <v>222</v>
      </c>
      <c r="C234">
        <v>33</v>
      </c>
    </row>
    <row r="235" spans="1:3" x14ac:dyDescent="0.25">
      <c r="A235" t="s">
        <v>442</v>
      </c>
      <c r="B235" t="s">
        <v>105</v>
      </c>
      <c r="C235">
        <v>238</v>
      </c>
    </row>
    <row r="236" spans="1:3" x14ac:dyDescent="0.25">
      <c r="A236" t="s">
        <v>442</v>
      </c>
      <c r="B236" t="s">
        <v>414</v>
      </c>
      <c r="C236">
        <v>7</v>
      </c>
    </row>
    <row r="237" spans="1:3" x14ac:dyDescent="0.25">
      <c r="A237" t="s">
        <v>442</v>
      </c>
      <c r="B237" t="s">
        <v>177</v>
      </c>
      <c r="C237">
        <v>7</v>
      </c>
    </row>
    <row r="238" spans="1:3" x14ac:dyDescent="0.25">
      <c r="A238" t="s">
        <v>442</v>
      </c>
      <c r="B238" t="s">
        <v>178</v>
      </c>
      <c r="C238">
        <v>20</v>
      </c>
    </row>
    <row r="239" spans="1:3" x14ac:dyDescent="0.25">
      <c r="A239" t="s">
        <v>442</v>
      </c>
      <c r="B239" t="s">
        <v>150</v>
      </c>
      <c r="C239">
        <v>22</v>
      </c>
    </row>
    <row r="240" spans="1:3" x14ac:dyDescent="0.25">
      <c r="A240" t="s">
        <v>442</v>
      </c>
      <c r="B240" t="s">
        <v>223</v>
      </c>
      <c r="C240">
        <v>27</v>
      </c>
    </row>
    <row r="241" spans="1:3" x14ac:dyDescent="0.25">
      <c r="A241" t="s">
        <v>442</v>
      </c>
      <c r="B241" t="s">
        <v>136</v>
      </c>
      <c r="C241">
        <v>1</v>
      </c>
    </row>
    <row r="242" spans="1:3" x14ac:dyDescent="0.25">
      <c r="A242" t="s">
        <v>442</v>
      </c>
      <c r="B242" t="s">
        <v>137</v>
      </c>
      <c r="C242">
        <v>11</v>
      </c>
    </row>
    <row r="243" spans="1:3" x14ac:dyDescent="0.25">
      <c r="A243" t="s">
        <v>442</v>
      </c>
      <c r="B243" t="s">
        <v>138</v>
      </c>
      <c r="C243">
        <v>2</v>
      </c>
    </row>
    <row r="244" spans="1:3" x14ac:dyDescent="0.25">
      <c r="A244" t="s">
        <v>442</v>
      </c>
      <c r="B244" t="s">
        <v>139</v>
      </c>
      <c r="C244">
        <v>49</v>
      </c>
    </row>
    <row r="245" spans="1:3" x14ac:dyDescent="0.25">
      <c r="A245" t="s">
        <v>442</v>
      </c>
      <c r="B245" t="s">
        <v>79</v>
      </c>
      <c r="C245">
        <v>127</v>
      </c>
    </row>
    <row r="246" spans="1:3" x14ac:dyDescent="0.25">
      <c r="A246" t="s">
        <v>442</v>
      </c>
      <c r="B246" t="s">
        <v>267</v>
      </c>
      <c r="C246">
        <v>4</v>
      </c>
    </row>
    <row r="247" spans="1:3" x14ac:dyDescent="0.25">
      <c r="A247" t="s">
        <v>442</v>
      </c>
      <c r="B247" t="s">
        <v>268</v>
      </c>
      <c r="C247">
        <v>17</v>
      </c>
    </row>
    <row r="248" spans="1:3" x14ac:dyDescent="0.25">
      <c r="A248" t="s">
        <v>442</v>
      </c>
      <c r="B248" t="s">
        <v>106</v>
      </c>
      <c r="C248">
        <v>255</v>
      </c>
    </row>
    <row r="249" spans="1:3" x14ac:dyDescent="0.25">
      <c r="A249" t="s">
        <v>442</v>
      </c>
      <c r="B249" t="s">
        <v>54</v>
      </c>
      <c r="C249">
        <v>63</v>
      </c>
    </row>
    <row r="250" spans="1:3" x14ac:dyDescent="0.25">
      <c r="A250" t="s">
        <v>442</v>
      </c>
      <c r="B250" t="s">
        <v>82</v>
      </c>
      <c r="C250">
        <v>4</v>
      </c>
    </row>
    <row r="251" spans="1:3" x14ac:dyDescent="0.25">
      <c r="A251" t="s">
        <v>442</v>
      </c>
      <c r="B251" t="s">
        <v>56</v>
      </c>
      <c r="C251">
        <v>66</v>
      </c>
    </row>
    <row r="252" spans="1:3" x14ac:dyDescent="0.25">
      <c r="A252" t="s">
        <v>442</v>
      </c>
      <c r="B252" t="s">
        <v>58</v>
      </c>
      <c r="C252">
        <v>30</v>
      </c>
    </row>
    <row r="253" spans="1:3" x14ac:dyDescent="0.25">
      <c r="A253" t="s">
        <v>442</v>
      </c>
      <c r="B253" t="s">
        <v>59</v>
      </c>
      <c r="C253">
        <v>97</v>
      </c>
    </row>
    <row r="254" spans="1:3" x14ac:dyDescent="0.25">
      <c r="A254" t="s">
        <v>442</v>
      </c>
      <c r="B254" t="s">
        <v>60</v>
      </c>
      <c r="C254">
        <v>20</v>
      </c>
    </row>
    <row r="255" spans="1:3" x14ac:dyDescent="0.25">
      <c r="A255" t="s">
        <v>442</v>
      </c>
      <c r="B255" t="s">
        <v>61</v>
      </c>
      <c r="C255">
        <v>12</v>
      </c>
    </row>
    <row r="256" spans="1:3" x14ac:dyDescent="0.25">
      <c r="A256" t="s">
        <v>442</v>
      </c>
      <c r="B256" t="s">
        <v>62</v>
      </c>
      <c r="C256">
        <v>2</v>
      </c>
    </row>
    <row r="257" spans="1:3" x14ac:dyDescent="0.25">
      <c r="A257" t="s">
        <v>442</v>
      </c>
      <c r="B257" t="s">
        <v>107</v>
      </c>
      <c r="C257">
        <v>64</v>
      </c>
    </row>
    <row r="258" spans="1:3" x14ac:dyDescent="0.25">
      <c r="A258" t="s">
        <v>442</v>
      </c>
      <c r="B258" t="s">
        <v>151</v>
      </c>
      <c r="C258">
        <v>2</v>
      </c>
    </row>
    <row r="259" spans="1:3" x14ac:dyDescent="0.25">
      <c r="A259" t="s">
        <v>442</v>
      </c>
      <c r="B259" t="s">
        <v>345</v>
      </c>
      <c r="C259">
        <v>8</v>
      </c>
    </row>
    <row r="260" spans="1:3" x14ac:dyDescent="0.25">
      <c r="A260" t="s">
        <v>442</v>
      </c>
      <c r="B260" t="s">
        <v>269</v>
      </c>
      <c r="C260">
        <v>6</v>
      </c>
    </row>
    <row r="261" spans="1:3" x14ac:dyDescent="0.25">
      <c r="A261" t="s">
        <v>442</v>
      </c>
      <c r="B261" t="s">
        <v>270</v>
      </c>
      <c r="C261">
        <v>3</v>
      </c>
    </row>
    <row r="262" spans="1:3" x14ac:dyDescent="0.25">
      <c r="A262" t="s">
        <v>442</v>
      </c>
      <c r="B262" t="s">
        <v>83</v>
      </c>
      <c r="C262">
        <v>50</v>
      </c>
    </row>
    <row r="263" spans="1:3" x14ac:dyDescent="0.25">
      <c r="A263" t="s">
        <v>442</v>
      </c>
      <c r="B263" t="s">
        <v>429</v>
      </c>
      <c r="C263">
        <v>23</v>
      </c>
    </row>
    <row r="264" spans="1:3" x14ac:dyDescent="0.25">
      <c r="A264" t="s">
        <v>442</v>
      </c>
      <c r="B264" t="s">
        <v>207</v>
      </c>
      <c r="C264">
        <v>81</v>
      </c>
    </row>
    <row r="265" spans="1:3" x14ac:dyDescent="0.25">
      <c r="A265" t="s">
        <v>442</v>
      </c>
      <c r="B265" t="s">
        <v>152</v>
      </c>
      <c r="C265">
        <v>4</v>
      </c>
    </row>
    <row r="266" spans="1:3" x14ac:dyDescent="0.25">
      <c r="A266" t="s">
        <v>442</v>
      </c>
      <c r="B266" t="s">
        <v>271</v>
      </c>
      <c r="C266">
        <v>7</v>
      </c>
    </row>
    <row r="267" spans="1:3" x14ac:dyDescent="0.25">
      <c r="A267" t="s">
        <v>442</v>
      </c>
      <c r="B267" t="s">
        <v>85</v>
      </c>
      <c r="C267">
        <v>14</v>
      </c>
    </row>
    <row r="268" spans="1:3" x14ac:dyDescent="0.25">
      <c r="A268" t="s">
        <v>442</v>
      </c>
      <c r="B268" t="s">
        <v>431</v>
      </c>
      <c r="C268">
        <v>11</v>
      </c>
    </row>
    <row r="269" spans="1:3" x14ac:dyDescent="0.25">
      <c r="A269" t="s">
        <v>442</v>
      </c>
      <c r="B269" t="s">
        <v>432</v>
      </c>
      <c r="C269">
        <v>67</v>
      </c>
    </row>
    <row r="270" spans="1:3" x14ac:dyDescent="0.25">
      <c r="A270" t="s">
        <v>442</v>
      </c>
      <c r="B270" t="s">
        <v>433</v>
      </c>
      <c r="C270">
        <v>910</v>
      </c>
    </row>
    <row r="271" spans="1:3" x14ac:dyDescent="0.25">
      <c r="A271" t="s">
        <v>442</v>
      </c>
      <c r="B271" t="s">
        <v>295</v>
      </c>
      <c r="C271">
        <v>11</v>
      </c>
    </row>
    <row r="272" spans="1:3" x14ac:dyDescent="0.25">
      <c r="A272" t="s">
        <v>442</v>
      </c>
      <c r="B272" t="s">
        <v>296</v>
      </c>
      <c r="C272">
        <v>139</v>
      </c>
    </row>
    <row r="273" spans="1:3" x14ac:dyDescent="0.25">
      <c r="A273" t="s">
        <v>442</v>
      </c>
      <c r="B273" t="s">
        <v>108</v>
      </c>
      <c r="C273">
        <v>72</v>
      </c>
    </row>
    <row r="274" spans="1:3" x14ac:dyDescent="0.25">
      <c r="A274" t="s">
        <v>442</v>
      </c>
      <c r="B274" t="s">
        <v>63</v>
      </c>
      <c r="C274">
        <v>11</v>
      </c>
    </row>
    <row r="275" spans="1:3" x14ac:dyDescent="0.25">
      <c r="A275" t="s">
        <v>442</v>
      </c>
      <c r="B275" t="s">
        <v>64</v>
      </c>
      <c r="C275">
        <v>287</v>
      </c>
    </row>
    <row r="276" spans="1:3" x14ac:dyDescent="0.25">
      <c r="A276" t="s">
        <v>442</v>
      </c>
      <c r="B276" t="s">
        <v>66</v>
      </c>
      <c r="C276">
        <v>57</v>
      </c>
    </row>
    <row r="277" spans="1:3" x14ac:dyDescent="0.25">
      <c r="A277" t="s">
        <v>442</v>
      </c>
      <c r="B277" t="s">
        <v>88</v>
      </c>
      <c r="C277">
        <v>54</v>
      </c>
    </row>
    <row r="278" spans="1:3" x14ac:dyDescent="0.25">
      <c r="A278" t="s">
        <v>442</v>
      </c>
      <c r="B278" t="s">
        <v>90</v>
      </c>
      <c r="C278">
        <v>24</v>
      </c>
    </row>
    <row r="279" spans="1:3" x14ac:dyDescent="0.25">
      <c r="A279" t="s">
        <v>442</v>
      </c>
      <c r="B279" t="s">
        <v>67</v>
      </c>
      <c r="C279">
        <v>120</v>
      </c>
    </row>
    <row r="280" spans="1:3" x14ac:dyDescent="0.25">
      <c r="A280" t="s">
        <v>442</v>
      </c>
      <c r="B280" t="s">
        <v>179</v>
      </c>
      <c r="C280">
        <v>24</v>
      </c>
    </row>
    <row r="281" spans="1:3" x14ac:dyDescent="0.25">
      <c r="A281" t="s">
        <v>442</v>
      </c>
      <c r="B281" s="2" t="s">
        <v>109</v>
      </c>
      <c r="C281">
        <v>294</v>
      </c>
    </row>
    <row r="282" spans="1:3" x14ac:dyDescent="0.25">
      <c r="A282" t="s">
        <v>442</v>
      </c>
      <c r="B282" t="s">
        <v>401</v>
      </c>
      <c r="C282">
        <v>24</v>
      </c>
    </row>
    <row r="283" spans="1:3" x14ac:dyDescent="0.25">
      <c r="A283" t="s">
        <v>442</v>
      </c>
      <c r="B283" t="s">
        <v>153</v>
      </c>
      <c r="C283">
        <v>26</v>
      </c>
    </row>
    <row r="284" spans="1:3" x14ac:dyDescent="0.25">
      <c r="A284" t="s">
        <v>442</v>
      </c>
      <c r="B284" t="s">
        <v>154</v>
      </c>
      <c r="C284">
        <v>86</v>
      </c>
    </row>
    <row r="285" spans="1:3" x14ac:dyDescent="0.25">
      <c r="A285" t="s">
        <v>442</v>
      </c>
      <c r="B285" t="s">
        <v>140</v>
      </c>
      <c r="C285">
        <v>98</v>
      </c>
    </row>
    <row r="286" spans="1:3" x14ac:dyDescent="0.25">
      <c r="A286" t="s">
        <v>442</v>
      </c>
      <c r="B286" t="s">
        <v>248</v>
      </c>
      <c r="C286">
        <v>3</v>
      </c>
    </row>
    <row r="287" spans="1:3" x14ac:dyDescent="0.25">
      <c r="A287" t="s">
        <v>442</v>
      </c>
      <c r="B287" t="s">
        <v>180</v>
      </c>
      <c r="C287">
        <v>9</v>
      </c>
    </row>
    <row r="288" spans="1:3" x14ac:dyDescent="0.25">
      <c r="A288" t="s">
        <v>442</v>
      </c>
      <c r="B288" t="s">
        <v>110</v>
      </c>
      <c r="C288">
        <v>22</v>
      </c>
    </row>
    <row r="289" spans="1:3" x14ac:dyDescent="0.25">
      <c r="A289" t="s">
        <v>442</v>
      </c>
      <c r="B289" t="s">
        <v>368</v>
      </c>
      <c r="C289">
        <v>2</v>
      </c>
    </row>
    <row r="290" spans="1:3" x14ac:dyDescent="0.25">
      <c r="A290" t="s">
        <v>442</v>
      </c>
      <c r="B290" t="s">
        <v>369</v>
      </c>
      <c r="C290">
        <v>7</v>
      </c>
    </row>
    <row r="291" spans="1:3" x14ac:dyDescent="0.25">
      <c r="A291" t="s">
        <v>442</v>
      </c>
      <c r="B291" t="s">
        <v>19</v>
      </c>
      <c r="C291">
        <v>514</v>
      </c>
    </row>
    <row r="292" spans="1:3" x14ac:dyDescent="0.25">
      <c r="A292" t="s">
        <v>442</v>
      </c>
      <c r="B292" t="s">
        <v>415</v>
      </c>
      <c r="C292">
        <v>11572</v>
      </c>
    </row>
    <row r="293" spans="1:3" x14ac:dyDescent="0.25">
      <c r="A293" t="s">
        <v>442</v>
      </c>
      <c r="B293" t="s">
        <v>416</v>
      </c>
      <c r="C293">
        <v>23506</v>
      </c>
    </row>
    <row r="294" spans="1:3" x14ac:dyDescent="0.25">
      <c r="A294" t="s">
        <v>442</v>
      </c>
      <c r="B294" t="s">
        <v>181</v>
      </c>
      <c r="C294">
        <v>24</v>
      </c>
    </row>
    <row r="295" spans="1:3" x14ac:dyDescent="0.25">
      <c r="A295" t="s">
        <v>442</v>
      </c>
      <c r="B295" t="s">
        <v>348</v>
      </c>
      <c r="C295">
        <v>5</v>
      </c>
    </row>
    <row r="296" spans="1:3" x14ac:dyDescent="0.25">
      <c r="A296" t="s">
        <v>442</v>
      </c>
      <c r="B296" t="s">
        <v>41</v>
      </c>
      <c r="C296">
        <v>2</v>
      </c>
    </row>
    <row r="297" spans="1:3" x14ac:dyDescent="0.25">
      <c r="A297" t="s">
        <v>442</v>
      </c>
      <c r="B297" t="s">
        <v>142</v>
      </c>
      <c r="C297">
        <v>54</v>
      </c>
    </row>
    <row r="298" spans="1:3" x14ac:dyDescent="0.25">
      <c r="A298" t="s">
        <v>442</v>
      </c>
      <c r="B298" t="s">
        <v>68</v>
      </c>
      <c r="C298">
        <v>12</v>
      </c>
    </row>
    <row r="299" spans="1:3" x14ac:dyDescent="0.25">
      <c r="A299" t="s">
        <v>442</v>
      </c>
      <c r="B299" t="s">
        <v>340</v>
      </c>
      <c r="C299">
        <v>19437</v>
      </c>
    </row>
    <row r="300" spans="1:3" x14ac:dyDescent="0.25">
      <c r="A300" t="s">
        <v>442</v>
      </c>
      <c r="B300" t="s">
        <v>297</v>
      </c>
      <c r="C300">
        <v>43</v>
      </c>
    </row>
    <row r="301" spans="1:3" x14ac:dyDescent="0.25">
      <c r="A301" t="s">
        <v>442</v>
      </c>
      <c r="B301" t="s">
        <v>298</v>
      </c>
      <c r="C301">
        <v>3</v>
      </c>
    </row>
    <row r="302" spans="1:3" x14ac:dyDescent="0.25">
      <c r="A302" t="s">
        <v>442</v>
      </c>
      <c r="B302" t="s">
        <v>299</v>
      </c>
      <c r="C302">
        <v>9</v>
      </c>
    </row>
    <row r="303" spans="1:3" x14ac:dyDescent="0.25">
      <c r="A303" t="s">
        <v>442</v>
      </c>
      <c r="B303" t="s">
        <v>208</v>
      </c>
      <c r="C303">
        <v>84</v>
      </c>
    </row>
    <row r="304" spans="1:3" x14ac:dyDescent="0.25">
      <c r="A304" t="s">
        <v>442</v>
      </c>
      <c r="B304" t="s">
        <v>182</v>
      </c>
      <c r="C304">
        <v>376</v>
      </c>
    </row>
    <row r="305" spans="1:3" x14ac:dyDescent="0.25">
      <c r="A305" t="s">
        <v>442</v>
      </c>
      <c r="B305" t="s">
        <v>209</v>
      </c>
      <c r="C305">
        <v>34</v>
      </c>
    </row>
    <row r="306" spans="1:3" x14ac:dyDescent="0.25">
      <c r="A306" t="s">
        <v>442</v>
      </c>
      <c r="B306" t="s">
        <v>434</v>
      </c>
      <c r="C306">
        <v>75</v>
      </c>
    </row>
    <row r="307" spans="1:3" x14ac:dyDescent="0.25">
      <c r="A307" t="s">
        <v>442</v>
      </c>
      <c r="B307" t="s">
        <v>183</v>
      </c>
      <c r="C307">
        <v>1</v>
      </c>
    </row>
    <row r="308" spans="1:3" x14ac:dyDescent="0.25">
      <c r="A308" t="s">
        <v>442</v>
      </c>
      <c r="B308" t="s">
        <v>224</v>
      </c>
      <c r="C308">
        <v>4</v>
      </c>
    </row>
    <row r="309" spans="1:3" x14ac:dyDescent="0.25">
      <c r="A309" t="s">
        <v>442</v>
      </c>
      <c r="B309" t="s">
        <v>341</v>
      </c>
      <c r="C309">
        <v>128</v>
      </c>
    </row>
    <row r="310" spans="1:3" x14ac:dyDescent="0.25">
      <c r="A310" t="s">
        <v>442</v>
      </c>
      <c r="B310" t="s">
        <v>342</v>
      </c>
      <c r="C310">
        <v>6</v>
      </c>
    </row>
    <row r="311" spans="1:3" x14ac:dyDescent="0.25">
      <c r="A311" t="s">
        <v>442</v>
      </c>
      <c r="B311" t="s">
        <v>24</v>
      </c>
      <c r="C311">
        <v>166</v>
      </c>
    </row>
    <row r="312" spans="1:3" x14ac:dyDescent="0.25">
      <c r="A312" t="s">
        <v>442</v>
      </c>
      <c r="B312" t="s">
        <v>435</v>
      </c>
      <c r="C3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Sheet2!March_2014</vt:lpstr>
      <vt:lpstr>Sheet3!March_2014LOC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2016-04-07T22:27:11Z</dcterms:created>
  <dcterms:modified xsi:type="dcterms:W3CDTF">2016-04-08T03:33:08Z</dcterms:modified>
</cp:coreProperties>
</file>